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1000"/>
  </bookViews>
  <sheets>
    <sheet name="封面" sheetId="1" r:id="rId1"/>
    <sheet name="财政拨款收支总表1" sheetId="2" r:id="rId2"/>
    <sheet name="一般公共预算支出表2" sheetId="3" r:id="rId3"/>
    <sheet name="一般公共预算基本支出表3" sheetId="4" r:id="rId4"/>
    <sheet name="一般公共预算“三公”经费支出表4" sheetId="5" r:id="rId5"/>
    <sheet name="政府性基金预算支出表5" sheetId="6" r:id="rId6"/>
    <sheet name="政府性基金预算“三公”经费支出表6" sheetId="7" r:id="rId7"/>
    <sheet name="部门收支总表7" sheetId="8" r:id="rId8"/>
    <sheet name="部门收入总表8" sheetId="9" r:id="rId9"/>
    <sheet name="部门支出总表9" sheetId="10" r:id="rId10"/>
    <sheet name="项目支出绩效信息表10" sheetId="11" r:id="rId11"/>
  </sheets>
  <definedNames>
    <definedName name="_xlnm._FilterDatabase" localSheetId="2" hidden="1">一般公共预算支出表2!$A$6:$J$131</definedName>
    <definedName name="_xlnm._FilterDatabase" localSheetId="9" hidden="1">部门支出总表9!$A$6:$T$135</definedName>
    <definedName name="_xlnm._FilterDatabase" localSheetId="10" hidden="1">项目支出绩效信息表10!$B$4:$N$1002</definedName>
    <definedName name="_xlnm.Print_Area" localSheetId="8">部门收入总表8!$B$2:$N$12</definedName>
    <definedName name="_xlnm.Print_Area" localSheetId="7">部门收支总表7!$B$2:$E$39</definedName>
    <definedName name="_xlnm.Print_Area" localSheetId="9">部门支出总表9!$B$2:$I$134</definedName>
    <definedName name="_xlnm.Print_Area" localSheetId="1">财政拨款收支总表1!$B$2:$G$41</definedName>
    <definedName name="_xlnm.Print_Area" localSheetId="0">封面!$A$1:$A$3</definedName>
    <definedName name="_xlnm.Print_Area" localSheetId="10">项目支出绩效信息表10!$A$1:$N$1002</definedName>
    <definedName name="_xlnm.Print_Area" localSheetId="4">一般公共预算“三公”经费支出表4!$B$2:$M$9</definedName>
    <definedName name="_xlnm.Print_Area" localSheetId="3">一般公共预算基本支出表3!$B$2:$H$63</definedName>
    <definedName name="_xlnm.Print_Area" localSheetId="2">一般公共预算支出表2!$B$2:$H$131</definedName>
    <definedName name="_xlnm.Print_Area" localSheetId="6">政府性基金预算“三公”经费支出表6!$B$2:$M$9</definedName>
    <definedName name="_xlnm.Print_Area" localSheetId="5">政府性基金预算支出表5!$B$2:$H$13</definedName>
    <definedName name="_xlnm.Print_Titles" localSheetId="9">部门支出总表9!$1:$6</definedName>
    <definedName name="_xlnm.Print_Titles" localSheetId="10">项目支出绩效信息表10!$1:$4</definedName>
    <definedName name="_xlnm.Print_Titles" localSheetId="3">一般公共预算基本支出表3!$2:$6</definedName>
    <definedName name="_xlnm.Print_Titles" localSheetId="2">一般公共预算支出表2!$2:$6</definedName>
  </definedNames>
  <calcPr calcId="144525"/>
</workbook>
</file>

<file path=xl/sharedStrings.xml><?xml version="1.0" encoding="utf-8"?>
<sst xmlns="http://schemas.openxmlformats.org/spreadsheetml/2006/main" count="10593" uniqueCount="1433">
  <si>
    <t>2025年儋州市那大镇人民政府部门（单位）预算公开表</t>
  </si>
  <si>
    <t xml:space="preserve">
</t>
  </si>
  <si>
    <t>财政拨款收支总表</t>
  </si>
  <si>
    <t xml:space="preserve"> </t>
  </si>
  <si>
    <t>金额单位：元</t>
  </si>
  <si>
    <t>收    入</t>
  </si>
  <si>
    <t>2025年支    出</t>
  </si>
  <si>
    <t>项    目</t>
  </si>
  <si>
    <t>预算数</t>
  </si>
  <si>
    <t>合计</t>
  </si>
  <si>
    <t>一般公共预算</t>
  </si>
  <si>
    <t>政府性基金预算</t>
  </si>
  <si>
    <t>一、本年收入</t>
  </si>
  <si>
    <t>一、本年支出</t>
  </si>
  <si>
    <r>
      <rPr>
        <sz val="11"/>
        <rFont val="宋体"/>
        <charset val="134"/>
      </rPr>
      <t>一般公共预算资金</t>
    </r>
  </si>
  <si>
    <r>
      <rPr>
        <sz val="11"/>
        <rFont val="宋体"/>
        <charset val="134"/>
      </rPr>
      <t> 一般公共服务支出</t>
    </r>
  </si>
  <si>
    <t>（类）</t>
  </si>
  <si>
    <t>万元,占预算</t>
  </si>
  <si>
    <t>%、</t>
  </si>
  <si>
    <r>
      <rPr>
        <sz val="11"/>
        <rFont val="宋体"/>
        <charset val="134"/>
      </rPr>
      <t>政府性基金预算资金</t>
    </r>
  </si>
  <si>
    <r>
      <rPr>
        <sz val="11"/>
        <rFont val="宋体"/>
        <charset val="134"/>
      </rPr>
      <t> 外交支出</t>
    </r>
  </si>
  <si>
    <t/>
  </si>
  <si>
    <r>
      <rPr>
        <sz val="11"/>
        <rFont val="宋体"/>
        <charset val="134"/>
      </rPr>
      <t> 国防支出</t>
    </r>
  </si>
  <si>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</si>
  <si>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</si>
  <si>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</si>
  <si>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</si>
  <si>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</si>
  <si>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</si>
  <si>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</si>
  <si>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</si>
  <si>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</si>
  <si>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</si>
  <si>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</si>
  <si>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</si>
  <si>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</si>
  <si>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</si>
  <si>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</si>
  <si>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</si>
  <si>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</si>
  <si>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</si>
  <si>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</si>
  <si>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</si>
  <si>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预备费</t>
    </r>
  </si>
  <si>
    <r>
      <rPr>
        <sz val="11"/>
        <rFont val="宋体"/>
        <charset val="134"/>
      </rPr>
      <t> 其他支出</t>
    </r>
  </si>
  <si>
    <r>
      <rPr>
        <sz val="11"/>
        <rFont val="宋体"/>
        <charset val="134"/>
      </rPr>
      <t> 转移性支出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</si>
  <si>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</si>
  <si>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</si>
  <si>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</si>
  <si>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</si>
  <si>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上解支出</t>
  </si>
  <si>
    <t>二、上年结转</t>
  </si>
  <si>
    <t>二、结转下年</t>
  </si>
  <si>
    <r>
      <rPr>
        <sz val="11"/>
        <rFont val="宋体"/>
        <charset val="134"/>
      </rPr>
      <t>  （一）一般公共预算拨款</t>
    </r>
  </si>
  <si>
    <r>
      <rPr>
        <sz val="11"/>
        <rFont val="宋体"/>
        <charset val="134"/>
      </rPr>
      <t>  （二）政府性基金预算拨款</t>
    </r>
  </si>
  <si>
    <t>收入总计</t>
  </si>
  <si>
    <t>支出总计</t>
  </si>
  <si>
    <t>一般公共预算支出表</t>
  </si>
  <si>
    <t>支出功能分类科目</t>
  </si>
  <si>
    <t>2025年预算数</t>
  </si>
  <si>
    <t>科目编码</t>
  </si>
  <si>
    <t>科目名称</t>
  </si>
  <si>
    <t>基本支出</t>
  </si>
  <si>
    <t>项目支出</t>
  </si>
  <si>
    <t>类</t>
  </si>
  <si>
    <t>款</t>
  </si>
  <si>
    <t>项</t>
  </si>
  <si>
    <t>合    计</t>
  </si>
  <si>
    <t>201</t>
  </si>
  <si>
    <t xml:space="preserve">一般公共服务支出 </t>
  </si>
  <si>
    <t>01</t>
  </si>
  <si>
    <t xml:space="preserve">人大事务 </t>
  </si>
  <si>
    <t>99</t>
  </si>
  <si>
    <t>其他人大事务支出</t>
  </si>
  <si>
    <t>03</t>
  </si>
  <si>
    <t xml:space="preserve">政府办公厅（室）及相关机构事务 </t>
  </si>
  <si>
    <t>行政运行</t>
  </si>
  <si>
    <t>02</t>
  </si>
  <si>
    <t>一般行政管理事务</t>
  </si>
  <si>
    <t>50</t>
  </si>
  <si>
    <t>事业运行</t>
  </si>
  <si>
    <t>其他政府办公厅（室）</t>
  </si>
  <si>
    <t>07</t>
  </si>
  <si>
    <t xml:space="preserve">税收事务 </t>
  </si>
  <si>
    <t>其他税收事务支出</t>
  </si>
  <si>
    <t>08</t>
  </si>
  <si>
    <t xml:space="preserve">审计事务 </t>
  </si>
  <si>
    <t>其他审计事务支出</t>
  </si>
  <si>
    <t>11</t>
  </si>
  <si>
    <t xml:space="preserve">纪检监察事务 </t>
  </si>
  <si>
    <t>其他纪检监察事务支出</t>
  </si>
  <si>
    <t>29</t>
  </si>
  <si>
    <t xml:space="preserve">群众团体事务 </t>
  </si>
  <si>
    <t>06</t>
  </si>
  <si>
    <t>工会事务</t>
  </si>
  <si>
    <t>其他群众团体事务支出</t>
  </si>
  <si>
    <t>32</t>
  </si>
  <si>
    <t xml:space="preserve">组织事务 </t>
  </si>
  <si>
    <t>其他组织事务支出</t>
  </si>
  <si>
    <t>38</t>
  </si>
  <si>
    <t xml:space="preserve">市场监督管理事务 </t>
  </si>
  <si>
    <t>16</t>
  </si>
  <si>
    <t>食品安全监管</t>
  </si>
  <si>
    <t>39</t>
  </si>
  <si>
    <t xml:space="preserve">社会工作事务 </t>
  </si>
  <si>
    <t>04</t>
  </si>
  <si>
    <t>专项业务</t>
  </si>
  <si>
    <t>其他社会工作事务支出</t>
  </si>
  <si>
    <t>203</t>
  </si>
  <si>
    <t xml:space="preserve">国防支出 </t>
  </si>
  <si>
    <t xml:space="preserve">国防动员 </t>
  </si>
  <si>
    <t>兵役征集</t>
  </si>
  <si>
    <t>其他国防动员支出</t>
  </si>
  <si>
    <t>204</t>
  </si>
  <si>
    <t xml:space="preserve">公共安全支出 </t>
  </si>
  <si>
    <t xml:space="preserve">公安 </t>
  </si>
  <si>
    <t>其他公安支出</t>
  </si>
  <si>
    <t xml:space="preserve">其他公共安全支出 </t>
  </si>
  <si>
    <t>其他公共安全支出</t>
  </si>
  <si>
    <t>205</t>
  </si>
  <si>
    <t xml:space="preserve">教育支出 </t>
  </si>
  <si>
    <t xml:space="preserve">普通教育 </t>
  </si>
  <si>
    <t>高中教育</t>
  </si>
  <si>
    <t xml:space="preserve">其他教育支出 </t>
  </si>
  <si>
    <t>其他教育支出</t>
  </si>
  <si>
    <t>207</t>
  </si>
  <si>
    <t xml:space="preserve">文化旅游体育与传媒支出 </t>
  </si>
  <si>
    <t xml:space="preserve">文化和旅游 </t>
  </si>
  <si>
    <t>其他文化和旅游支出</t>
  </si>
  <si>
    <t xml:space="preserve">其他文化旅游体育与传媒支出 </t>
  </si>
  <si>
    <t>其他文化旅游体育与传</t>
  </si>
  <si>
    <t>208</t>
  </si>
  <si>
    <t xml:space="preserve">社会保障和就业支出 </t>
  </si>
  <si>
    <t xml:space="preserve">民政管理事务 </t>
  </si>
  <si>
    <t>其他民政管理事务支出</t>
  </si>
  <si>
    <t>05</t>
  </si>
  <si>
    <t xml:space="preserve">行政事业单位养老支出 </t>
  </si>
  <si>
    <t>机关事业单位基本养老</t>
  </si>
  <si>
    <t>机关事业单位职业年金</t>
  </si>
  <si>
    <t xml:space="preserve">企业改革补助 </t>
  </si>
  <si>
    <t>其他企业改革发展补助</t>
  </si>
  <si>
    <t xml:space="preserve">抚恤 </t>
  </si>
  <si>
    <t>其他优抚支出</t>
  </si>
  <si>
    <t>09</t>
  </si>
  <si>
    <t xml:space="preserve">退役安置 </t>
  </si>
  <si>
    <t>退役士兵安置</t>
  </si>
  <si>
    <t>20</t>
  </si>
  <si>
    <t xml:space="preserve">临时救助 </t>
  </si>
  <si>
    <t>临时救助支出</t>
  </si>
  <si>
    <t>28</t>
  </si>
  <si>
    <t xml:space="preserve">退役军人管理事务 </t>
  </si>
  <si>
    <t>拥军优属</t>
  </si>
  <si>
    <t>其他退役军人事务管理</t>
  </si>
  <si>
    <t xml:space="preserve">其他社会保障和就业支出 </t>
  </si>
  <si>
    <t>其他社会保障和就业支</t>
  </si>
  <si>
    <t>210</t>
  </si>
  <si>
    <t xml:space="preserve">卫生健康支出 </t>
  </si>
  <si>
    <t xml:space="preserve">公共卫生 </t>
  </si>
  <si>
    <t>其他公共卫生支出</t>
  </si>
  <si>
    <t xml:space="preserve">计划生育事务 </t>
  </si>
  <si>
    <t>其他计划生育事务支出</t>
  </si>
  <si>
    <t xml:space="preserve">行政事业单位医疗 </t>
  </si>
  <si>
    <t>行政单位医疗</t>
  </si>
  <si>
    <t>事业单位医疗</t>
  </si>
  <si>
    <t>公务员医疗补助</t>
  </si>
  <si>
    <t xml:space="preserve">其他卫生健康支出 </t>
  </si>
  <si>
    <t>其他卫生健康支出</t>
  </si>
  <si>
    <t>211</t>
  </si>
  <si>
    <t xml:space="preserve">节能环保支出 </t>
  </si>
  <si>
    <t xml:space="preserve">污染防治 </t>
  </si>
  <si>
    <t>水体</t>
  </si>
  <si>
    <t>其他污染防治支出</t>
  </si>
  <si>
    <t xml:space="preserve">自然生态保护 </t>
  </si>
  <si>
    <t>生态保护</t>
  </si>
  <si>
    <t>212</t>
  </si>
  <si>
    <t xml:space="preserve">城乡社区支出 </t>
  </si>
  <si>
    <t xml:space="preserve">城乡社区管理事务 </t>
  </si>
  <si>
    <t>城管执法</t>
  </si>
  <si>
    <t>其他城乡社区管理事务</t>
  </si>
  <si>
    <t xml:space="preserve">城乡社区规划与管理 </t>
  </si>
  <si>
    <t>城乡社区规划与管理</t>
  </si>
  <si>
    <t xml:space="preserve">城乡社区公共设施 </t>
  </si>
  <si>
    <t>小城镇基础设施建设</t>
  </si>
  <si>
    <t>其他城乡社区公共设施</t>
  </si>
  <si>
    <t xml:space="preserve">城乡社区环境卫生 </t>
  </si>
  <si>
    <t>城乡社区环境卫生</t>
  </si>
  <si>
    <t xml:space="preserve">其他城乡社区支出 </t>
  </si>
  <si>
    <t>其他城乡社区支出</t>
  </si>
  <si>
    <t>213</t>
  </si>
  <si>
    <t xml:space="preserve">农林水支出 </t>
  </si>
  <si>
    <t xml:space="preserve">农业农村 </t>
  </si>
  <si>
    <t>病虫害控制</t>
  </si>
  <si>
    <t>22</t>
  </si>
  <si>
    <t>农业生产发展</t>
  </si>
  <si>
    <t>26</t>
  </si>
  <si>
    <t>农村社会事业</t>
  </si>
  <si>
    <t>42</t>
  </si>
  <si>
    <t>乡村道路建设</t>
  </si>
  <si>
    <t>53</t>
  </si>
  <si>
    <t>耕地建设与利用</t>
  </si>
  <si>
    <t>其他农业农村支出</t>
  </si>
  <si>
    <t xml:space="preserve">林业和草原 </t>
  </si>
  <si>
    <t>34</t>
  </si>
  <si>
    <t>林业草原防灾减灾</t>
  </si>
  <si>
    <t xml:space="preserve">水利 </t>
  </si>
  <si>
    <t>农村水利</t>
  </si>
  <si>
    <t xml:space="preserve">巩固脱贫攻坚成果衔接乡村振兴 </t>
  </si>
  <si>
    <t>农村基础设施建设</t>
  </si>
  <si>
    <t>生产发展</t>
  </si>
  <si>
    <t>其他巩固脱贫攻坚成果</t>
  </si>
  <si>
    <t xml:space="preserve">农村综合改革 </t>
  </si>
  <si>
    <t>对村民委员会和村党支</t>
  </si>
  <si>
    <t>其他农村综合改革支出</t>
  </si>
  <si>
    <t>214</t>
  </si>
  <si>
    <t xml:space="preserve">交通运输支出 </t>
  </si>
  <si>
    <t xml:space="preserve">公路水路运输 </t>
  </si>
  <si>
    <t>公路养护</t>
  </si>
  <si>
    <t>220</t>
  </si>
  <si>
    <t xml:space="preserve">自然资源海洋气象等支出 </t>
  </si>
  <si>
    <t xml:space="preserve">自然资源事务 </t>
  </si>
  <si>
    <t>12</t>
  </si>
  <si>
    <t>土地资源储备支出</t>
  </si>
  <si>
    <t>其他自然资源事务支出</t>
  </si>
  <si>
    <t>221</t>
  </si>
  <si>
    <t xml:space="preserve">住房保障支出 </t>
  </si>
  <si>
    <t xml:space="preserve">保障性安居工程支出 </t>
  </si>
  <si>
    <t>农村危房改造</t>
  </si>
  <si>
    <t xml:space="preserve">住房改革支出 </t>
  </si>
  <si>
    <t>住房公积金</t>
  </si>
  <si>
    <t>专项上解</t>
  </si>
  <si>
    <t>一般公共预算基本支出表</t>
  </si>
  <si>
    <t>支出经济分类科目</t>
  </si>
  <si>
    <t>2025年基本支出</t>
  </si>
  <si>
    <t>人员经费</t>
  </si>
  <si>
    <t>公用经费</t>
  </si>
  <si>
    <t>301</t>
  </si>
  <si>
    <r>
      <rPr>
        <sz val="11"/>
        <rFont val="宋体"/>
        <charset val="134"/>
      </rPr>
      <t>工资福利支出</t>
    </r>
  </si>
  <si>
    <r>
      <rPr>
        <sz val="11"/>
        <rFont val="宋体"/>
        <charset val="134"/>
      </rPr>
      <t>基本工资</t>
    </r>
  </si>
  <si>
    <t xml:space="preserve">基本工资 </t>
  </si>
  <si>
    <r>
      <rPr>
        <sz val="11"/>
        <rFont val="宋体"/>
        <charset val="134"/>
      </rPr>
      <t>津贴补贴</t>
    </r>
  </si>
  <si>
    <t xml:space="preserve">津贴补贴 </t>
  </si>
  <si>
    <r>
      <rPr>
        <sz val="11"/>
        <rFont val="宋体"/>
        <charset val="134"/>
      </rPr>
      <t>奖金</t>
    </r>
  </si>
  <si>
    <t xml:space="preserve">奖金 </t>
  </si>
  <si>
    <r>
      <rPr>
        <sz val="11"/>
        <rFont val="宋体"/>
        <charset val="134"/>
      </rPr>
      <t>绩效工资</t>
    </r>
  </si>
  <si>
    <t xml:space="preserve">绩效工资 </t>
  </si>
  <si>
    <r>
      <rPr>
        <sz val="11"/>
        <rFont val="宋体"/>
        <charset val="134"/>
      </rPr>
      <t>机关事业单位基本养老保险缴费</t>
    </r>
  </si>
  <si>
    <t xml:space="preserve">机关事业单位基本养老保险缴费 </t>
  </si>
  <si>
    <r>
      <rPr>
        <sz val="11"/>
        <rFont val="宋体"/>
        <charset val="134"/>
      </rPr>
      <t>职业年金缴费</t>
    </r>
  </si>
  <si>
    <t xml:space="preserve">职业年金缴费 </t>
  </si>
  <si>
    <t>10</t>
  </si>
  <si>
    <r>
      <rPr>
        <sz val="11"/>
        <rFont val="宋体"/>
        <charset val="134"/>
      </rPr>
      <t>职工基本医疗保险缴费</t>
    </r>
  </si>
  <si>
    <t xml:space="preserve">职工基本医疗保险缴费 </t>
  </si>
  <si>
    <r>
      <rPr>
        <sz val="11"/>
        <rFont val="宋体"/>
        <charset val="134"/>
      </rPr>
      <t>公务员医疗补助缴费</t>
    </r>
  </si>
  <si>
    <t xml:space="preserve">公务员医疗补助缴费 </t>
  </si>
  <si>
    <r>
      <rPr>
        <sz val="11"/>
        <rFont val="宋体"/>
        <charset val="134"/>
      </rPr>
      <t>其他社会保障缴费</t>
    </r>
  </si>
  <si>
    <t xml:space="preserve">其他社会保障缴费 </t>
  </si>
  <si>
    <t>13</t>
  </si>
  <si>
    <r>
      <rPr>
        <sz val="11"/>
        <rFont val="宋体"/>
        <charset val="134"/>
      </rPr>
      <t>住房公积金</t>
    </r>
  </si>
  <si>
    <t xml:space="preserve">住房公积金 </t>
  </si>
  <si>
    <t>14</t>
  </si>
  <si>
    <r>
      <rPr>
        <sz val="11"/>
        <rFont val="宋体"/>
        <charset val="134"/>
      </rPr>
      <t>医疗费</t>
    </r>
  </si>
  <si>
    <r>
      <rPr>
        <sz val="11"/>
        <rFont val="宋体"/>
        <charset val="134"/>
      </rPr>
      <t>其他工资福利支出</t>
    </r>
  </si>
  <si>
    <t xml:space="preserve">其他工资福利支出 </t>
  </si>
  <si>
    <t>302</t>
  </si>
  <si>
    <r>
      <rPr>
        <sz val="11"/>
        <rFont val="宋体"/>
        <charset val="134"/>
      </rPr>
      <t>商品和服务支出</t>
    </r>
  </si>
  <si>
    <r>
      <rPr>
        <sz val="11"/>
        <rFont val="宋体"/>
        <charset val="134"/>
      </rPr>
      <t>办公费</t>
    </r>
  </si>
  <si>
    <r>
      <rPr>
        <sz val="11"/>
        <rFont val="宋体"/>
        <charset val="134"/>
      </rPr>
      <t>咨询费</t>
    </r>
  </si>
  <si>
    <r>
      <rPr>
        <sz val="11"/>
        <rFont val="宋体"/>
        <charset val="134"/>
      </rPr>
      <t>水费</t>
    </r>
  </si>
  <si>
    <r>
      <rPr>
        <sz val="11"/>
        <rFont val="宋体"/>
        <charset val="134"/>
      </rPr>
      <t>电费</t>
    </r>
  </si>
  <si>
    <r>
      <rPr>
        <sz val="11"/>
        <rFont val="宋体"/>
        <charset val="134"/>
      </rPr>
      <t>邮电费</t>
    </r>
  </si>
  <si>
    <t xml:space="preserve">邮电费 </t>
  </si>
  <si>
    <r>
      <rPr>
        <sz val="11"/>
        <rFont val="宋体"/>
        <charset val="134"/>
      </rPr>
      <t>物业管理费</t>
    </r>
  </si>
  <si>
    <r>
      <rPr>
        <sz val="11"/>
        <rFont val="宋体"/>
        <charset val="134"/>
      </rPr>
      <t>差旅费</t>
    </r>
  </si>
  <si>
    <r>
      <rPr>
        <sz val="11"/>
        <rFont val="宋体"/>
        <charset val="134"/>
      </rPr>
      <t>维修（护）费</t>
    </r>
  </si>
  <si>
    <r>
      <rPr>
        <sz val="11"/>
        <rFont val="宋体"/>
        <charset val="134"/>
      </rPr>
      <t>租赁费</t>
    </r>
  </si>
  <si>
    <t>15</t>
  </si>
  <si>
    <r>
      <rPr>
        <sz val="11"/>
        <rFont val="宋体"/>
        <charset val="134"/>
      </rPr>
      <t>会议费</t>
    </r>
  </si>
  <si>
    <r>
      <rPr>
        <sz val="11"/>
        <rFont val="宋体"/>
        <charset val="134"/>
      </rPr>
      <t>培训费</t>
    </r>
  </si>
  <si>
    <t>17</t>
  </si>
  <si>
    <r>
      <rPr>
        <sz val="11"/>
        <rFont val="宋体"/>
        <charset val="134"/>
      </rPr>
      <t>公务接待费</t>
    </r>
  </si>
  <si>
    <t>18</t>
  </si>
  <si>
    <r>
      <rPr>
        <sz val="11"/>
        <rFont val="宋体"/>
        <charset val="134"/>
      </rPr>
      <t>专用材料费</t>
    </r>
  </si>
  <si>
    <t>24</t>
  </si>
  <si>
    <r>
      <rPr>
        <sz val="11"/>
        <rFont val="宋体"/>
        <charset val="134"/>
      </rPr>
      <t>被装购置费</t>
    </r>
  </si>
  <si>
    <r>
      <rPr>
        <sz val="11"/>
        <rFont val="宋体"/>
        <charset val="134"/>
      </rPr>
      <t>劳务费</t>
    </r>
  </si>
  <si>
    <t xml:space="preserve">劳务费 </t>
  </si>
  <si>
    <t>27</t>
  </si>
  <si>
    <r>
      <rPr>
        <sz val="11"/>
        <rFont val="宋体"/>
        <charset val="134"/>
      </rPr>
      <t>委托业务费</t>
    </r>
  </si>
  <si>
    <r>
      <rPr>
        <sz val="11"/>
        <rFont val="宋体"/>
        <charset val="134"/>
      </rPr>
      <t>工会经费</t>
    </r>
  </si>
  <si>
    <t>31</t>
  </si>
  <si>
    <r>
      <rPr>
        <sz val="11"/>
        <rFont val="宋体"/>
        <charset val="134"/>
      </rPr>
      <t>公务用车运行维护费</t>
    </r>
  </si>
  <si>
    <r>
      <rPr>
        <sz val="11"/>
        <rFont val="宋体"/>
        <charset val="134"/>
      </rPr>
      <t>其他交通费用</t>
    </r>
  </si>
  <si>
    <t xml:space="preserve">其他交通费用 </t>
  </si>
  <si>
    <r>
      <rPr>
        <sz val="11"/>
        <rFont val="宋体"/>
        <charset val="134"/>
      </rPr>
      <t>其他商品和服务支出</t>
    </r>
  </si>
  <si>
    <t>303</t>
  </si>
  <si>
    <r>
      <rPr>
        <sz val="11"/>
        <rFont val="宋体"/>
        <charset val="134"/>
      </rPr>
      <t>对个人和家庭的补助</t>
    </r>
  </si>
  <si>
    <r>
      <rPr>
        <sz val="11"/>
        <rFont val="宋体"/>
        <charset val="134"/>
      </rPr>
      <t>生活补助</t>
    </r>
  </si>
  <si>
    <t xml:space="preserve">生活补助 </t>
  </si>
  <si>
    <r>
      <rPr>
        <sz val="11"/>
        <rFont val="宋体"/>
        <charset val="134"/>
      </rPr>
      <t>救济费</t>
    </r>
  </si>
  <si>
    <r>
      <rPr>
        <sz val="11"/>
        <rFont val="宋体"/>
        <charset val="134"/>
      </rPr>
      <t>奖励金</t>
    </r>
  </si>
  <si>
    <t xml:space="preserve">奖励金 </t>
  </si>
  <si>
    <r>
      <rPr>
        <sz val="11"/>
        <rFont val="宋体"/>
        <charset val="134"/>
      </rPr>
      <t>个人农业生产补贴</t>
    </r>
  </si>
  <si>
    <r>
      <rPr>
        <sz val="11"/>
        <rFont val="宋体"/>
        <charset val="134"/>
      </rPr>
      <t>其他对个人和家庭的补助</t>
    </r>
  </si>
  <si>
    <t>310</t>
  </si>
  <si>
    <r>
      <rPr>
        <sz val="11"/>
        <rFont val="宋体"/>
        <charset val="134"/>
      </rPr>
      <t>资本性支出</t>
    </r>
  </si>
  <si>
    <r>
      <rPr>
        <sz val="11"/>
        <rFont val="宋体"/>
        <charset val="134"/>
      </rPr>
      <t>房屋建筑物购建</t>
    </r>
  </si>
  <si>
    <r>
      <rPr>
        <sz val="11"/>
        <rFont val="宋体"/>
        <charset val="134"/>
      </rPr>
      <t>办公设备购置</t>
    </r>
  </si>
  <si>
    <r>
      <rPr>
        <sz val="11"/>
        <rFont val="宋体"/>
        <charset val="134"/>
      </rPr>
      <t>专用设备购置</t>
    </r>
  </si>
  <si>
    <r>
      <rPr>
        <sz val="11"/>
        <rFont val="宋体"/>
        <charset val="134"/>
      </rPr>
      <t>基础设施建设</t>
    </r>
  </si>
  <si>
    <r>
      <rPr>
        <sz val="11"/>
        <rFont val="宋体"/>
        <charset val="134"/>
      </rPr>
      <t>大型修缮</t>
    </r>
  </si>
  <si>
    <r>
      <rPr>
        <sz val="11"/>
        <rFont val="宋体"/>
        <charset val="134"/>
      </rPr>
      <t>信息网络及软件购置更新</t>
    </r>
  </si>
  <si>
    <r>
      <rPr>
        <sz val="11"/>
        <rFont val="宋体"/>
        <charset val="134"/>
      </rPr>
      <t>土地补偿</t>
    </r>
  </si>
  <si>
    <r>
      <rPr>
        <sz val="11"/>
        <rFont val="宋体"/>
        <charset val="134"/>
      </rPr>
      <t>地上附着物和青苗补偿</t>
    </r>
  </si>
  <si>
    <r>
      <rPr>
        <sz val="11"/>
        <rFont val="宋体"/>
        <charset val="134"/>
      </rPr>
      <t>公务用车购置</t>
    </r>
  </si>
  <si>
    <t>19</t>
  </si>
  <si>
    <r>
      <rPr>
        <sz val="11"/>
        <rFont val="宋体"/>
        <charset val="134"/>
      </rPr>
      <t>其他交通工具购置</t>
    </r>
  </si>
  <si>
    <r>
      <rPr>
        <sz val="11"/>
        <rFont val="宋体"/>
        <charset val="134"/>
      </rPr>
      <t>其他资本性支出</t>
    </r>
  </si>
  <si>
    <t>312</t>
  </si>
  <si>
    <r>
      <rPr>
        <sz val="11"/>
        <rFont val="宋体"/>
        <charset val="134"/>
      </rPr>
      <t>对企业补助</t>
    </r>
  </si>
  <si>
    <r>
      <rPr>
        <sz val="11"/>
        <rFont val="宋体"/>
        <charset val="134"/>
      </rPr>
      <t>其他对企业补助</t>
    </r>
  </si>
  <si>
    <t>399</t>
  </si>
  <si>
    <r>
      <rPr>
        <sz val="11"/>
        <rFont val="宋体"/>
        <charset val="134"/>
      </rPr>
      <t>其他支出</t>
    </r>
  </si>
  <si>
    <r>
      <rPr>
        <sz val="11"/>
        <rFont val="宋体"/>
        <charset val="134"/>
      </rPr>
      <t>对民间非营利组织和群众性自治组织补贴</t>
    </r>
  </si>
  <si>
    <t>一般公共预算“三公”经费支出表</t>
  </si>
  <si>
    <t>2024年预算数</t>
  </si>
  <si>
    <t>因公出国
（境）费用</t>
  </si>
  <si>
    <t>公务用车购置及运行费</t>
  </si>
  <si>
    <t>公务接待费</t>
  </si>
  <si>
    <t>小计</t>
  </si>
  <si>
    <t>公务用车
购置费</t>
  </si>
  <si>
    <t>公务用车
运行费</t>
  </si>
  <si>
    <t>425,173.72</t>
  </si>
  <si>
    <t>360,000.00</t>
  </si>
  <si>
    <t>65,173.72</t>
  </si>
  <si>
    <t>84,000.00</t>
  </si>
  <si>
    <t>取数说明：取数口径不包含指标类型31、32</t>
  </si>
  <si>
    <t>政府性基金预算支出表</t>
  </si>
  <si>
    <r>
      <rPr>
        <sz val="11"/>
        <rFont val="宋体"/>
        <charset val="134"/>
      </rPr>
      <t>城乡社区支出</t>
    </r>
  </si>
  <si>
    <r>
      <rPr>
        <sz val="11"/>
        <rFont val="宋体"/>
        <charset val="134"/>
      </rPr>
      <t>国有土地使用权出让收入安排的支出</t>
    </r>
  </si>
  <si>
    <r>
      <rPr>
        <sz val="11"/>
        <rFont val="宋体"/>
        <charset val="134"/>
      </rPr>
      <t>农村基础设施建设支出</t>
    </r>
  </si>
  <si>
    <t>农业生产发展支出</t>
  </si>
  <si>
    <t>政府性基金预算“三公”经费支出表</t>
  </si>
  <si>
    <t>部门收支总表</t>
  </si>
  <si>
    <t>支    出</t>
  </si>
  <si>
    <r>
      <rPr>
        <sz val="11"/>
        <rFont val="宋体"/>
        <charset val="134"/>
      </rPr>
      <t>一、一般公共预算拨款收入</t>
    </r>
  </si>
  <si>
    <r>
      <rPr>
        <sz val="11"/>
        <rFont val="宋体"/>
        <charset val="134"/>
      </rPr>
      <t> 一、一般公共服务支出</t>
    </r>
  </si>
  <si>
    <r>
      <rPr>
        <sz val="11"/>
        <rFont val="宋体"/>
        <charset val="134"/>
      </rPr>
      <t>二、政府性基金预算拨款收入</t>
    </r>
  </si>
  <si>
    <r>
      <rPr>
        <sz val="11"/>
        <rFont val="宋体"/>
        <charset val="134"/>
      </rPr>
      <t> 二、外交支出</t>
    </r>
  </si>
  <si>
    <r>
      <rPr>
        <sz val="11"/>
        <rFont val="宋体"/>
        <charset val="134"/>
      </rPr>
      <t>三、国有资本经营预算拨款收入</t>
    </r>
  </si>
  <si>
    <r>
      <rPr>
        <sz val="11"/>
        <rFont val="宋体"/>
        <charset val="134"/>
      </rPr>
      <t> 三、国防支出</t>
    </r>
  </si>
  <si>
    <r>
      <rPr>
        <sz val="11"/>
        <rFont val="宋体"/>
        <charset val="134"/>
      </rPr>
      <t>四、财政专户管理资金收入</t>
    </r>
  </si>
  <si>
    <r>
      <rPr>
        <sz val="11"/>
        <rFont val="宋体"/>
        <charset val="134"/>
      </rPr>
      <t> 四、公共安全支出</t>
    </r>
  </si>
  <si>
    <r>
      <rPr>
        <sz val="11"/>
        <rFont val="宋体"/>
        <charset val="134"/>
      </rPr>
      <t>五、事业收入</t>
    </r>
  </si>
  <si>
    <r>
      <rPr>
        <sz val="11"/>
        <rFont val="宋体"/>
        <charset val="134"/>
      </rPr>
      <t> 五、教育支出</t>
    </r>
  </si>
  <si>
    <r>
      <rPr>
        <sz val="11"/>
        <rFont val="宋体"/>
        <charset val="134"/>
      </rPr>
      <t>六、上级补助收入</t>
    </r>
  </si>
  <si>
    <r>
      <rPr>
        <sz val="11"/>
        <rFont val="宋体"/>
        <charset val="134"/>
      </rPr>
      <t> 六、科学技术支出</t>
    </r>
  </si>
  <si>
    <r>
      <rPr>
        <sz val="11"/>
        <rFont val="宋体"/>
        <charset val="134"/>
      </rPr>
      <t>七、附属单位上缴收入</t>
    </r>
  </si>
  <si>
    <r>
      <rPr>
        <sz val="11"/>
        <rFont val="宋体"/>
        <charset val="134"/>
      </rPr>
      <t> 七、文化旅游体育与传媒支出</t>
    </r>
  </si>
  <si>
    <r>
      <rPr>
        <sz val="11"/>
        <rFont val="宋体"/>
        <charset val="134"/>
      </rPr>
      <t>八、事业单位经营收入</t>
    </r>
  </si>
  <si>
    <r>
      <rPr>
        <sz val="11"/>
        <rFont val="宋体"/>
        <charset val="134"/>
      </rPr>
      <t> 八、社会保障和就业支出</t>
    </r>
  </si>
  <si>
    <r>
      <rPr>
        <sz val="11"/>
        <rFont val="宋体"/>
        <charset val="134"/>
      </rPr>
      <t>九、其他收入</t>
    </r>
  </si>
  <si>
    <r>
      <rPr>
        <sz val="11"/>
        <rFont val="宋体"/>
        <charset val="134"/>
      </rPr>
      <t> 九、社会保险基金支出</t>
    </r>
  </si>
  <si>
    <r>
      <rPr>
        <sz val="11"/>
        <rFont val="宋体"/>
        <charset val="134"/>
      </rPr>
      <t> 十、卫生健康支出</t>
    </r>
  </si>
  <si>
    <r>
      <rPr>
        <sz val="11"/>
        <rFont val="宋体"/>
        <charset val="134"/>
      </rPr>
      <t> 十一、节能环保支出</t>
    </r>
  </si>
  <si>
    <r>
      <rPr>
        <sz val="11"/>
        <rFont val="宋体"/>
        <charset val="134"/>
      </rPr>
      <t> 十二、城乡社区支出</t>
    </r>
  </si>
  <si>
    <r>
      <rPr>
        <sz val="11"/>
        <rFont val="宋体"/>
        <charset val="134"/>
      </rPr>
      <t> 十三、农林水支出</t>
    </r>
  </si>
  <si>
    <r>
      <rPr>
        <sz val="11"/>
        <rFont val="宋体"/>
        <charset val="134"/>
      </rPr>
      <t> 十四、交通运输支出</t>
    </r>
  </si>
  <si>
    <r>
      <rPr>
        <sz val="11"/>
        <rFont val="宋体"/>
        <charset val="134"/>
      </rPr>
      <t> 十五、资源勘探工业信息等支出</t>
    </r>
  </si>
  <si>
    <r>
      <rPr>
        <sz val="11"/>
        <rFont val="宋体"/>
        <charset val="134"/>
      </rPr>
      <t> 十六、商业服务业等支出</t>
    </r>
  </si>
  <si>
    <r>
      <rPr>
        <sz val="11"/>
        <rFont val="宋体"/>
        <charset val="134"/>
      </rPr>
      <t> 十七、金融支出</t>
    </r>
  </si>
  <si>
    <r>
      <rPr>
        <sz val="11"/>
        <rFont val="宋体"/>
        <charset val="134"/>
      </rPr>
      <t> 十八、援助其他地区支出</t>
    </r>
  </si>
  <si>
    <r>
      <rPr>
        <sz val="11"/>
        <rFont val="宋体"/>
        <charset val="134"/>
      </rPr>
      <t> 十九、自然资源海洋气象等支出</t>
    </r>
  </si>
  <si>
    <r>
      <rPr>
        <sz val="11"/>
        <rFont val="宋体"/>
        <charset val="134"/>
      </rPr>
      <t> 二十、住房保障支出</t>
    </r>
  </si>
  <si>
    <r>
      <rPr>
        <sz val="11"/>
        <rFont val="宋体"/>
        <charset val="134"/>
      </rPr>
      <t> 二十一、粮油物资储备支出</t>
    </r>
  </si>
  <si>
    <r>
      <rPr>
        <sz val="11"/>
        <rFont val="宋体"/>
        <charset val="134"/>
      </rPr>
      <t> 二十二、国有资本经营预算支出</t>
    </r>
  </si>
  <si>
    <r>
      <rPr>
        <sz val="11"/>
        <rFont val="宋体"/>
        <charset val="134"/>
      </rPr>
      <t> 二十三、灾害防治及应急管理支出</t>
    </r>
  </si>
  <si>
    <r>
      <rPr>
        <sz val="11"/>
        <rFont val="宋体"/>
        <charset val="134"/>
      </rPr>
      <t> 二十四、预备费</t>
    </r>
  </si>
  <si>
    <r>
      <rPr>
        <sz val="11"/>
        <rFont val="宋体"/>
        <charset val="134"/>
      </rPr>
      <t> 二十五、其他支出</t>
    </r>
  </si>
  <si>
    <r>
      <rPr>
        <sz val="11"/>
        <rFont val="宋体"/>
        <charset val="134"/>
      </rPr>
      <t> 二十六、转移性支出</t>
    </r>
  </si>
  <si>
    <r>
      <rPr>
        <sz val="11"/>
        <rFont val="宋体"/>
        <charset val="134"/>
      </rPr>
      <t> 二十七、债务还本支出</t>
    </r>
  </si>
  <si>
    <r>
      <rPr>
        <sz val="11"/>
        <rFont val="宋体"/>
        <charset val="134"/>
      </rPr>
      <t> 二十八、债务付息支出</t>
    </r>
  </si>
  <si>
    <r>
      <rPr>
        <sz val="11"/>
        <rFont val="宋体"/>
        <charset val="134"/>
      </rPr>
      <t> 二十九、债务发行费用支出</t>
    </r>
  </si>
  <si>
    <r>
      <rPr>
        <sz val="11"/>
        <rFont val="宋体"/>
        <charset val="134"/>
      </rPr>
      <t> 三十、抗疫特别国债安排的支出</t>
    </r>
  </si>
  <si>
    <t>本年收入合计</t>
  </si>
  <si>
    <t>本年支出合计</t>
  </si>
  <si>
    <r>
      <rPr>
        <sz val="11"/>
        <rFont val="宋体"/>
        <charset val="134"/>
      </rPr>
      <t>上年结转</t>
    </r>
  </si>
  <si>
    <r>
      <rPr>
        <sz val="11"/>
        <rFont val="宋体"/>
        <charset val="134"/>
      </rPr>
      <t>结转下年</t>
    </r>
  </si>
  <si>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</si>
  <si>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</si>
  <si>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</si>
  <si>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</si>
  <si>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</si>
  <si>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</si>
  <si>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</si>
  <si>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</si>
  <si>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</si>
  <si>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</si>
  <si>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</si>
  <si>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</si>
  <si>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</si>
  <si>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</si>
  <si>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500</t>
  </si>
  <si>
    <r>
      <rPr>
        <sz val="11"/>
        <rFont val="宋体"/>
        <charset val="134"/>
      </rPr>
      <t>儋州市那大镇人民政府</t>
    </r>
  </si>
  <si>
    <t>500001</t>
  </si>
  <si>
    <r>
      <rPr>
        <sz val="11"/>
        <rFont val="宋体"/>
        <charset val="134"/>
      </rPr>
      <t>儋州市那大镇人民政府本级</t>
    </r>
  </si>
  <si>
    <t>500002</t>
  </si>
  <si>
    <r>
      <rPr>
        <sz val="11"/>
        <rFont val="宋体"/>
        <charset val="134"/>
      </rPr>
      <t>那大镇社会事务服务中心</t>
    </r>
  </si>
  <si>
    <t>500003</t>
  </si>
  <si>
    <r>
      <rPr>
        <sz val="11"/>
        <rFont val="宋体"/>
        <charset val="134"/>
      </rPr>
      <t>那大镇农业技术服务中心</t>
    </r>
  </si>
  <si>
    <t>500006</t>
  </si>
  <si>
    <r>
      <rPr>
        <sz val="11"/>
        <rFont val="宋体"/>
        <charset val="134"/>
      </rPr>
      <t>那大镇综合行政执法中队</t>
    </r>
  </si>
  <si>
    <t>那大镇平安建设管理服务中心</t>
  </si>
  <si>
    <t>部门支出总表</t>
  </si>
  <si>
    <t>国有土地使用权出让收入安排的支出</t>
  </si>
  <si>
    <t>农村基础设施建设支出</t>
  </si>
  <si>
    <t>项目支出绩效信息表</t>
  </si>
  <si>
    <t>序号</t>
  </si>
  <si>
    <t>单位名称</t>
  </si>
  <si>
    <t>项目名称</t>
  </si>
  <si>
    <t>预算执行率权重（%）</t>
  </si>
  <si>
    <t>绩效目标</t>
  </si>
  <si>
    <t>一级指标</t>
  </si>
  <si>
    <t>二级指标</t>
  </si>
  <si>
    <t>三级指标</t>
  </si>
  <si>
    <t>绩效指标性质</t>
  </si>
  <si>
    <t>本年绩效指标值</t>
  </si>
  <si>
    <t>绩效度量单位</t>
  </si>
  <si>
    <t>本年权重</t>
  </si>
  <si>
    <t>500001-儋州市那大镇人民政府本级</t>
  </si>
  <si>
    <t>46040024T000001410205-布病净化工作经费</t>
  </si>
  <si>
    <t xml:space="preserve">完成市疫控中心下达的布病净化任务
</t>
  </si>
  <si>
    <t>产出指标</t>
  </si>
  <si>
    <t>数量指标</t>
  </si>
  <si>
    <t>布疫工作完成率</t>
  </si>
  <si>
    <t>≥</t>
  </si>
  <si>
    <t>%</t>
  </si>
  <si>
    <t>质量指标</t>
  </si>
  <si>
    <t>发放布病工作人员误餐补助</t>
  </si>
  <si>
    <t>个</t>
  </si>
  <si>
    <t>时效指标</t>
  </si>
  <si>
    <t>布病工作完成及时性</t>
  </si>
  <si>
    <t>年</t>
  </si>
  <si>
    <t>效益指标</t>
  </si>
  <si>
    <t>社会效益指标</t>
  </si>
  <si>
    <t>净化疫病促进养殖业发展</t>
  </si>
  <si>
    <t>定性</t>
  </si>
  <si>
    <t>满意度指标</t>
  </si>
  <si>
    <t>服务对象满意度</t>
  </si>
  <si>
    <t>养殖户满意度</t>
  </si>
  <si>
    <t>46040024T000001363266-城乡农田水利建设及管理</t>
  </si>
  <si>
    <t xml:space="preserve">　那大镇政府农田水利工作（主要包含：每年冬修水利建设项目、各村社区水利渠道设施损坏修补、江、河、湖滩等水利清理治理、生态修复、地理补贴、水利技术推广、宣传及其他水利杂项工作支出。）
</t>
  </si>
  <si>
    <t>根据文件规定保质保量完成该工作</t>
  </si>
  <si>
    <t>根据文件规定的时间完成该工作</t>
  </si>
  <si>
    <t>≤</t>
  </si>
  <si>
    <t>根据年度计划完成年度指标数量</t>
  </si>
  <si>
    <t>保护水利安全，严防重大事故发生率</t>
  </si>
  <si>
    <t>优良中低差</t>
  </si>
  <si>
    <t>群众满意度</t>
  </si>
  <si>
    <t>成本指标</t>
  </si>
  <si>
    <t>社会成本指标</t>
  </si>
  <si>
    <t>根据相关文件严格把控成本支出</t>
  </si>
  <si>
    <t>46040024T000001327965-大社区综合服务中心运营及租金费</t>
  </si>
  <si>
    <t xml:space="preserve">提高城乡居民幸福感，建设美好家园。
</t>
  </si>
  <si>
    <t>大社区服务中心运营数量</t>
  </si>
  <si>
    <t>大社区服务中心运营工作开展及时率</t>
  </si>
  <si>
    <t>大社区服务中心运营工作完成度</t>
  </si>
  <si>
    <t>推动社区服务建设不断发展</t>
  </si>
  <si>
    <t>抽查社区群众满意度</t>
  </si>
  <si>
    <t>46040025T000001441038-大学生返儋应征补助</t>
  </si>
  <si>
    <t xml:space="preserve">鼓励大学生返乡征兵，建设民兵力量。
</t>
  </si>
  <si>
    <t>大学生返儋应征补助发放率</t>
  </si>
  <si>
    <t>大学生返儋应征补助及时性</t>
  </si>
  <si>
    <t>大学生返儋应征补助发放人数</t>
  </si>
  <si>
    <t>大学生征兵为部队输送更多专业的人才和工匠人才，提升征兵工作服务。</t>
  </si>
  <si>
    <t>受益群众满意度</t>
  </si>
  <si>
    <t>46040024T000001391971-儋州军分区新营区配套设施建设工程</t>
  </si>
  <si>
    <t xml:space="preserve">1、运动场400米环形跑道和铺装面13毫米塑胶；2、大门口外墙墙画 ；3、综合楼空气能热水器；4、办公楼前大宣传栏背板；5、办公楼,综合楼,公寓楼的纱窗及安装；6、大门口两盏三头路灯及六个地灯安装；7、主干道路面喷柏油和局部修补，画交通标志线；8、120棵乔木搭设绿漆钢管固定架；9、警示教育室广告牌布置；10、配电房至库房电缆。
</t>
  </si>
  <si>
    <t>儋州市军分区新营区运动场塑胶跑道等配套项目建设工程</t>
  </si>
  <si>
    <t>米</t>
  </si>
  <si>
    <t>工程进度完成率</t>
  </si>
  <si>
    <t>根据招标工期及相关文件按时完成</t>
  </si>
  <si>
    <t>天</t>
  </si>
  <si>
    <t>满足军营需求，提升居住环境</t>
  </si>
  <si>
    <t>受益人群满意度</t>
  </si>
  <si>
    <t>经济成本指标</t>
  </si>
  <si>
    <t>严格根据合同及相关文件执行</t>
  </si>
  <si>
    <t>万元</t>
  </si>
  <si>
    <t>46040025T000001532134-儋州市公安局监管中心大门至松涛水库东干渠路段路面硬化工程</t>
  </si>
  <si>
    <t xml:space="preserve">建设内容：对该路段原有的破损路面进行修复，铺设新的硬化路面材料，以及进行必要的排水设施、交通安全设施和绿化景观的配套建设
</t>
  </si>
  <si>
    <t>新建硬化路面数量</t>
  </si>
  <si>
    <t>条</t>
  </si>
  <si>
    <t>改善公安局监管中心周边的交通，为当地周边居民群众出行提供便利</t>
  </si>
  <si>
    <t>元</t>
  </si>
  <si>
    <t>46040025T000001527958-儋州市军分区新营区运动场塑胶跑道等配套项目建设工程</t>
  </si>
  <si>
    <t>46040025T000001525952-儋州市那大镇白南村委会9号斗门分渠灌溉水利修复工程</t>
  </si>
  <si>
    <t xml:space="preserve">建设内容：1、拆除原有损坏混凝土预制水渠全长：2100米；2、新建灌溉沟渠全长：3850米、规格0.8X0.8米；3、新建新建灌溉沟渠全长：580米、规格0.6X0.6米；4、新建机耕桥6座；5、生产桥1座；6、人行便桥8座；7、混凝土圆管涵长18米、直径φ1000；8、农机下田涵5个；9、混凝土跌水12个；10、取水口5个；11、机耕路200平方；12、生产路200平方；13、拆除原有管涵长21米φ300；14、临时便道长1750米、宽3米。
</t>
  </si>
  <si>
    <t>修建9号斗门分渠数量</t>
  </si>
  <si>
    <t>修复那大镇白南村委会9号斗门分渠农业灌溉水利设施，促进那大镇农业发展</t>
  </si>
  <si>
    <t>46040025T000001536745-儋州市那大镇背街小巷及三无小区雨污分流改造项目</t>
  </si>
  <si>
    <t xml:space="preserve">减少污水对天然水的污染，提升城市形象，净化空气。给市民创造一个良好的用水及居住环境
</t>
  </si>
  <si>
    <t>那大镇雨污分流改造数量</t>
  </si>
  <si>
    <t>有利于水资源的循环和利用，减少污水污染。</t>
  </si>
  <si>
    <t>根据实施合同控制成本</t>
  </si>
  <si>
    <t>46040025T000001525955-儋州市那大镇茶山村委会（和合村、东汉村、怡心花园旁边、含前进农场地段11号斗门水利，茶山村、坑尾村）灌溉水利修复工程</t>
  </si>
  <si>
    <t xml:space="preserve">建设内容：11号斗门周边修建1条水利渠道，其中：渠道清淤长1126米，土渠修复长693米，硬化渠道及渡槽修复长100米。茶山村：新建C20砼渠道1条，长530米，渠道净尺寸1.0m*1.0m，及相应附属设施。坑尾村白泥圳：新建C20砼渠道一条，长1088米，渠道净尺寸1.0m*1.0m，及相应附属设施
</t>
  </si>
  <si>
    <t>修建11号斗门水利渠道数量</t>
  </si>
  <si>
    <t>修复那大镇茶山村委会周边农业灌溉水利设施，促进那大镇农业发展</t>
  </si>
  <si>
    <t>46040025T000001506812-儋州市那大镇茶山村委会道路（那大实验小学茶山校区接怡心花园路段）改造提升工程</t>
  </si>
  <si>
    <t xml:space="preserve">1、新建5米宽砼道路长165米（18cm 水泥混凝土路面）。
2、原3.5米砼道路加宽1.5米，长765米（18cm 水泥混凝土路面）。
3、III级钢筋混凝土管（DN800）长823米。
4、新建过路砼涵管DN500长12米。
5、150厚C15混凝土护坡65平方米。
6、铸铁井盖及井座20个。
7、沙袋围堰560米。
8、土方开挖与回填和抽水台班等
</t>
  </si>
  <si>
    <t>根据招标工期及相关文件按时完成（合同、党委会议纪要及协议等文件）</t>
  </si>
  <si>
    <t>儋州市那大镇茶山村委会道路米数</t>
  </si>
  <si>
    <t>经济效益指标</t>
  </si>
  <si>
    <t>根据居民出行需求，为周边群众的出行提供便捷服务</t>
  </si>
  <si>
    <t>46040025T000001532140-儋州市那大镇东风社区清平小区五、六街排水沟改造工程</t>
  </si>
  <si>
    <t xml:space="preserve">建设内容：新建排水沟，进行盖板沟清淤和新建，以及路面破除与恢复、硬化等工程。
</t>
  </si>
  <si>
    <t>新建排水沟数量</t>
  </si>
  <si>
    <t>改善那大镇东风社区清平小区五、六街的街道排水，为周边居民群众出行提供良好的居住环境</t>
  </si>
  <si>
    <t>46040025T000001532147-儋州市那大镇合罗农场坤外队至合罗队生产路硬化工程</t>
  </si>
  <si>
    <t>改善那大镇合罗农场坤外队至合罗队的交通，为当地周边居民群众出行提供便利</t>
  </si>
  <si>
    <t>46040025T000001532150-儋州市那大镇机械厂电网改造工作</t>
  </si>
  <si>
    <t xml:space="preserve">建设内容：对原有电网设施进行升级，包括线路改造、设备更换、增设变压器等，以提高电网供电可靠性和安全性，保障当地工业生产和居民用电需求。
</t>
  </si>
  <si>
    <t>改造电网的厂房数量</t>
  </si>
  <si>
    <t>为那大镇机械厂提高供电可靠性，促进经济发展</t>
  </si>
  <si>
    <t>46040025T000001525961-儋州市那大镇洛基幼儿园周边配套设施建设工程</t>
  </si>
  <si>
    <t xml:space="preserve">建设内容：1、新建3.5米宽砼道路长29米（18cm 水泥混凝土路面）。新建硬化40平方米；2、新建1.5-2.3米高挡土墙长30米；3、新建DN400波纹管（DN400）长53米，（DN300）长10米；4、人工新建排水沟宽0.5米，高0.45米，长260米。 新建沉沙井2个，DN1000检查井3个；5、新建110PVC管80米（接户管）；6、拆原砼硬化256平方米；7、砼锯缝416米。
</t>
  </si>
  <si>
    <t>改善那大镇洛基幼儿园周边配套设施环境，提升教育环境质量</t>
  </si>
  <si>
    <t>46040025T000001532154-儋州市那大镇洛南村委会党群服务中心建设工程</t>
  </si>
  <si>
    <t xml:space="preserve">建设内容：对原有建筑进行改造升级，优化服务设施，完善功能布局，如增设服务窗口、改善办公条件、加强党建宣传等，以更好地服务党员群众
</t>
  </si>
  <si>
    <t>改造党群服务中心数量</t>
  </si>
  <si>
    <t>提升洛南村委会的服务效能，增强村民满意度和幸福感</t>
  </si>
  <si>
    <t>46040025T000001532157-儋州市那大镇洛南村委会塘坡村排水渠改造工程</t>
  </si>
  <si>
    <t xml:space="preserve">儋州市那大镇洛南村委会塘坡村排水渠改造工程的建设内容包括：拆除原有水沟、新建硬化路面及排水沟、增加盖板、清理原有水沟垃圾等，以改善当地人居环境，提高排水效率。
</t>
  </si>
  <si>
    <t>新建排水渠长度</t>
  </si>
  <si>
    <t>改善那大镇洛南村委会塘坡村排水条件，提升村民生活环境质量</t>
  </si>
  <si>
    <t>46040025T000001532161-儋州市那大镇美扶村委会（北吉村、六扶村、骑楼安置区）排水沟改造及道路硬化工程</t>
  </si>
  <si>
    <t xml:space="preserve">建设内容：重建或修缮排水沟，增强排水能力；硬化村内道路，提升交通便捷性和村民出行安全性。
</t>
  </si>
  <si>
    <t>新建道路及排水沟数量</t>
  </si>
  <si>
    <t>改善美扶村委会（北吉村、六扶村、骑楼安置区）排水与交通，提升村民生活品质</t>
  </si>
  <si>
    <t>46040025T000001530651-儋州市那大镇美扶村委会水利修复工程</t>
  </si>
  <si>
    <t xml:space="preserve">顺利开展儋州市那大镇美扶村委会水利修复工程。建设美好儋州
</t>
  </si>
  <si>
    <t>儋州市那大镇美扶村委会水利修复工程</t>
  </si>
  <si>
    <t>满足周边居民需求，提升城市用水环境</t>
  </si>
  <si>
    <t>46040024T000001370678-儋州市那大镇南片区农村路灯照明工程</t>
  </si>
  <si>
    <t xml:space="preserve">儋州市那大镇南片区农村路灯照明工程，顺利完成
</t>
  </si>
  <si>
    <t>验收合格率</t>
  </si>
  <si>
    <t>根据合同及相关文件按时完成</t>
  </si>
  <si>
    <t>工程建设完成率</t>
  </si>
  <si>
    <t>创建美好新儋州，促进儋洋一体化</t>
  </si>
  <si>
    <t>严格根据文件及相关合同执行</t>
  </si>
  <si>
    <t>46040025T000001536686-儋州市那大镇群英社区党群服务中心建设工程</t>
  </si>
  <si>
    <t>提升群英村委会的服务效能，增强村民满意度和幸福感</t>
  </si>
  <si>
    <t>46040025T000001532164-儋州市那大镇石屋村委会连接儋州市委党校新校区道路亮化工程</t>
  </si>
  <si>
    <t xml:space="preserve">建设内容：新建太阳能高杆灯共41盏、间距20米一盏，高为8米、 LED灯100W，铺设电缆、设置控制系统等，以提供夜间照明，保障行车和行人安全，同时美化道路环境，提升城市形象
</t>
  </si>
  <si>
    <t>新建太阳能高杆灯</t>
  </si>
  <si>
    <t>盏</t>
  </si>
  <si>
    <t>提升道路照明，美化石屋村委会的夜景，促进区域发展与居民生活改善</t>
  </si>
  <si>
    <t>46040025T000001532167-儋州市那大镇石屋村委会旅游文化中心项目</t>
  </si>
  <si>
    <t xml:space="preserve">建设内容：建设一个集文化展示、旅游服务、休闲娱乐等功能于一体的综合性文化中心。项目将进行房屋施工，具体建设内容包括施工招标范围内的图纸和工程量清单所示的所有工程
</t>
  </si>
  <si>
    <t>改造旅游文化中心数量</t>
  </si>
  <si>
    <t>提升那大镇石屋村委会的乡村旅游文化品质，促进当地经济发展</t>
  </si>
  <si>
    <t>46040025T000001532170-儋州市那大镇头潭村委会篮球场建设工程</t>
  </si>
  <si>
    <t>建设篮球场数量</t>
  </si>
  <si>
    <t>完善头潭村委会的农村体育设施，促进村民身心健康</t>
  </si>
  <si>
    <t>46040025T000001509532-儋州市那大镇西联居红旗片区（三八坡段至东明坝段）水利灌溉修复改造工程</t>
  </si>
  <si>
    <t xml:space="preserve">新建梯形槽47+56=103米，桥涵清淤22米，新建土沟300+190=490米，新建波纹管DN300L=160米，原有槽清淤、除杂995米（15米拆除重做），桥涵护坡硬化，检查井2座，渠道A路涵管，渠道B路涵管。
</t>
  </si>
  <si>
    <t>儋州市那大镇西联居红旗片区（三八坡段至东明坝段）水利灌溉修复改造工程</t>
  </si>
  <si>
    <t>改善水利灌溉连通性，提升农田灌溉水平</t>
  </si>
  <si>
    <t>46040025T000001532173-儋州市那大镇西联居水毁修缮工程（东风片路段、长征队段）</t>
  </si>
  <si>
    <t xml:space="preserve">建设内容：对受水毁影响的路段进行修复和重建。具体工作可能涉及道路排水系统的改善、路面硬化、边坡加固以及必要的附属设施建设等，旨在恢复道路的正常通行能力，确保居民出行安全。
</t>
  </si>
  <si>
    <t>修建硬化路面数量</t>
  </si>
  <si>
    <t>恢复那大镇西联居（东风片路段、长征队段）道路通行，保障居民出行安全便捷</t>
  </si>
  <si>
    <t>46040025T000001532176-儋州市那大镇先锋社区新世纪花园小区路灯维修工程</t>
  </si>
  <si>
    <t xml:space="preserve">建设内容：对小区内损坏的路灯进行全面检查和维修。具体工作可能包括更换破损的灯罩、灯泡，修复断裂的电线，加固路灯基础，以及进行必要的电路调试和安全检测，确保路灯正常照明，提升居民夜间出行的安全性
</t>
  </si>
  <si>
    <t>维修路灯涉及小区数量</t>
  </si>
  <si>
    <t>提升先锋社区新世纪花园小区照明，保障居民夜间出行安全</t>
  </si>
  <si>
    <t>46040025T000001513841-儋州市那大镇雅拉农场建筑垃圾临时堆放点场地硬化建设工程</t>
  </si>
  <si>
    <t xml:space="preserve">1、新建硬化道路长：58.107mX7m。
2、新建硬化道路长：90.47mX4m。
3、新建集水池1个长：10mX3.5m。
4、新建PVC dn 110管长:10m。
5、新建喇叭口5处共：396m2。
6、新建硬化面1处共：139.596m2。
</t>
  </si>
  <si>
    <t>儋州市那大镇雅拉农场建筑垃圾临时堆放点场地硬化建设工程</t>
  </si>
  <si>
    <t>满足雅拉建筑垃圾存放点需求，提升城市环境</t>
  </si>
  <si>
    <t>46040025T000001545937-儋州市那大镇应急广播平台建设项目</t>
  </si>
  <si>
    <t xml:space="preserve">儋州市那大镇应急广播平台建设项目，搭建各村居委会应急广播通知体系，完成工程二次验收
</t>
  </si>
  <si>
    <t>建设村级广播体系</t>
  </si>
  <si>
    <t>竣工验收合格率</t>
  </si>
  <si>
    <t>开工至完成投入时间</t>
  </si>
  <si>
    <t>提高那大镇突发事件应急广播告知效率，保障那大镇人民政府人民安全</t>
  </si>
  <si>
    <t>优良差</t>
  </si>
  <si>
    <t>46040024T000001388274-儋州市农垦居工作人员薪酬待遇保障资金</t>
  </si>
  <si>
    <t xml:space="preserve">保障西联居每年正常运转工作经费及各类人员工资、生活补助等
</t>
  </si>
  <si>
    <t>西联居工作人员人数</t>
  </si>
  <si>
    <t>人数</t>
  </si>
  <si>
    <t>保障西联居正常工作运作</t>
  </si>
  <si>
    <t>按时按点完成各项工作</t>
  </si>
  <si>
    <t>提高西联居的各项工作指标</t>
  </si>
  <si>
    <t>工作人员满意度</t>
  </si>
  <si>
    <t>46040024T000001312738-儋州市社区工作者职业化体系建设试点资金</t>
  </si>
  <si>
    <t xml:space="preserve">为了建设一直高素质、专业化、职业化社区工作者队伍，促进我镇基层治理体系和治理能力现代化。加快我镇的社区工作发展和进步。
</t>
  </si>
  <si>
    <t>根据文件规定保质保量的完成该项工作指标</t>
  </si>
  <si>
    <t>社区工作者职业体系化建设的人数</t>
  </si>
  <si>
    <t>根据文件规定时间内完成该项工作指标</t>
  </si>
  <si>
    <t>为社区的工作提供便利</t>
  </si>
  <si>
    <t>职工满意度</t>
  </si>
  <si>
    <t>46040024T000001362381-儋州市新时代文明实践中心（所、站）项目</t>
  </si>
  <si>
    <t xml:space="preserve">根据群众需求，结合我市当前重点工作，实践“跬步文明”公益夜跑文明实践志愿服务活动等7个文明实践志愿服务活动，有力推动新时代文明实践中心建设接地气有活力可持续，努力成为学习传播科学理论的大众平台、加强基层思想政治工作的坚强阵地、培养时代新人和弘扬时代新风的精神家园、开展中国特色志愿服务的广阔舞台。
</t>
  </si>
  <si>
    <t>开展活动数量</t>
  </si>
  <si>
    <t>本年度开展新时代文明实践活动覆盖率</t>
  </si>
  <si>
    <t>开展活动及时率</t>
  </si>
  <si>
    <t>有力推动新时代文明实践中心建设接地气有活力可持续，努力成为学习传播科学理论的大众平台</t>
  </si>
  <si>
    <t>46040024T000001345827-防火办消防安全、防火装备购置、维护（修）经费</t>
  </si>
  <si>
    <t xml:space="preserve">圆满完成2024年上级安全生产监管管理部门和镇委、镇政府下达的消防安全和防火装备购置维护任务。
</t>
  </si>
  <si>
    <t>消防安全防火工作（宣传、授课等）及消防装备购置维护工作在2025年12月31日内完成</t>
  </si>
  <si>
    <t>开展消防安全防火工作（宣传、授课等）及消防装备购置维护工作任务完成率</t>
  </si>
  <si>
    <t>开展消防安全和防火装备购置维护任务</t>
  </si>
  <si>
    <t>完成那大镇消防安全宣传、隐患排查整治和防火装备购置维护任务</t>
  </si>
  <si>
    <t>那大镇居民满意度</t>
  </si>
  <si>
    <t>46040024T000001356484-各村、社区、农场计生专干人员生活补助</t>
  </si>
  <si>
    <t xml:space="preserve">完成各村、社区、农场计生专干人员生活补助发放
</t>
  </si>
  <si>
    <t>计生专干发放补贴数量</t>
  </si>
  <si>
    <t>月</t>
  </si>
  <si>
    <t>发放补助完成率及覆盖率</t>
  </si>
  <si>
    <t>每月月底前完成当月发放</t>
  </si>
  <si>
    <t>工作人员基本生活保障</t>
  </si>
  <si>
    <t>发放人员满意度</t>
  </si>
  <si>
    <t>46040024T000001356444-各村、社区监督委员会人员生活补助</t>
  </si>
  <si>
    <t xml:space="preserve">完成32个村、居委会监督委员会人员生活补助发放
</t>
  </si>
  <si>
    <t>完成两委干部生活补助</t>
  </si>
  <si>
    <t>天/月</t>
  </si>
  <si>
    <t>保障工作人员基本生活保障</t>
  </si>
  <si>
    <t>监督两委干部满意度</t>
  </si>
  <si>
    <t>46040024T000001362255-各村委会产业生产道路</t>
  </si>
  <si>
    <t xml:space="preserve">　各村委会生产道路建设。提高农村生产力。
</t>
  </si>
  <si>
    <t>修建生产道路单位数量</t>
  </si>
  <si>
    <t>在规定的时间内完成该项建设</t>
  </si>
  <si>
    <t>建设乡村道路，发展乡村经济</t>
  </si>
  <si>
    <t>受益群体满意度</t>
  </si>
  <si>
    <t>根据合同计算成本</t>
  </si>
  <si>
    <t>46040024T000001362258-各村委会农村社会事业建设</t>
  </si>
  <si>
    <t xml:space="preserve">建设各村委会排水沟，，厕所改厕，农村办公楼等基础设施，提高人民生活质量
</t>
  </si>
  <si>
    <t>那大镇农村社会事业建设单位数量</t>
  </si>
  <si>
    <t>农村社会事业建设项目、工程等完成及时性</t>
  </si>
  <si>
    <t>发展农村社会事业。带动农村经济</t>
  </si>
  <si>
    <t>根据合同及相关文件完成</t>
  </si>
  <si>
    <t>46040024T000001362261-各村委会乡村道路建设</t>
  </si>
  <si>
    <t xml:space="preserve">修建各村委会乡村道路建设，加快乡村振兴工作。
</t>
  </si>
  <si>
    <t>乡村道路建设完工及时性</t>
  </si>
  <si>
    <t>那大镇各村委会乡村道路建设单位数量</t>
  </si>
  <si>
    <t>便利农村交通，增进农村与城市之间的联系</t>
  </si>
  <si>
    <t>根据相关文件及合同完成该项目</t>
  </si>
  <si>
    <t>46040025T000001472667-各居党支部工作经费和党支部书记工作补贴</t>
  </si>
  <si>
    <t xml:space="preserve">发放离退休人员的工资及各居党支部工作经费和党支部书记工作补贴，有利于加强我镇干部职工党组织书记队伍建设，确保干部职工党组织工作有序运转、活动正常开展、作用充分发挥，推动新时代，干部职工建党工作全面进步全面过硬。
</t>
  </si>
  <si>
    <t>各居党支部工作经费和党支部书记工作补贴发放在2025年内完成</t>
  </si>
  <si>
    <t>那大镇居党支部数量</t>
  </si>
  <si>
    <t>按时发放各居党支部工作经费和党支部书记工作补贴</t>
  </si>
  <si>
    <t>保障居党支部工作经费和党支部书记工作补贴，提高党支部书记的工作积极性</t>
  </si>
  <si>
    <t>西联居人员满意度</t>
  </si>
  <si>
    <t>46040024T000001363081-各社区及城区城镇化建设</t>
  </si>
  <si>
    <t xml:space="preserve">修建儋州市那大镇各社区道路、排水沟、公共基础设施，房屋、装修、排污沟、园林绿化、围墙、道路亮化等。提高33万常住人口生活水平质量。
</t>
  </si>
  <si>
    <t>各社区及城区城镇化建设完工及时性</t>
  </si>
  <si>
    <t>那大镇各社区及城区城镇化建设单位数量</t>
  </si>
  <si>
    <t>满足城市建设需求，提高就业率</t>
  </si>
  <si>
    <t>根据合同及相关文件执行</t>
  </si>
  <si>
    <t>46040023T000001043859-公益性场所免费开放事务</t>
  </si>
  <si>
    <t xml:space="preserve">通过完善基层公共文化服务项目，改善基层公共文化设施条件，购买书籍等。
</t>
  </si>
  <si>
    <t>公益性图书馆数量</t>
  </si>
  <si>
    <t>图书馆设施及图书质量</t>
  </si>
  <si>
    <t>根据相关文件在规定的时间内完善设施配备</t>
  </si>
  <si>
    <t>有利于居民增加阅读量，增强青少年的身心健康</t>
  </si>
  <si>
    <t>46040024T000001362962-公益性公墓建设奖补项目</t>
  </si>
  <si>
    <t xml:space="preserve">按时发放公益性公墓建设奖补项目资金
</t>
  </si>
  <si>
    <t>建设公益性公墓资金</t>
  </si>
  <si>
    <t>按时拨付公益性公墓建设奖补资金</t>
  </si>
  <si>
    <t>发放公益性奖补资金覆盖率</t>
  </si>
  <si>
    <t>节约土地，营造公墓新环境</t>
  </si>
  <si>
    <t>46040025T000001533029-合罗农场农村道路改建</t>
  </si>
  <si>
    <t xml:space="preserve">及时完成合罗农场农村道路改建项目。
</t>
  </si>
  <si>
    <t>完成青苗补偿及时性</t>
  </si>
  <si>
    <t>完成农户青苗补偿</t>
  </si>
  <si>
    <t>棵</t>
  </si>
  <si>
    <t>完成农户青苗棵数清点</t>
  </si>
  <si>
    <t>完成青苗补偿任务，加快那大镇城镇化建设</t>
  </si>
  <si>
    <t>农户满意度</t>
  </si>
  <si>
    <t>46040025T000001532179-那大镇白南村委会白南村生产道路</t>
  </si>
  <si>
    <t xml:space="preserve">建设内容：包括道路拓宽、硬化及排水设施改善。通过铺设坚固耐用的路面材料，提高道路通行能力和安全性；同时增设或优化排水系统，防止雨季积水。该项目旨在提升农业生产运输效率，促进农村经济发展，方便村民日常出行，增强白南村的整体交通环境和生产生活条件
</t>
  </si>
  <si>
    <t>改善白南村委会农村交通，促进农业生产和经济发展</t>
  </si>
  <si>
    <t>46040024T000001362390-那大镇本级城区路灯养护维修费用</t>
  </si>
  <si>
    <t xml:space="preserve">3年内那大镇市区背街小巷路灯检测、养护及维修，保障城镇居民道路亮化。
</t>
  </si>
  <si>
    <t>保障那大镇路灯养护及维修</t>
  </si>
  <si>
    <t>那大镇路灯正常使用率</t>
  </si>
  <si>
    <t>路灯出现损坏需要在一周内完成</t>
  </si>
  <si>
    <t>创建文明卫生城市，提升民众居住环境</t>
  </si>
  <si>
    <t>那大镇人民满意度</t>
  </si>
  <si>
    <t>46040024T000001312840-那大镇本级村（社区）工作经费（转移性支付收入）</t>
  </si>
  <si>
    <t xml:space="preserve">保障33个村居委会工作经费
</t>
  </si>
  <si>
    <t>开展村居委会工作覆盖率</t>
  </si>
  <si>
    <t>每月定时发放工作经费</t>
  </si>
  <si>
    <t>保障33个村居委会工作经费</t>
  </si>
  <si>
    <t>为民办实事，减少解决村民的临时困难</t>
  </si>
  <si>
    <t>村居委会干部满意度</t>
  </si>
  <si>
    <t>46040024T000001321650-那大镇本级儋州市退役军人临时困难帮扶专项资金（转移性支付收入）</t>
  </si>
  <si>
    <t xml:space="preserve">开展儋州市退役军人困难帮扶工作
</t>
  </si>
  <si>
    <t>每年12月31日前完成帮扶工作</t>
  </si>
  <si>
    <t>帮扶困难退役军人改善医疗、生活</t>
  </si>
  <si>
    <t>帮扶困难退役军人数量</t>
  </si>
  <si>
    <t>人</t>
  </si>
  <si>
    <t>保障涉军人群基本生活，关爱涉军群体</t>
  </si>
  <si>
    <t>帮扶对象满意度</t>
  </si>
  <si>
    <t>46040024T000001362720-那大镇本级农村党员干部现代远程教育终端站点管理工作经费</t>
  </si>
  <si>
    <t xml:space="preserve">保障34个站点顺利完成远程教育任务
</t>
  </si>
  <si>
    <t>通讯服务覆盖率</t>
  </si>
  <si>
    <t>及时缴纳通讯费</t>
  </si>
  <si>
    <t>保障34个站点通讯服务</t>
  </si>
  <si>
    <t>顺利完成党员远程教育工作</t>
  </si>
  <si>
    <t>远程教育工作站工作人员满意度</t>
  </si>
  <si>
    <t>46040024T000001356868-那大镇本级农村党员干部现代远程教育终端站点管理员补贴（转移性支付收入）</t>
  </si>
  <si>
    <t xml:space="preserve">保障34个站点68名人员顺利完成农村远程教育工作和按时发放人员生活补助
</t>
  </si>
  <si>
    <t>及时发放人员生活补助</t>
  </si>
  <si>
    <t>保障远程教育工作人员生活补助</t>
  </si>
  <si>
    <t>发放生活补助覆盖率</t>
  </si>
  <si>
    <t>确保34个站点顺利完成农村远程教育工作</t>
  </si>
  <si>
    <t>远程教育人员满意度</t>
  </si>
  <si>
    <t>严格按文件执行</t>
  </si>
  <si>
    <t>46040024T000001415928-那大镇茶山村委会道路建设资金</t>
  </si>
  <si>
    <t xml:space="preserve">新建硬化道路总长620米、宽3.5米，改善群众生活条件，解决群众581户2535人出行难问题。
</t>
  </si>
  <si>
    <t>村内道路硬化里程</t>
  </si>
  <si>
    <t>项目(工程)完成及时率</t>
  </si>
  <si>
    <t>项目(工程)验收合格率</t>
  </si>
  <si>
    <t>便利村民，提升村级经济</t>
  </si>
  <si>
    <t>村级人口满意度</t>
  </si>
  <si>
    <t>道路补助标准</t>
  </si>
  <si>
    <t>万元/公里</t>
  </si>
  <si>
    <t>46040025T000001506809-那大镇城西公园人工湖净化工程</t>
  </si>
  <si>
    <t xml:space="preserve">1、新建取水泵房一座24.55m2；2、新建拖拉管DN160长115m；3、新建上水管DN160长 645m；4、新建抽水管DN160 长80m；5、安装抽水泵2台；6、湖内喷泉改造、泵房电气安装、防雷系统、污水管道截流及引入市政管道排出等
</t>
  </si>
  <si>
    <t>根据招标工期及相关文件按时完成该项目施工（合同或会议纪要、协议等文件）</t>
  </si>
  <si>
    <t>那大镇城西公园人工湖数量</t>
  </si>
  <si>
    <t>改善城西公园湖水水质，提升居住环境</t>
  </si>
  <si>
    <t>严格根据合同及相关文件支付款项</t>
  </si>
  <si>
    <t>46040024T000001356491-那大镇村（社区）党组织书记后备人选生活补贴（转移性支付收入）</t>
  </si>
  <si>
    <t xml:space="preserve">完成各村，社区后备人才生活补助发放
</t>
  </si>
  <si>
    <t>回引人才数量</t>
  </si>
  <si>
    <t>46040024T000001356497-那大镇定向聘用工作人员工资社保（原市聘大学生）</t>
  </si>
  <si>
    <t xml:space="preserve">完成那大镇定向聘用工作人员工资社保（大学生村官）人员生活补助发放
</t>
  </si>
  <si>
    <t>完成人员工资发放</t>
  </si>
  <si>
    <t>受益人员满意度</t>
  </si>
  <si>
    <t>严格按文件完成发放</t>
  </si>
  <si>
    <t>46040024T000001363092-那大镇各学校修建基础设施工程</t>
  </si>
  <si>
    <t xml:space="preserve">修建学校校舍，学校道路，学校基础设施、学校绿化等等，服务于33万常住人口。
</t>
  </si>
  <si>
    <t>学校建设完工及时性</t>
  </si>
  <si>
    <t>建设(改造、修缮)学校辖区数量</t>
  </si>
  <si>
    <t>发展教育，为人才发展贡献一份力量</t>
  </si>
  <si>
    <t>根据文件及相关规定执行</t>
  </si>
  <si>
    <t xml:space="preserve">46040025T000001516379-那大镇公益性公墓工作经费 </t>
  </si>
  <si>
    <t xml:space="preserve">顺利完成公益性公墓各项工作，合理利用土地资源。
</t>
  </si>
  <si>
    <t>公益性公墓数量</t>
  </si>
  <si>
    <t>户</t>
  </si>
  <si>
    <t>那大镇公益性公墓各项工作完成率</t>
  </si>
  <si>
    <t>公益性公墓各项工作在2025年12月31日内完成</t>
  </si>
  <si>
    <t>使公墓工作人员工资得到保证、水电正常供应、公墓设施正常运行</t>
  </si>
  <si>
    <t>46040024T000001312688-那大镇临时救助备用金</t>
  </si>
  <si>
    <t xml:space="preserve">对遭遇突发事件、意外伤害、重大疾病或其他特殊原因导致生活陷入困境，其他社会救助制度暂时无法覆盖或救助之后基本生活仍有严重困难的家庭或个人，给与应急、过渡性救助，坚持兜底线、救急难，做到应就尽救，确保困难群众求助有门，救助及时，充分发挥临时救助与其他救助的衔接配合，形成整体合力；实现资源统筹，促进政府救助、社会帮扶、家庭自救有机结合。
</t>
  </si>
  <si>
    <t>根据文件规定对相应人员补助</t>
  </si>
  <si>
    <t>在规定的时间内完成该补助</t>
  </si>
  <si>
    <t>根据本年指标数完成本年数量</t>
  </si>
  <si>
    <t>对困难群众给与适当的救助</t>
  </si>
  <si>
    <t>46040024T000001391819-那大镇洛南村、军屯村、力崖村民生建设工程（政协办理资金）</t>
  </si>
  <si>
    <t xml:space="preserve">以实施民生工程为载体，从解决人民群众做关心、最直接、最现实、最根本的利益问题入手，强力推进民生建设，广大群众得到更多实惠，特别是安居乐、基础建设、卫生教育、基本保障等四项民生建设取得显著成绩。各单位、各实施部门要加强协调配合，紧盯工作目标，强化工作措施，突破工作难点，加快工程进度。
</t>
  </si>
  <si>
    <t>民生建设的村委会数量</t>
  </si>
  <si>
    <t>保质保量的完成建设民生工程</t>
  </si>
  <si>
    <t>在规定的时间内完成各村民生建设工程</t>
  </si>
  <si>
    <t>建设民生工程，提高村民们的生活质量</t>
  </si>
  <si>
    <t>村民满意度度</t>
  </si>
  <si>
    <t>严格按照规定把控成本指标</t>
  </si>
  <si>
    <t>46040024T000001405856-那大镇洛南村、力崖村、番真村民生工程建设（政协专项资金）</t>
  </si>
  <si>
    <t xml:space="preserve">以实施民生工程为载体，从解决人民群众做关心、最直接、最现实、最根本的利益问题入手，强力推进民生建设，广大群众得到更多实惠，特别是安居乐业、基础建设、卫生教育、基本保障等四项民生建设取得显著成绩，各单位、各实施部门要加强协调配合，紧盯工作目标，强化工作措施，突破工作难点，加快工程进度。
</t>
  </si>
  <si>
    <t>根据相关规定按时完成各村民生工程项目工作</t>
  </si>
  <si>
    <t>建设民生工程，提高村民们的生活水平</t>
  </si>
  <si>
    <t>村民满意度</t>
  </si>
  <si>
    <t>根据相关规定把控成本指标</t>
  </si>
  <si>
    <t>46040025T000001525968-那大镇那恁村委会建设北路安置区排污管道改造工程</t>
  </si>
  <si>
    <t xml:space="preserve">1、项目位于儋州市那大镇那恁村委会建设北路排污工程，全长289米，共2条。
2、破路并恢复路面289米长、1米宽；修建双臂波纹管管DN300长289米。
</t>
  </si>
  <si>
    <t>那大镇那恁村委会建设北路安置区排污管道改造工程</t>
  </si>
  <si>
    <t>满足周边居民需求，提升城市环境</t>
  </si>
  <si>
    <t>46040024T000001356510-那大镇聘用乡村振兴工作人员费用</t>
  </si>
  <si>
    <t xml:space="preserve">完成那大镇聘用乡村振兴工作人员劳务费发放
</t>
  </si>
  <si>
    <t>发放工资完成率及覆盖率</t>
  </si>
  <si>
    <t>46040025T000001515175-那大镇蔬菜村委会东方村排水沟改造工程</t>
  </si>
  <si>
    <t xml:space="preserve">1、排水沟拆除重建总长：128米。
2、拆除此段片石围墙（共10段）后恢复围挡长2.5米，宽0.4米，高1.8米。
3、拆除的片石围墙端部修平后1:2水泥沙浆抹面（共10段）,每段宽0.4米、高1.8米。
4、施工材料只能到每户私人房大门处，需二次人工搬运60米才到施工现场（总10户）
</t>
  </si>
  <si>
    <t>那大镇蔬菜村委会东方村排水沟改造工程</t>
  </si>
  <si>
    <t>46040024T000001395458-那大镇王桐村、王龙村城中村改造项目专项债券资金</t>
  </si>
  <si>
    <t xml:space="preserve">完成王桐王龙村改居棚户区改造资金拨付
</t>
  </si>
  <si>
    <t>拨付征地资金</t>
  </si>
  <si>
    <t>拨付资金覆盖率</t>
  </si>
  <si>
    <t>按征地任务节点拨付资金</t>
  </si>
  <si>
    <t>协助完成王桐王龙棚户区改造项目征收工作</t>
  </si>
  <si>
    <t>王桐王龙棚户区工作人员满意度</t>
  </si>
  <si>
    <t>严格按文件执行资金拨付</t>
  </si>
  <si>
    <t>46040024T000001356524-那大镇网格人员工资及社保</t>
  </si>
  <si>
    <t xml:space="preserve">完成那大镇各村、社区网格人员工资及社保发放
</t>
  </si>
  <si>
    <t>完成人员工资发生</t>
  </si>
  <si>
    <t>46040024T000001367508-那大镇预算预备费</t>
  </si>
  <si>
    <t xml:space="preserve">保障那大镇人民政府镇内突发应急事件（如：自然灾害，疫情及其它难以预见开支）
</t>
  </si>
  <si>
    <t>多少天内拨付资金</t>
  </si>
  <si>
    <t>解决应急事件率</t>
  </si>
  <si>
    <t>预备费占预算率</t>
  </si>
  <si>
    <t>保证那大镇及时应对自然灾害及突发性事件</t>
  </si>
  <si>
    <t>严格按相关应急方案执行</t>
  </si>
  <si>
    <t>46040025T000001526046-那大镇政府周转房</t>
  </si>
  <si>
    <t xml:space="preserve">顺利开展那大镇政府周转房事宜。
</t>
  </si>
  <si>
    <t>政府周转房数量</t>
  </si>
  <si>
    <t>套</t>
  </si>
  <si>
    <t>政府周转房使用率</t>
  </si>
  <si>
    <t>政府周转房租金缴纳及时性</t>
  </si>
  <si>
    <t>解决职工住房问题，便于职工办公</t>
  </si>
  <si>
    <t>46040024T000001312871-那大镇政府综合窗口运行补助经费</t>
  </si>
  <si>
    <t xml:space="preserve">为进一步优化经济发展环境，切实提高我镇便民服务大厅各窗口政务服务水平和工作效率，着力创新行政服务机制，提供行政效能，确保中心服务承诺制度，限时办结制度、首问责任制度和一次性告知制度等各项管理制度有效实施，打造出一支优秀的政务服务队伍，提高群众满意度，保障窗口工作正常进行。
</t>
  </si>
  <si>
    <t>完成人员招聘、设备购买</t>
  </si>
  <si>
    <t>购买设备验收合格率</t>
  </si>
  <si>
    <t>那大镇政府综合窗口运行补助及时性</t>
  </si>
  <si>
    <t>能更好地为群众服务</t>
  </si>
  <si>
    <t>46040024T000001362290-农村“三资”会计委托代理服务中心工作经费</t>
  </si>
  <si>
    <t xml:space="preserve">保障三资办人员正常工作及人员补助
</t>
  </si>
  <si>
    <t>30天内完成上个月账务</t>
  </si>
  <si>
    <t>按时完成39个村居委会账务处理</t>
  </si>
  <si>
    <t>完成39个村居委会账务完成率</t>
  </si>
  <si>
    <t>加强政府村级财务监督，梳理村级账目</t>
  </si>
  <si>
    <t>46040024T000001362384-农村厕所粪污清掏与处理服务</t>
  </si>
  <si>
    <t xml:space="preserve">完成农村人居环境提升任务，为农村人民打造一个优质居住环境，协力完成乡村振兴任务
</t>
  </si>
  <si>
    <t>根据工作计划及任务时间节点完成</t>
  </si>
  <si>
    <t>完成抽粪户数</t>
  </si>
  <si>
    <t>农户抽粪户数完成率</t>
  </si>
  <si>
    <t>农村人居环境提升任务，为农村人民打造一个优质居住环境</t>
  </si>
  <si>
    <t>46040025T000001545238-农村集体土地清查核实工作</t>
  </si>
  <si>
    <t xml:space="preserve">21村居委会3785宗农村集体土地清查核实专项工作奖励
</t>
  </si>
  <si>
    <t>农村集体土地清查核实完成率</t>
  </si>
  <si>
    <t>完成21村居委会土地清查核实</t>
  </si>
  <si>
    <t>宗</t>
  </si>
  <si>
    <t>理清我镇农村集体土地利用现状，进一步规范农村集体土地资产管理</t>
  </si>
  <si>
    <t>46040024T000001362357-农业灌溉及河道清理工作</t>
  </si>
  <si>
    <t xml:space="preserve">完成各村居委会水利设施建设工程
</t>
  </si>
  <si>
    <t>根据相关规定文件时间内完成</t>
  </si>
  <si>
    <t>严格根据规定把控成本严格根据文件及相关合同执行</t>
  </si>
  <si>
    <t>46040024T000001362244-农业资源保护修复与利用</t>
  </si>
  <si>
    <t xml:space="preserve">推动农业可持续发展，必须树立发展绿色农业就是保护生态环境的观念。加强农业资源保护和高效利用；加快农业环境突出问题治理；加强农业生态保护和修复等。委托第三方完成撂荒地整治工作
</t>
  </si>
  <si>
    <t>完成委托第三方完成撂荒地整治工作及时性</t>
  </si>
  <si>
    <t>撂荒地地力提升验收合格率</t>
  </si>
  <si>
    <t>完成撂荒地整治工作涉及单位数量</t>
  </si>
  <si>
    <t>撂荒地整治及复耕绿化得到改善。</t>
  </si>
  <si>
    <t>受益对象满意度</t>
  </si>
  <si>
    <t>46040024T000001372431-前进派出所办公设施提升工程</t>
  </si>
  <si>
    <t xml:space="preserve">前进派出所办公设施提升工程，顺利完成
</t>
  </si>
  <si>
    <t>派出所改造提升数量</t>
  </si>
  <si>
    <t>46040024T000001377665-三四级电站退出关闭专项经费</t>
  </si>
  <si>
    <t xml:space="preserve">顺利完成三四级电站退出关闭专项工作事宜
</t>
  </si>
  <si>
    <t>三四级电站退出关闭工作完成率</t>
  </si>
  <si>
    <t>三四级电站退出关闭及时性</t>
  </si>
  <si>
    <t>三四级电站历史人员</t>
  </si>
  <si>
    <t>保障社会治安和三四级电站各项工作正常运转</t>
  </si>
  <si>
    <t>46040024T000001375342-上解市税务局镇级税费征缴工作经费</t>
  </si>
  <si>
    <t xml:space="preserve">完成每年政府非税收入上缴，特设立项目，主要包括那大商场每年租金、全民健身场馆租金，游泳馆租金、各项土地补偿款非税收入等等
</t>
  </si>
  <si>
    <t>当年度完成税收入情况</t>
  </si>
  <si>
    <t>完成年度上缴金额</t>
  </si>
  <si>
    <t>完成每年税收入上缴覆盖率</t>
  </si>
  <si>
    <t>严防国家国有资产流失</t>
  </si>
  <si>
    <t>儋州市那大镇人民政府满意度</t>
  </si>
  <si>
    <t>46040024T000001389336-乡村振兴驻村工作队员待遇保障经费</t>
  </si>
  <si>
    <t xml:space="preserve">保障乡村振兴工作人员顺利开展乡村振兴工作、下村差旅补助。交通费等
</t>
  </si>
  <si>
    <t>保障乡村振兴工作队</t>
  </si>
  <si>
    <t>保障乡村振兴工作队覆盖率</t>
  </si>
  <si>
    <t>及时根据市级文件要求完成乡村振兴年度工作考核</t>
  </si>
  <si>
    <t>加快美丽乡村建设，提高农村人员居住幸福感</t>
  </si>
  <si>
    <t>46040024T000001367470-雅拉农场征地</t>
  </si>
  <si>
    <t xml:space="preserve">圆满完成2024年上级单位要求的征地任务。
</t>
  </si>
  <si>
    <t>2024年12月31日</t>
  </si>
  <si>
    <t>征地任务完成率</t>
  </si>
  <si>
    <t>征地任务完成数</t>
  </si>
  <si>
    <t>完成社会基础设施配套征地任务</t>
  </si>
  <si>
    <t>被征收户满意度</t>
  </si>
  <si>
    <t>每亩征地成本</t>
  </si>
  <si>
    <t>46040024T000001356560-综合执法中队人员劳务费（市局招聘人员）</t>
  </si>
  <si>
    <t xml:space="preserve">完成综合执法中队人员劳务费发放
</t>
  </si>
  <si>
    <t>综合执法中队协管人员数量（市招）</t>
  </si>
  <si>
    <t>按时发放协管人员工资完成率</t>
  </si>
  <si>
    <t>按时发放协管人员工资</t>
  </si>
  <si>
    <t>协管人员工作积极性</t>
  </si>
  <si>
    <t>协管人员满意度</t>
  </si>
  <si>
    <t>46000021R000000006659-编外长聘人员工资福利</t>
  </si>
  <si>
    <t>严格执行相关政策，保障工资及时、足额发放或社保及时、足额缴纳，预算编制科学合理，减少结余资金。</t>
  </si>
  <si>
    <t>发放（缴纳）覆盖率</t>
  </si>
  <si>
    <t>＝</t>
  </si>
  <si>
    <t>100</t>
  </si>
  <si>
    <t>标准执行率</t>
  </si>
  <si>
    <t>科目调整次数</t>
  </si>
  <si>
    <t>5</t>
  </si>
  <si>
    <t>次</t>
  </si>
  <si>
    <t>足额保障率（参保率）</t>
  </si>
  <si>
    <t>30</t>
  </si>
  <si>
    <t>46000021R000000006661-遗属生活补助</t>
  </si>
  <si>
    <t>46040023R000001050983-劳务派遣人员工资福利</t>
  </si>
  <si>
    <t>46040024T000001307957-那大镇城乡规划测绘费用</t>
  </si>
  <si>
    <t>保障土地权属确认和纠纷处理工作，完善资产管理制度，查实项目用地边界和现状及规划性质问题。</t>
  </si>
  <si>
    <t>测绘地块数量</t>
  </si>
  <si>
    <t>指界确认完结率</t>
  </si>
  <si>
    <t>60</t>
  </si>
  <si>
    <t>项目测绘成果提交时间</t>
  </si>
  <si>
    <t>镇属资产确权和纠纷处置完结数量</t>
  </si>
  <si>
    <t>纠纷完结率</t>
  </si>
  <si>
    <t>46040024T000001307962-那大镇网格化系统管理经费</t>
  </si>
  <si>
    <t>加强基层治理队伍建设，提升基层治理信息化水平，优化营商环境、宜居环境，提高居民满意度</t>
  </si>
  <si>
    <t>网格员每年巡查上报工单</t>
  </si>
  <si>
    <t>250</t>
  </si>
  <si>
    <t>件</t>
  </si>
  <si>
    <t>网格员接收、上报工单完成率</t>
  </si>
  <si>
    <t>90</t>
  </si>
  <si>
    <t>24小时内工单处理率</t>
  </si>
  <si>
    <t>优化营商环境，宜居环境</t>
  </si>
  <si>
    <t>优</t>
  </si>
  <si>
    <t>群众对网格员服务工作满意度</t>
  </si>
  <si>
    <t>46040024T000001308001-退役军人服务站经费</t>
  </si>
  <si>
    <t>激励退役军人服务站工作人员干劲，调动参与者积极性，提升退役军人事务服务能力</t>
  </si>
  <si>
    <t>那大镇退役军人服务站数量</t>
  </si>
  <si>
    <t>那大镇退役军人服务站慰问及津贴覆盖率</t>
  </si>
  <si>
    <t>那大镇退役军人服务站慰问及津贴发放及时性</t>
  </si>
  <si>
    <t>1</t>
  </si>
  <si>
    <t>提升退役军人事务服务能力，慰问及关爱退役军人</t>
  </si>
  <si>
    <t>46040024T000001308013-人大工作经费</t>
  </si>
  <si>
    <t>以服务人民群众为宗旨，办好每件实事，促进人大代表更好的履职。</t>
  </si>
  <si>
    <t>开展人大代表会议次数及考核人大代表联络站次数</t>
  </si>
  <si>
    <t>2</t>
  </si>
  <si>
    <t>人大代表建议办理及联络站接访工作完成率</t>
  </si>
  <si>
    <t>在2025年12月31日内完成接访工作</t>
  </si>
  <si>
    <t>促进人大代表履职，反应民生问题，为群众办实事好事</t>
  </si>
  <si>
    <t>46040024T000001308089-那大镇民政工作经费</t>
  </si>
  <si>
    <t>顺利完成民政办相关工作</t>
  </si>
  <si>
    <t>民政工作任务完成数（慰问人数）</t>
  </si>
  <si>
    <t>1500</t>
  </si>
  <si>
    <t>民政工作任务完成率（慰问留守儿童和老人、困境儿童、认定特困供养人员、无人抚养儿童等）</t>
  </si>
  <si>
    <t>民政工作任务在2025年12月31日内完成</t>
  </si>
  <si>
    <t>让贫困家庭感到政府及社会的温暖</t>
  </si>
  <si>
    <t>群众对政府工作满意度</t>
  </si>
  <si>
    <t>46040024T000001308113-政法办维稳经费</t>
  </si>
  <si>
    <t>完成本全年上级单位要求的维稳及宣传工作</t>
  </si>
  <si>
    <t>那大镇政法宣传及维稳辖区数量</t>
  </si>
  <si>
    <t>开展和完善维护社会稳定及法制宣传工作完成率</t>
  </si>
  <si>
    <t>优良中差</t>
  </si>
  <si>
    <t>开展和完善维护社会稳定及法制宣传工作及时性</t>
  </si>
  <si>
    <t>确保我镇居民知法懂法，营造社会和谐</t>
  </si>
  <si>
    <t>达到广大百姓满意度</t>
  </si>
  <si>
    <t>46040024T000001308116-防疫办防疫工作经费</t>
  </si>
  <si>
    <t>目标人群应排尽排、应筛尽筛、应接尽接</t>
  </si>
  <si>
    <t>疫情防控各项工作及卫健卫生宣传等工作覆盖范围</t>
  </si>
  <si>
    <t>疫情防控监测消杀、物理隔离等工作及卫健卫生宣传工作等完成率</t>
  </si>
  <si>
    <t>疫情各项工作及卫健卫生宣传工作完成及时性</t>
  </si>
  <si>
    <t>提高群众对卫健卫生宣传及疫情防控知晓率</t>
  </si>
  <si>
    <t>目标人群、受益人群满意度</t>
  </si>
  <si>
    <t>46040024T000001308128-那大镇武装工作经费</t>
  </si>
  <si>
    <t>加强民兵政治教育，切实打牢民兵政治思想基础，深化民兵调整改革，努力提升应急动员作战能力。</t>
  </si>
  <si>
    <t>开展武装部征兵、慰问、设备采购等工作</t>
  </si>
  <si>
    <t>武装部征兵、慰问、设备采购等工作覆盖率</t>
  </si>
  <si>
    <t>98</t>
  </si>
  <si>
    <t>武装部征兵、慰问、设备采购等工作及时性</t>
  </si>
  <si>
    <t>上站青年与民兵满意度</t>
  </si>
  <si>
    <t>46040024T000001308147-那大镇一创两建（巩卫）环境卫生工作经费</t>
  </si>
  <si>
    <t>为了做好那大镇一创两建（巩卫）环境卫生工作</t>
  </si>
  <si>
    <t>那大镇39个行政村</t>
  </si>
  <si>
    <t>那大镇爱卫综合工作（环境卫生整治、每月及年终环境卫生检查考评、环境卫生及健康教育宣传、建筑垃圾清理）</t>
  </si>
  <si>
    <t>环境卫生整治工作在2025年12月31日内完成</t>
  </si>
  <si>
    <t>实现那大镇城乡人居环境宜居宜业、和美乡村</t>
  </si>
  <si>
    <t>46040024T000001308167-文化站文化下乡、文化传播工作经费</t>
  </si>
  <si>
    <t xml:space="preserve">加强精神文件建设，丰富人民群众的文化生活，提升文明意识，共建和谐家园 </t>
  </si>
  <si>
    <t>开展文化下乡活动数量（公益电影、节日调声及汇演）</t>
  </si>
  <si>
    <t>3</t>
  </si>
  <si>
    <t>场次</t>
  </si>
  <si>
    <t>开展下乡调声、山歌文化活动及那大镇广播站正常运营</t>
  </si>
  <si>
    <t>文化站各项工作在2025年12月31日内完成</t>
  </si>
  <si>
    <t>加强精神文件建设，丰富人民群众的文化生活，提升文明意识，共建和谐家园</t>
  </si>
  <si>
    <t>46040024T000001308182-计划生育经费</t>
  </si>
  <si>
    <t>倡新时代婚育文化助家庭和谐幸福</t>
  </si>
  <si>
    <t>开展慰问计生对象慰问单位</t>
  </si>
  <si>
    <t>开展计生对象工作范围覆盖率（二女户、奖扶家庭、特别扶助家庭年终慰问；孕前优孕等工作）</t>
  </si>
  <si>
    <t>计生对象慰问工作在2025年12月31日内完成</t>
  </si>
  <si>
    <t>保障计生对象生活，关怀计生对象</t>
  </si>
  <si>
    <t>计生对象满意度</t>
  </si>
  <si>
    <t>46040024T000001308250-禁毒专项工作经费</t>
  </si>
  <si>
    <t>抓好毒品预防教育，加大禁毒斗争力度，坚决打击毒品违法犯罪。</t>
  </si>
  <si>
    <t>社区戒毒（康复）人员走访工作</t>
  </si>
  <si>
    <t>吸毒人员帮扶教育、禁毒宣传、风险评估等工作完成率</t>
  </si>
  <si>
    <t>吸毒人员帮扶教育、禁毒宣传、风险评估等工作计划2025年12月底完成</t>
  </si>
  <si>
    <t>现有吸毒人员减少</t>
  </si>
  <si>
    <t>优秀</t>
  </si>
  <si>
    <t>95</t>
  </si>
  <si>
    <t>46040024T000001308260-食品安全监管项目工作经费</t>
  </si>
  <si>
    <t>为了做好那大镇食品安全监管此项工作。</t>
  </si>
  <si>
    <t>食安督系统督导上传完成情况</t>
  </si>
  <si>
    <t>次/年</t>
  </si>
  <si>
    <t>那大镇食品安全工作完成率（食品安全两个责任督导工作、食品安全宣传工作）</t>
  </si>
  <si>
    <t>食品安全两个督导工作在2025年12月31日前完成</t>
  </si>
  <si>
    <t>提升食品安全整体水平，消除食品安全隐患</t>
  </si>
  <si>
    <t>46040024T000001308269-各村、社区、农场联防队员生活补助</t>
  </si>
  <si>
    <t>顺利完成各村、社区、农场联防队员生活补助发放</t>
  </si>
  <si>
    <t>各村、社区、农场联防队员数量</t>
  </si>
  <si>
    <t>162</t>
  </si>
  <si>
    <t>月底按时发放联防队员生活补贴</t>
  </si>
  <si>
    <t>保障联防队员基本生活及村民安全</t>
  </si>
  <si>
    <t>46040024T000001308274-各村、社区、农场民政专员生活补助</t>
  </si>
  <si>
    <t>顺利完成各村、社区、农场民政专员生活补助发放</t>
  </si>
  <si>
    <t>民政专员数量</t>
  </si>
  <si>
    <t>每月月底前完成当月发放生活补助</t>
  </si>
  <si>
    <t>46040024T000001308282-各村、社区、农场村小组组长及联络员生活补助</t>
  </si>
  <si>
    <t>顺利完成发放各村、社区、农场村小组组长及联络员生活补助</t>
  </si>
  <si>
    <t>完成人员生活补助</t>
  </si>
  <si>
    <t>7月、12月完成2次发放半年生活补助</t>
  </si>
  <si>
    <t>46040024T000001308299-那大镇物业管理费</t>
  </si>
  <si>
    <t>保证那大镇政府办公大楼、文化广场、老政府及环卫小区等清洁卫生及治安巡逻，协助政府完成相关后勤工作。</t>
  </si>
  <si>
    <t>物业管理场所5个</t>
  </si>
  <si>
    <t>保证管理场所每日卫生整治，公共设施损坏维修等</t>
  </si>
  <si>
    <t>每日卫生打扫和维修设施工作及时性</t>
  </si>
  <si>
    <t>保障那大镇的物业管理服务正常运转，后勤工作顺利开展</t>
  </si>
  <si>
    <t>职工及那大镇人民满意度</t>
  </si>
  <si>
    <t>46040024T000001308308-那大镇公务接待费用</t>
  </si>
  <si>
    <t>保证那大镇公务接待工作开展的接待及住宿费等，促进工作单位之间业务的交流等。</t>
  </si>
  <si>
    <t>那大镇接待任务工作次数</t>
  </si>
  <si>
    <t>完成接待任务率</t>
  </si>
  <si>
    <t>保证接待任务及时性</t>
  </si>
  <si>
    <t>完成各单位及本单位的工作交流及调研</t>
  </si>
  <si>
    <t>单位职工满意度</t>
  </si>
  <si>
    <t>46040024T000001308311-那大镇设备购置费</t>
  </si>
  <si>
    <t>日常所需固定资产购置。让那大镇各职能办能顺利开展工作。</t>
  </si>
  <si>
    <t>镇各职能办购置设备供应</t>
  </si>
  <si>
    <t>设备购置验收合格率</t>
  </si>
  <si>
    <t>购置设备工作及时性</t>
  </si>
  <si>
    <t>购买设备给与职能办，提高个职能办工作效率</t>
  </si>
  <si>
    <t>那大镇职工满意度</t>
  </si>
  <si>
    <t>46040024T000001308314-固定资产维修（护）费用</t>
  </si>
  <si>
    <t>办公室电脑、复印机、办公桌椅、厕所、房屋漏水，打印机等固定资产有所损坏，影响正常办公，特定固定资产维修维护经费，保证那大镇政府办公正常运转。</t>
  </si>
  <si>
    <t>那大镇固定资产维修维护职能办数量</t>
  </si>
  <si>
    <t>40</t>
  </si>
  <si>
    <t>开展那大镇固定资产维修覆盖率</t>
  </si>
  <si>
    <t>镇固定资产维修维护工作及时性</t>
  </si>
  <si>
    <t>工作效率得到改善</t>
  </si>
  <si>
    <t>镇相关职能办/单位满意度</t>
  </si>
  <si>
    <t>46040024T000001308323-农田水利、河湖资源整治、防疫、检测、维护经费</t>
  </si>
  <si>
    <t>完成河湖“四乱”清理工作、清理河湖垃圾以及污水治理与保供水；完成水利设施损毁修复、整治、扩建、清淤等工作。</t>
  </si>
  <si>
    <t>农田水利、河湖资源整治、防疫、检测、维护工作覆盖单位数</t>
  </si>
  <si>
    <t>农田水利（农田水利灌溉、排水、除涝）、河湖资源整治（河湖“四乱”清理；清理河湖垃圾以及污水治理与保供水）工作验收合格率</t>
  </si>
  <si>
    <t>农田水利、河湖资源整治、防疫、检测、维护工作及时性</t>
  </si>
  <si>
    <t>农田水利建设效果满足当前农耕工作需求</t>
  </si>
  <si>
    <t>46040024T000001308327-动物和农产品防疫、检测经费</t>
  </si>
  <si>
    <t>完成那大镇农业动物和农产品检测、抽样工作。</t>
  </si>
  <si>
    <t>水产养殖检测、农产品检测、采样抽检次数</t>
  </si>
  <si>
    <t>2000</t>
  </si>
  <si>
    <t>完成农业服务中心动物和农产品防疫、检测经费覆盖率</t>
  </si>
  <si>
    <t>水产养殖检测、采样抽检及时性</t>
  </si>
  <si>
    <t>有利于完成动物疫病免疫注射，病死禽害无害化处理，做到野生动物保护宣传，提高农产品质量，控制动物疫病在安全范围，维持那大镇农业稳定向上。</t>
  </si>
  <si>
    <t>46040024T000001308330-森林保护、维护经费</t>
  </si>
  <si>
    <t>完成那大镇森林防火工作购买器材及拨付各村设卡守卡、森林环境保障工作经费</t>
  </si>
  <si>
    <t>森林防火购买器材及拨付各村设卡守卡工作经费覆盖率</t>
  </si>
  <si>
    <t>各防火单位防火设备配比及各村卡点值勤率</t>
  </si>
  <si>
    <t>购买器材及发放防火补助及时性</t>
  </si>
  <si>
    <t>森林火情控制率、减少损失</t>
  </si>
  <si>
    <t>受益群众满意</t>
  </si>
  <si>
    <t>46040024T000001308336-综合行政执法经费</t>
  </si>
  <si>
    <t>完成全年综合行政执法，应急管理工作。</t>
  </si>
  <si>
    <t>违法建筑处置数</t>
  </si>
  <si>
    <t>综合行政执法违规处理率（市容市貌整治、违建处置、非法采砂巡查）</t>
  </si>
  <si>
    <t>市容市貌整治、违建处置、非法采砂巡查等工作及时性</t>
  </si>
  <si>
    <t>系统规范整治占道经营、出店经营等乱象行为，城市生态环境、市容市貌有效提升，推进新增违法建设动态清零</t>
  </si>
  <si>
    <t>12345、信访投诉工单群众满意度</t>
  </si>
  <si>
    <t>46040024T000001312642-那大镇本级预算乡村振兴工作队综合工作经费</t>
  </si>
  <si>
    <t>与村两委班子一起务实开展工作、继续做好评巩固脱贫攻坚，衔接好乡村振兴工作，促进村里高质量发展，提高农户的收入。</t>
  </si>
  <si>
    <t>根据本年度计划安排完成指标的数量</t>
  </si>
  <si>
    <t>80</t>
  </si>
  <si>
    <t>完成乡村振兴项目和验收工作</t>
  </si>
  <si>
    <t>乡村振兴各项工作完成及时性（乡村振兴宣传、积分制兑换等工作）</t>
  </si>
  <si>
    <t>提高村里的各项发展，增加村民收入</t>
  </si>
  <si>
    <t>工作队队员满意度</t>
  </si>
  <si>
    <t>46040024T000001312693-那大镇本级现役军人家庭春节、八一慰问金（转移性支付收入）</t>
  </si>
  <si>
    <t>开展春节、八一慰问现役军人工作。慰问现役军人。</t>
  </si>
  <si>
    <t>开展慰问现役军人那大镇管辖单位数量</t>
  </si>
  <si>
    <t>开展慰问现役军人覆盖率</t>
  </si>
  <si>
    <t>春节、八一慰问</t>
  </si>
  <si>
    <t>保障涉军人员生活，关怀现役军人</t>
  </si>
  <si>
    <t>慰问对象满意度</t>
  </si>
  <si>
    <t>46040024T000001312723-生态护林员补助资金</t>
  </si>
  <si>
    <t>保护森林，禁止乱砍乱罚。按时发放护林员工资</t>
  </si>
  <si>
    <t>护林工作人员的数量</t>
  </si>
  <si>
    <t>68</t>
  </si>
  <si>
    <t>保障发放护林员工资</t>
  </si>
  <si>
    <t>护林员工资在每月月底前发放</t>
  </si>
  <si>
    <t>保护森林、禁止乱砍乱罚</t>
  </si>
  <si>
    <t>护林工作人员满意度</t>
  </si>
  <si>
    <t>46040024T000001312795-那大镇基层动物防疫工作补助经费</t>
  </si>
  <si>
    <t>为了完成那大镇畜禽疫病的防控工作，确保不发放严重疫情，确保不出现动物产品质量安全事故，我们将全力以赴做好各项动物防疫工作，积极配合上级部门的各项工作，将防控工作逐村逐户落实到责任人。</t>
  </si>
  <si>
    <t>强制免疫病种应免畜禽的免疫密度</t>
  </si>
  <si>
    <t>120000</t>
  </si>
  <si>
    <t>头/只</t>
  </si>
  <si>
    <t>保质保量完成动物防疫工作</t>
  </si>
  <si>
    <t>动物防疫工作完成及时性</t>
  </si>
  <si>
    <t>减少动物病毒传播，创造整洁干净的环境</t>
  </si>
  <si>
    <t>46040024T000001312896-那大镇本级关工委工作经费（转移性支付收入）</t>
  </si>
  <si>
    <t>保障关工委日常工作运行</t>
  </si>
  <si>
    <t>那大镇关工委工作数量</t>
  </si>
  <si>
    <t>保障关工委工作正常运行</t>
  </si>
  <si>
    <t>及时发放关工委 工作经费</t>
  </si>
  <si>
    <t>开展关爱青少年活动</t>
  </si>
  <si>
    <t>关工委工作人员满意度</t>
  </si>
  <si>
    <t>46040024T000001312922-耕地“非粮化”突出问题专项整改复耕工作经费</t>
  </si>
  <si>
    <t>做好耕地保护年度考核各项工作，着力解决十三五时期耕地保护责任目标缺口大和防止永久基本农田“非粮化”遏制耕地“非农化"不够有力等突出问题</t>
  </si>
  <si>
    <t>完成2024年耕地“非粮化”突出问题专项整改复耕</t>
  </si>
  <si>
    <t>454.91</t>
  </si>
  <si>
    <t>亩</t>
  </si>
  <si>
    <t>整改复耕通过国土日常变更调查及检查</t>
  </si>
  <si>
    <t>耕地非粮化突出问题工作在2025年内完成</t>
  </si>
  <si>
    <t>生态效益指标</t>
  </si>
  <si>
    <t>经过整改能够恢复耕地</t>
  </si>
  <si>
    <t>46040024T000001316422-那大镇综合工作经费</t>
  </si>
  <si>
    <t>保证那大镇政府办公正常运转，保证食堂正常开放，职工按时就餐，食堂劳务费、食材费、镇值班室24小时值班误餐、公事订餐购水、公事租车等费用</t>
  </si>
  <si>
    <t>各职能办12个月公事订餐购水租车等供应</t>
  </si>
  <si>
    <t>完成后勤保障任务率（日常办公费、食堂劳务费等）</t>
  </si>
  <si>
    <t>各项后勤保障工作完成的及时性</t>
  </si>
  <si>
    <t>按时供应公事订餐购水租车等给各职能办，做好各职能办的后勤保障工作</t>
  </si>
  <si>
    <t>46040024T000001316455-那大镇妇联工作经费</t>
  </si>
  <si>
    <t>圆满完成2024年上级和本单位要求的妇联任务。</t>
  </si>
  <si>
    <t>三八及六一慰问活动开展数量</t>
  </si>
  <si>
    <t>4</t>
  </si>
  <si>
    <t>妇联工作目标完成率（三八活动、六一慰问活动）</t>
  </si>
  <si>
    <t>妇联工作目标完成及时性</t>
  </si>
  <si>
    <t>让贫困妇女儿童感受到党的关怀、不断增强困难群众的获得感、幸福感、安全感</t>
  </si>
  <si>
    <t>46040024T000001319044-那大镇城乡规划编制费用</t>
  </si>
  <si>
    <t>完成村庄规划编制和修编工作，处置国有飞地独立图则编制工作，保障项目独立详细规划编制顺利完成</t>
  </si>
  <si>
    <t>当前村庄规划编制和入库任务</t>
  </si>
  <si>
    <t>完成村庄规划编制和独立规划编制次数</t>
  </si>
  <si>
    <t>那大镇村庄规划编制和入库任务在2025年12月31日前完成</t>
  </si>
  <si>
    <t>保障农房一体报建和规划管理工作</t>
  </si>
  <si>
    <t>农民集体满意度</t>
  </si>
  <si>
    <t>46040024T000001344255-那大镇残联工作经费</t>
  </si>
  <si>
    <t>旨在宣传各项惠残政策，提升各村（社区）、西联居、农场残协专委能力，丰富残疾人文化生活。</t>
  </si>
  <si>
    <t>申报及缴纳2025年残疾人就业保障金人数</t>
  </si>
  <si>
    <t>6</t>
  </si>
  <si>
    <t>完成申报及缴纳2025年残疾人就业保障金工作</t>
  </si>
  <si>
    <t>残疾人就业保障金缴纳时间2025年12月31日前完成</t>
  </si>
  <si>
    <t>宣传、动员对用人单位按比例安排残疾人就业</t>
  </si>
  <si>
    <t>受益残疾人满意度</t>
  </si>
  <si>
    <t>96</t>
  </si>
  <si>
    <t>46040024T000001344646-防溺水安全巡查经费</t>
  </si>
  <si>
    <t>委托第三方完成松涛水利干渠巡逻巡查等服务以及采购巡河巡查、防溺水所需工具及设备、设备维护维修等费用；拨付各村委会，用于防溺水巡逻巡查等工作。</t>
  </si>
  <si>
    <t>松涛水利干渠巡逻服务以及采购防溺水所需工具及设备、设备维护维修覆盖单位</t>
  </si>
  <si>
    <t>完成松涛水利干渠巡逻服务以及防溺水安全巡查任务</t>
  </si>
  <si>
    <t>完成那大镇防溺水安全巡查任务及时性</t>
  </si>
  <si>
    <t>巡逻巡查相关水利沟发生减少重大社会问题（人生伤亡、溺水伤亡）重复发生率</t>
  </si>
  <si>
    <t>46040024T000001344660-自然灾害预防及救灾工作经费</t>
  </si>
  <si>
    <t>圆满完成2025年上级安全生产监督管理部门和镇委、镇政府自然灾害预防及救灾工作任务</t>
  </si>
  <si>
    <t>自然灾害预防及救灾工作任务完成量</t>
  </si>
  <si>
    <t>自然灾害预防及救灾工作（开展防灾减灾和三防培训、宣传、设备维护和开展防灾减灾和三防工作经费等）</t>
  </si>
  <si>
    <t>于2025年12月31日前完成自然灾害预防及救灾工作任务</t>
  </si>
  <si>
    <t>完成那大镇自然灾害预防及救灾工作任务</t>
  </si>
  <si>
    <t>46040024T000001345658-那大镇共青团委员会活动经费</t>
  </si>
  <si>
    <t>青春志愿服务创造引领青年新环境</t>
  </si>
  <si>
    <t>联系服务团青年</t>
  </si>
  <si>
    <t>450</t>
  </si>
  <si>
    <t>开展团的各项工作（植树活动，进入校园团委教育讲座及授课、服务青年团等）</t>
  </si>
  <si>
    <t>开展团的各项工作（植树活动，进入校园团委教育讲座及授课、服务青年团等）在2025年12月31日内完成</t>
  </si>
  <si>
    <t>提高青少年群众对共青团的满意度</t>
  </si>
  <si>
    <t>青少年满意度</t>
  </si>
  <si>
    <t>46040024T000001345677-那大镇农村危房改造工作经费</t>
  </si>
  <si>
    <t>完成市级下达的那大镇危房改造任务工作。</t>
  </si>
  <si>
    <t>那大镇危改工作开展覆盖率（认定为危房和符合条件后即可申请危房改造拨付补助费用）</t>
  </si>
  <si>
    <t>完成市级下达危房改造任务</t>
  </si>
  <si>
    <t>危房改造工作经费发放及时性</t>
  </si>
  <si>
    <t>保障危房对象住房安全</t>
  </si>
  <si>
    <t>46040024T000001345835-那大镇内部审计办经费</t>
  </si>
  <si>
    <t>通过运用系统、规范的方法，审查和评价组织的业务活动。内部控制和风险管理的适当性和有效性，以促进组织完善治理、增加价值和实现目标。</t>
  </si>
  <si>
    <t>那大镇内部审计单位</t>
  </si>
  <si>
    <t>内部审计工作及收支专项调查工作的准确性</t>
  </si>
  <si>
    <t>那大镇内部审计财务收支专项调查工作及时性</t>
  </si>
  <si>
    <t>46040024T000001345842-那大镇工会经费</t>
  </si>
  <si>
    <t>党党委、政府的温暖和关爱送到每一位职工会员心里</t>
  </si>
  <si>
    <t>当年会员人数</t>
  </si>
  <si>
    <t>800</t>
  </si>
  <si>
    <t>开展工会慰问工作（慰问工会会员，形势：抚恤金、采购副食品等）</t>
  </si>
  <si>
    <t>那大镇慰问工作和会议开展工作至2025年12月31日内完成</t>
  </si>
  <si>
    <t>充分体现党委的温暖和关爱</t>
  </si>
  <si>
    <t>工会会员满意度</t>
  </si>
  <si>
    <t>46040024T000001350062-那大镇疫情防控工作经费</t>
  </si>
  <si>
    <t>为了做好那大镇疫情防控消杀工作</t>
  </si>
  <si>
    <t>开展那大镇辖区疫情防控消杀数量</t>
  </si>
  <si>
    <t>那大镇疫情防控消杀工作完成率</t>
  </si>
  <si>
    <t>那大镇疫情防控消杀工作及时性</t>
  </si>
  <si>
    <t>做好那大镇疫情防控消杀工作</t>
  </si>
  <si>
    <t>46040024T000001351208-纪委办工作经费</t>
  </si>
  <si>
    <t>认真落实党风廉政建设责任，顺利开展和完成各项纪委办的工作。</t>
  </si>
  <si>
    <t>各村居农场廉政文化宣传</t>
  </si>
  <si>
    <t>认真落实党风廉洁建设责任，顺利开展和完成各项纪委办的工作。</t>
  </si>
  <si>
    <t>纪委办监督检查、清廉建设工作范围覆盖率</t>
  </si>
  <si>
    <t>纪委廉政文化宣传、清廉村居工作及时性</t>
  </si>
  <si>
    <t>加强纪律教育，弘扬整治纪律和整治道德</t>
  </si>
  <si>
    <t>那大镇政府职工满意度</t>
  </si>
  <si>
    <t>46040024T000001351220-老年大学建设经费</t>
  </si>
  <si>
    <t>保证各社区村老年学校人员补助及工作经费，协助政府完成年度任务。</t>
  </si>
  <si>
    <t>发放老年学校工作数量</t>
  </si>
  <si>
    <t>发放老年学校经费覆盖率</t>
  </si>
  <si>
    <t>在2025年12月内发放老年大学经费</t>
  </si>
  <si>
    <t>协助政府完成开展老年学校相关活动</t>
  </si>
  <si>
    <t>村、社区老年人满意度</t>
  </si>
  <si>
    <t>46040024T000001351241-那大镇自建房排查及房屋鉴定工作经费</t>
  </si>
  <si>
    <t>完成那大镇自建房鉴定工作</t>
  </si>
  <si>
    <t>完成自建房鉴定工作</t>
  </si>
  <si>
    <t>完成市级下达自建房鉴定任务</t>
  </si>
  <si>
    <t>自建房排查鉴定经费工作及时性</t>
  </si>
  <si>
    <t>保障重点对象住房安全</t>
  </si>
  <si>
    <t>46040024T000001352966-那大镇河湖生态安保服务工作费用</t>
  </si>
  <si>
    <t>改善那大镇水环境质量，提升河湖治理工作实效</t>
  </si>
  <si>
    <t>河湖生态安保服务合同</t>
  </si>
  <si>
    <t>完成河湖生态安保服务工作覆盖率</t>
  </si>
  <si>
    <t>河湖生态安保巡逻巡查工作及时性</t>
  </si>
  <si>
    <t>巡查相关水域减少重大问题（生态污染、排污污染）发生率</t>
  </si>
  <si>
    <t>群众满意</t>
  </si>
  <si>
    <t>46040024T000001353121-油茶种植项目经费</t>
  </si>
  <si>
    <t>完成那大镇油茶补贴、种植配套设施建设等工作经费</t>
  </si>
  <si>
    <t>油茶补贴、种植配套设施建设经费覆盖率</t>
  </si>
  <si>
    <t>油茶配套设施验收合格率</t>
  </si>
  <si>
    <t>油茶补贴、种植配套设施建设工作及时性</t>
  </si>
  <si>
    <t>油茶种植完成率，提高农户种植积极性</t>
  </si>
  <si>
    <t>46040024T000001355544-那大镇咨询及委托服务费</t>
  </si>
  <si>
    <t>保证那大镇律师咨询服务，协助解决法律上忙点，提供可执行建议。</t>
  </si>
  <si>
    <t>为那大镇提供侓师咨询服务及委托服务</t>
  </si>
  <si>
    <t>那大镇咨询服务及委托服务工作覆盖率</t>
  </si>
  <si>
    <t>按政府时间节点所需业务难点提供咨询及委托建议及时性</t>
  </si>
  <si>
    <t>协助政府完成相关业务法律依据支撑</t>
  </si>
  <si>
    <t>严格按合同执行侓师服务费发放</t>
  </si>
  <si>
    <t>46040024T000001356527-各村、社区退役军人服务站站长生活补助</t>
  </si>
  <si>
    <t>完成各村、社区退役军人服务站站长生活补助发放</t>
  </si>
  <si>
    <t>46040024T000001356811-那大镇卫生健康发展经费</t>
  </si>
  <si>
    <t>完成“2+3”健康包2023年度糖尿病59939、高血压59939、乙肝107570任务目标</t>
  </si>
  <si>
    <t>健康筛查数量</t>
  </si>
  <si>
    <t>120888</t>
  </si>
  <si>
    <t>“2+3”健康包宣传车、折页完成率</t>
  </si>
  <si>
    <t>根据相关规定按时完成该项工作</t>
  </si>
  <si>
    <t>推动健康事业不断发展</t>
  </si>
  <si>
    <t>46040024T000001357104-儋州市下派选调生到村工作补助资金</t>
  </si>
  <si>
    <t>确保本年度选调生到村级及基层开展工作</t>
  </si>
  <si>
    <t>选调生基层开展工作辖区数量</t>
  </si>
  <si>
    <t>选调生工作正常开展率</t>
  </si>
  <si>
    <t>每年选调生工作完成及时率</t>
  </si>
  <si>
    <t>协助各村及政府完成年度工作</t>
  </si>
  <si>
    <t>村社区两委干部满意度</t>
  </si>
  <si>
    <t>46040024T000001360847-那大镇本级预算乡镇公共安全项目</t>
  </si>
  <si>
    <t>　公共安全主要涉及各村委会公共安全治理工作经费。戒毒、治安巡逻、普法宣传、法制建设、河道巡逻等等业务、保证人民安全。</t>
  </si>
  <si>
    <t>开展公共安全宣传讲座及治理涉及村、居委、农场个数</t>
  </si>
  <si>
    <t>按公共安全工作计划完成率（治安、普法等工作宣传及讲座）</t>
  </si>
  <si>
    <t>公共安全事项工作完成及时性</t>
  </si>
  <si>
    <t>减少公共安全突发事件发生率</t>
  </si>
  <si>
    <t>46040024T000001360860-那大镇本级预算公务用车维护</t>
  </si>
  <si>
    <t>保证那大镇人民政府公务用车所用燃油、正常维修等，保证职工处理业务时可以正常使用。</t>
  </si>
  <si>
    <t>公务用车正常维修维护辆数</t>
  </si>
  <si>
    <t>辆</t>
  </si>
  <si>
    <t>公务用车正常使用率</t>
  </si>
  <si>
    <t>保证公务用车正常使用时间</t>
  </si>
  <si>
    <t>职工正常使用公务用车完成任务率</t>
  </si>
  <si>
    <t>46040024T000001360931-那大镇政府本级项目预算村、居委会、农场组织工作经费</t>
  </si>
  <si>
    <t>各村居委及农场协助政府完成各项任务的经费，涉及业务（包含：环境卫生、党建工作、道路建设、扶贫工作、治安维稳、人口普查等等）</t>
  </si>
  <si>
    <t>那大镇村、居委会、社区、农场数量</t>
  </si>
  <si>
    <t>拨付那大镇村、居委会、社区农场工作经费覆盖率</t>
  </si>
  <si>
    <t>在规定的时间内拨付各单位申请的资金（根据会议纪要时间支付）</t>
  </si>
  <si>
    <t>协助政府完成各项年度任务率</t>
  </si>
  <si>
    <t>46040024T000001362297-工作人员培训费</t>
  </si>
  <si>
    <t>开展干部职工、村两委人员学习党史、做合格党员、提高业务水平能力及考察先进单位等培训。</t>
  </si>
  <si>
    <t>那大镇开展培训次数</t>
  </si>
  <si>
    <t>那大镇开展培训职能办公室</t>
  </si>
  <si>
    <t>41</t>
  </si>
  <si>
    <t>各职能办培训工作在2025年12月31日内完成</t>
  </si>
  <si>
    <t>提高政府工作人员及村两委干部业务水平</t>
  </si>
  <si>
    <t>政府职工满意度</t>
  </si>
  <si>
    <t>46040024T000001362354-职工慰问工作</t>
  </si>
  <si>
    <t>保证职工家属过世、每年探亲假、重大疾病、因公受伤等等慰问工作完成</t>
  </si>
  <si>
    <t>那大镇慰问辖区数量</t>
  </si>
  <si>
    <t>职工慰问覆盖率</t>
  </si>
  <si>
    <t>慰问职工及时性</t>
  </si>
  <si>
    <t>关爱职工，展现党的关怀，人道主义</t>
  </si>
  <si>
    <t>受益职工满意度</t>
  </si>
  <si>
    <t>46040024T000001362367-环保工作经费</t>
  </si>
  <si>
    <t>提高环境保护意识和知识。了解一些生活中切实可行的环境保护方式，言传身教，用自己的影响力影响他人。利用个人的辐射作用。让我们每个人都从个人日常生活中做起，让我们再次拥有新鲜的空气、蔚蓝的天空、清澈的河水。</t>
  </si>
  <si>
    <t>那大镇开展禁燃、秸秆燃烧、禁塑等环保工作辖区数量</t>
  </si>
  <si>
    <t>禁燃、秸秆燃烧及禁塑等工作完成率</t>
  </si>
  <si>
    <t>禁燃、秸秆燃烧及禁塑等环保工作完成及时性</t>
  </si>
  <si>
    <t>提高环境保护和绿化环境</t>
  </si>
  <si>
    <t>46040024T000001362370-独生子女奖励经费</t>
  </si>
  <si>
    <t>完成年度独生子女父母奖励金事宜。</t>
  </si>
  <si>
    <t>独生子女父母人数</t>
  </si>
  <si>
    <t>按时发放独生子女父母奖励金</t>
  </si>
  <si>
    <t>独生子女父母奖励金发放及时性</t>
  </si>
  <si>
    <t>减少独生子女的少许压力。</t>
  </si>
  <si>
    <t>独生子女父母满意度</t>
  </si>
  <si>
    <t>46040024T000001362403-政府宣传工作</t>
  </si>
  <si>
    <t>完成那大镇各项工作宣传任务，包括重大节日宣传经费，各部门业务宣传，民众健康知识宣传等业务</t>
  </si>
  <si>
    <t>那大镇宣传业务辖区数量</t>
  </si>
  <si>
    <t>那大镇宣传业务工作开展执行率</t>
  </si>
  <si>
    <t>在2025年12月31日内完成本年度宣传工作中</t>
  </si>
  <si>
    <t>普及民众关于政治、政策知识、建设美丽儋州</t>
  </si>
  <si>
    <t>46040024T000001362427-那大镇本级地方公路养护（转移性支付收入）</t>
  </si>
  <si>
    <t>完成农村公路养护任务</t>
  </si>
  <si>
    <t>完成公路养护公里数</t>
  </si>
  <si>
    <t>317.05</t>
  </si>
  <si>
    <t>公里</t>
  </si>
  <si>
    <t>完成公路养护覆盖率</t>
  </si>
  <si>
    <t>及时完成公路养护工作</t>
  </si>
  <si>
    <t>保障农村公路正常运行</t>
  </si>
  <si>
    <t>农村常住人口满意度</t>
  </si>
  <si>
    <t>严格按文件执行公路养护资金拨付</t>
  </si>
  <si>
    <t>46040024T000001370598-儋州市第二中学宿舍楼及篮球场建设项目</t>
  </si>
  <si>
    <t>完成施工招标等前期工作，项目进场施工并开展学生宿舍楼施工基础土方。</t>
  </si>
  <si>
    <t>基础土方开挖面积</t>
  </si>
  <si>
    <t>7143.93</t>
  </si>
  <si>
    <t>平方米</t>
  </si>
  <si>
    <t>建设任务完成率</t>
  </si>
  <si>
    <t>儋州市第二中学宿舍楼及篮球场建设项目完成及时性</t>
  </si>
  <si>
    <t>满足学校宿舍需求，为学生提供优质便捷的宿舍环境</t>
  </si>
  <si>
    <t>根据市级文件规定的资金成本</t>
  </si>
  <si>
    <t>1200</t>
  </si>
  <si>
    <t>46040024T000001370666-儋州市第一中学学生第二食堂建设工程</t>
  </si>
  <si>
    <t>项目拟新建一栋地上四层、地下一层的学生食堂，总建筑面积为4827.80平方米,地上食堂面积为4177.80平方米:可容纳就餐人数1890人;地下室设备用房面积为650.00平方米，设置消防水泵房及消防水池。同时拆除现状景观水池:休憩亭和小卖部，并移除原有树木。</t>
  </si>
  <si>
    <t>建设学校数量</t>
  </si>
  <si>
    <t>座（处）</t>
  </si>
  <si>
    <t>1.5</t>
  </si>
  <si>
    <t>满足学校食堂需求，为学生提供优质便捷餐饮服务</t>
  </si>
  <si>
    <t>46040024T000001377671-其他人员生活补助</t>
  </si>
  <si>
    <t>其他人员生活补助，按时发放，企业人员、见习岗工资、残疾专员等人员补助及工资发放费用。</t>
  </si>
  <si>
    <t>发放他人员生活补助</t>
  </si>
  <si>
    <t>62</t>
  </si>
  <si>
    <t>其他人员生活补助覆盖率</t>
  </si>
  <si>
    <t>其他人员生活补助发放及时性</t>
  </si>
  <si>
    <t>保障其他人员的生活补助按时发放，提高工作人员的积极性</t>
  </si>
  <si>
    <t>46040024T000001385599-那大镇干部职工体检费用</t>
  </si>
  <si>
    <t>提高全体干部职工的身体素质，身体是革命的本钱，要有好的体质才可以更好的工作。</t>
  </si>
  <si>
    <t>那大镇政府全体干部职工人数</t>
  </si>
  <si>
    <t>体检机构合格率</t>
  </si>
  <si>
    <t>一年一次全体干部职工体检</t>
  </si>
  <si>
    <t>让职工及时了解健康状况、及早发现疾病，消除健康隐患</t>
  </si>
  <si>
    <t>干部职工满意度</t>
  </si>
  <si>
    <t>46040024T000001388222-儋州市村（社区）两委干部工作补助资金</t>
  </si>
  <si>
    <t>保证村、农场、居两委干部生活补贴</t>
  </si>
  <si>
    <t>那大镇两委干部数量</t>
  </si>
  <si>
    <t>323</t>
  </si>
  <si>
    <t>村两委干部覆盖率</t>
  </si>
  <si>
    <t>每月发放两委干部工作补助</t>
  </si>
  <si>
    <t>保障农村非盈利性组织正常运转</t>
  </si>
  <si>
    <t>村两委干部满意度</t>
  </si>
  <si>
    <t>46040024T000001388241-儋州市村级保洁员工作补助</t>
  </si>
  <si>
    <t>保障村、居委会保洁员生活待遇，协助政府完成环境卫生任务。</t>
  </si>
  <si>
    <t>发放村、居保洁员生活补助人员数</t>
  </si>
  <si>
    <t>259</t>
  </si>
  <si>
    <t>发放村、居保洁员生活补助覆盖率</t>
  </si>
  <si>
    <t>准时发放村、居保洁员生活补助</t>
  </si>
  <si>
    <t>协助政府完成环境卫生任务</t>
  </si>
  <si>
    <t>村、居委保洁员满意度</t>
  </si>
  <si>
    <t>严格按文件发放村、居保洁员生活补助</t>
  </si>
  <si>
    <t>46040024T000001389505-离任村（社区）“两委”干部生活补贴</t>
  </si>
  <si>
    <t>保障离任村（社区）“两委”干部生活补贴</t>
  </si>
  <si>
    <t>离任村（社区）“两委”干部数量</t>
  </si>
  <si>
    <t>保障离任村（社区）两委人员覆盖率</t>
  </si>
  <si>
    <t>每月发放离任村（社区）“两委”干部补贴及时性</t>
  </si>
  <si>
    <t>保障离任村社区两委干部生活补助，保证老有所依</t>
  </si>
  <si>
    <t>保障人员满意度</t>
  </si>
  <si>
    <t>46040025T000001491500-那大镇经济发展规划经费</t>
  </si>
  <si>
    <t>那大镇雅拉片区开发编制规划工作任务圆满完成</t>
  </si>
  <si>
    <t>对那大镇雅拉片区开发编制规划数量</t>
  </si>
  <si>
    <t>实施开展对那大镇雅拉片区开发编制规划工作（实地调研、开发编制、专家评审等）</t>
  </si>
  <si>
    <t>2025年12月31日前开展对那大镇雅拉片区开发编制规划工作</t>
  </si>
  <si>
    <t>给予那大镇雅拉片区开发编制规划，合理、高效利用土地</t>
  </si>
  <si>
    <t>镇党委政府及受益群众满意度</t>
  </si>
  <si>
    <t>46040025T000001495632-那大镇物业管理费（城区）</t>
  </si>
  <si>
    <t xml:space="preserve">文化广场物业管理费和、绿园小区物业管理费。保障文化广场及绿园小区的环境卫生及周边绿化。 </t>
  </si>
  <si>
    <t>文化广场及绿园小区的物业管理服务数量</t>
  </si>
  <si>
    <t>保障文化广场及绿园小区的环境卫生及后勤服务</t>
  </si>
  <si>
    <t>文化广场和绿园小区物业服务管理在2025年12月内完成</t>
  </si>
  <si>
    <t>为市民及居民提供干净、舒适的环境，创建美好儋州</t>
  </si>
  <si>
    <t>市民满意度</t>
  </si>
  <si>
    <t>46040025T000001495635-那大镇物业管理费（村级）</t>
  </si>
  <si>
    <t>儋州市那大镇屋基天堂鹭鸶物业管理费。鹭鸶天堂后勤服务提高，保洁、绿化得到改善</t>
  </si>
  <si>
    <t>鹭鸶天堂物业管理服务数量</t>
  </si>
  <si>
    <t>开展鹭鸶天堂的物业服务工作。（保洁、绿化等）</t>
  </si>
  <si>
    <t>鹭鸶天堂物业管理服务在2025年12月内完成</t>
  </si>
  <si>
    <t>保障鹭鸶天堂的物业管理服务</t>
  </si>
  <si>
    <t>46040025T000001507325-那大镇社保办工作经费</t>
  </si>
  <si>
    <t>完成2025年养老保险、医疗保险征缴任务量</t>
  </si>
  <si>
    <t>完成养老保险、医疗保险管辖范围工作</t>
  </si>
  <si>
    <t>开展2025年养老保险、医疗保险征缴和宣传</t>
  </si>
  <si>
    <t>养老和医疗保险征缴工作在2025年12月31日内完成</t>
  </si>
  <si>
    <t>提高群众对养老保险、医疗保险征缴的知晓率</t>
  </si>
  <si>
    <t>目标人群满意度</t>
  </si>
  <si>
    <t>46040025T000001509099-那大好米加工厂项目</t>
  </si>
  <si>
    <t>发展壮大洛南村的集体经济，增加村民收入，使土地得到高效利用。</t>
  </si>
  <si>
    <t>洛南村委会那大好米烘干、仓储、冷藏库房建设项目工程数量</t>
  </si>
  <si>
    <t>7684.77</t>
  </si>
  <si>
    <t>壮大村集体经济组织，增加村集体经济组织收益</t>
  </si>
  <si>
    <t>46040025T000001522996-那恁观光茶园项目</t>
  </si>
  <si>
    <t>通过和企业合股建设650亩油茶种植园，配套茶叶生产厂房2600平方米；建设集现代农业、旅游观光为一体的田园综合体产业项目;带动脱贫户、监测对象474户1907人增收的目标。</t>
  </si>
  <si>
    <t>带动那大镇脱贫户、监测户管辖范围内单位数量</t>
  </si>
  <si>
    <t>项目收益中给与脱贫户、监测户分配率</t>
  </si>
  <si>
    <t>资金拨付及时性及使用率</t>
  </si>
  <si>
    <t>带动脱贫户、监测户脱贫增收</t>
  </si>
  <si>
    <t>资产入股脱贫人口满意度</t>
  </si>
  <si>
    <t>46040025T000001523916-那大镇白南果园养鸡项目</t>
  </si>
  <si>
    <t>通过和企业合股建设休闲农业、发展产业生产，打造76亩果园种植、林下文昌鸡养殖产业，实现种养结合，良性循环的高效生态农业体系，达到带动脱贫户、监测户474户1907人增收脱贫的目标。</t>
  </si>
  <si>
    <t>46040025T000001523924-那大镇洛基村委会水利灌渠建设项目</t>
  </si>
  <si>
    <t>新建水利灌渠总长2500米，解决群众户350户1300人生产水利灌溉问题。</t>
  </si>
  <si>
    <t>修复支渠里程</t>
  </si>
  <si>
    <t>2500</t>
  </si>
  <si>
    <t>项目(工程)完成及时性</t>
  </si>
  <si>
    <t>方便居民用水，提升水质</t>
  </si>
  <si>
    <t>1800000</t>
  </si>
  <si>
    <t>46040025T000001523980-那大禾锋米厂全产业开发项目</t>
  </si>
  <si>
    <t>通过和企业合股建设集加工、仓储、质量检验一体化的农产品加工产业;带动脱贫户、监测对象474户1907人增收的目标。</t>
  </si>
  <si>
    <t>46040025T000001525958-儋州市那大镇美扶村委会引水灌溉工程</t>
  </si>
  <si>
    <t>儋州市那大镇美扶村委会引水灌溉工程的建设内容包括：建设1000米长的混凝土排水沟，规格为内宽0.8X0.8米；铺设770米高密度聚乙烯双壁波纹管(HDPE)DN300及1700米PE管de250；新建23座钢筋混凝土检查井、1座排泥井、1座排气井、1座阀门井、1座格栅井、1座流量计井；构建1座7.8X7.8米的钢筋混凝土方形水池；安装1座100t/h的一体化泵站；同时，新建6米长槽钢、9米长钢板桩及5处取水口，以全面优化灌溉系统，提升农业用水效率，促进当地农业发展。</t>
  </si>
  <si>
    <t>新建一体化泵站数量</t>
  </si>
  <si>
    <t>365</t>
  </si>
  <si>
    <t>改善那大镇美扶村委会农业灌溉设施条件，促进那大镇农业发展</t>
  </si>
  <si>
    <t>儋州市那大镇美扶村委会引水灌溉工程</t>
  </si>
  <si>
    <t>3160499.2</t>
  </si>
  <si>
    <t>46000021R000000006640-工资奖金津补贴</t>
  </si>
  <si>
    <t>46000021R000000006642-养老保险</t>
  </si>
  <si>
    <t>46000021R000000006643-职业年金</t>
  </si>
  <si>
    <t>46000021R000000006644-医疗保险</t>
  </si>
  <si>
    <t>46000021R000000006645-公务员医疗补助</t>
  </si>
  <si>
    <t>46000021R000000006646-失业保险</t>
  </si>
  <si>
    <t>46000021R000000006647-工伤保险</t>
  </si>
  <si>
    <t>46000021R000000006663-住房公积金</t>
  </si>
  <si>
    <t>500002-那大镇社会事务服务中心</t>
  </si>
  <si>
    <t>500003-那大镇农业技术服务中心</t>
  </si>
  <si>
    <t>500006-那大镇综合行政执法中队</t>
  </si>
  <si>
    <t>500008-那大镇平安建设管理服务中心</t>
  </si>
  <si>
    <t>46040025T000001513856-海南东洲房地产开发有限公司开发地块垃圾清运项目</t>
  </si>
  <si>
    <t>垃圾清运9634.2立方。保护环境、土地合理利用。</t>
  </si>
  <si>
    <t>海南东洲房地产开发有限公司开发地块垃圾清运项目数量</t>
  </si>
  <si>
    <t>保护及绿化环境，减少污染</t>
  </si>
</sst>
</file>

<file path=xl/styles.xml><?xml version="1.0" encoding="utf-8"?>
<styleSheet xmlns="http://schemas.openxmlformats.org/spreadsheetml/2006/main">
  <numFmts count="9">
    <numFmt numFmtId="176" formatCode="yyyy&quot;年&quot;mm&quot;月&quot;dd&quot;日&quot;"/>
    <numFmt numFmtId="177" formatCode="#,##0.00_ "/>
    <numFmt numFmtId="42" formatCode="_ &quot;￥&quot;* #,##0_ ;_ &quot;￥&quot;* \-#,##0_ ;_ &quot;￥&quot;* &quot;-&quot;_ ;_ @_ "/>
    <numFmt numFmtId="41" formatCode="_ * #,##0_ ;_ * \-#,##0_ ;_ * &quot;-&quot;_ ;_ @_ "/>
    <numFmt numFmtId="178" formatCode="0.00_);[Red]\(0.00\)"/>
    <numFmt numFmtId="44" formatCode="_ &quot;￥&quot;* #,##0.00_ ;_ &quot;￥&quot;* \-#,##0.00_ ;_ &quot;￥&quot;* &quot;-&quot;??_ ;_ @_ "/>
    <numFmt numFmtId="179" formatCode="0.00_ "/>
    <numFmt numFmtId="43" formatCode="_ * #,##0.00_ ;_ * \-#,##0.00_ ;_ * &quot;-&quot;??_ ;_ @_ "/>
    <numFmt numFmtId="180" formatCode="#,##0.00_);[Red]\(#,##0.00\)"/>
  </numFmts>
  <fonts count="53">
    <font>
      <sz val="11"/>
      <color indexed="8"/>
      <name val="宋体"/>
      <charset val="1"/>
      <scheme val="minor"/>
    </font>
    <font>
      <b/>
      <sz val="16"/>
      <color rgb="FF000000"/>
      <name val="黑体"/>
      <charset val="134"/>
    </font>
    <font>
      <b/>
      <sz val="11"/>
      <color rgb="FF000000"/>
      <name val="宋体"/>
      <charset val="134"/>
    </font>
    <font>
      <sz val="11"/>
      <color theme="1"/>
      <name val="宋体"/>
      <charset val="134"/>
      <scheme val="minor"/>
    </font>
    <font>
      <sz val="11"/>
      <color rgb="FF000000"/>
      <name val="宋体"/>
      <charset val="134"/>
    </font>
    <font>
      <sz val="11"/>
      <name val="宋体"/>
      <charset val="1"/>
      <scheme val="minor"/>
    </font>
    <font>
      <sz val="9"/>
      <name val="SimSun"/>
      <charset val="134"/>
    </font>
    <font>
      <sz val="10"/>
      <name val="宋体"/>
      <charset val="134"/>
    </font>
    <font>
      <b/>
      <sz val="16"/>
      <name val="黑体"/>
      <charset val="134"/>
    </font>
    <font>
      <sz val="11"/>
      <name val="宋体"/>
      <charset val="134"/>
    </font>
    <font>
      <b/>
      <sz val="11"/>
      <name val="宋体"/>
      <charset val="134"/>
    </font>
    <font>
      <b/>
      <sz val="9"/>
      <name val="SimSun"/>
      <charset val="134"/>
    </font>
    <font>
      <sz val="9"/>
      <name val="宋体"/>
      <charset val="134"/>
    </font>
    <font>
      <b/>
      <sz val="11"/>
      <name val="SimSun"/>
      <charset val="134"/>
    </font>
    <font>
      <sz val="11"/>
      <name val="SimSun"/>
      <charset val="134"/>
    </font>
    <font>
      <sz val="11"/>
      <name val="宋体"/>
      <charset val="1"/>
    </font>
    <font>
      <sz val="9"/>
      <color rgb="FFC0C0C0"/>
      <name val="SimSun"/>
      <charset val="134"/>
    </font>
    <font>
      <sz val="10"/>
      <color rgb="FFC0C0C0"/>
      <name val="宋体"/>
      <charset val="134"/>
    </font>
    <font>
      <sz val="9"/>
      <color rgb="FF000000"/>
      <name val="SimSun"/>
      <charset val="134"/>
    </font>
    <font>
      <sz val="11"/>
      <color rgb="FFFFFFFF"/>
      <name val="宋体"/>
      <charset val="134"/>
    </font>
    <font>
      <b/>
      <sz val="9"/>
      <color rgb="FF000000"/>
      <name val="宋体"/>
      <charset val="134"/>
    </font>
    <font>
      <sz val="9"/>
      <color rgb="FF000000"/>
      <name val="宋体"/>
      <charset val="134"/>
    </font>
    <font>
      <sz val="9"/>
      <color rgb="FFC0C0C0"/>
      <name val="宋体"/>
      <charset val="134"/>
    </font>
    <font>
      <sz val="11"/>
      <color rgb="FF000000"/>
      <name val="SimSun"/>
      <charset val="134"/>
    </font>
    <font>
      <sz val="10"/>
      <color rgb="FFC0C0C0"/>
      <name val="SimSun"/>
      <charset val="134"/>
    </font>
    <font>
      <sz val="9"/>
      <color rgb="FF000000"/>
      <name val="simhei"/>
      <charset val="134"/>
    </font>
    <font>
      <sz val="10"/>
      <color rgb="FF000000"/>
      <name val="SimSun"/>
      <charset val="134"/>
    </font>
    <font>
      <b/>
      <sz val="9"/>
      <color rgb="FF000000"/>
      <name val="SimSun"/>
      <charset val="134"/>
    </font>
    <font>
      <sz val="11"/>
      <color rgb="FFC0C0C0"/>
      <name val="宋体"/>
      <charset val="134"/>
    </font>
    <font>
      <b/>
      <sz val="11"/>
      <color rgb="FF000000"/>
      <name val="SimSun"/>
      <charset val="134"/>
    </font>
    <font>
      <sz val="11"/>
      <name val="宋体"/>
      <charset val="134"/>
      <scheme val="minor"/>
    </font>
    <font>
      <b/>
      <sz val="36"/>
      <color rgb="FF000000"/>
      <name val="黑体"/>
      <charset val="134"/>
    </font>
    <font>
      <b/>
      <sz val="22"/>
      <color rgb="FF000000"/>
      <name val="楷体"/>
      <charset val="134"/>
    </font>
    <font>
      <b/>
      <sz val="16"/>
      <color rgb="FF000000"/>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5"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3" fillId="0" borderId="0"/>
    <xf numFmtId="0" fontId="35" fillId="19" borderId="0" applyNumberFormat="false" applyBorder="false" applyAlignment="false" applyProtection="false">
      <alignment vertical="center"/>
    </xf>
    <xf numFmtId="0" fontId="34" fillId="17" borderId="0" applyNumberFormat="false" applyBorder="false" applyAlignment="false" applyProtection="false">
      <alignment vertical="center"/>
    </xf>
    <xf numFmtId="0" fontId="42" fillId="13" borderId="19" applyNumberFormat="false" applyAlignment="false" applyProtection="false">
      <alignment vertical="center"/>
    </xf>
    <xf numFmtId="0" fontId="45" fillId="15" borderId="20" applyNumberFormat="false" applyAlignment="false" applyProtection="false">
      <alignment vertical="center"/>
    </xf>
    <xf numFmtId="0" fontId="43" fillId="14" borderId="0" applyNumberFormat="false" applyBorder="false" applyAlignment="false" applyProtection="false">
      <alignment vertical="center"/>
    </xf>
    <xf numFmtId="0" fontId="46" fillId="0" borderId="17"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9" fillId="0" borderId="17" applyNumberFormat="false" applyFill="false" applyAlignment="false" applyProtection="false">
      <alignment vertical="center"/>
    </xf>
    <xf numFmtId="0" fontId="34" fillId="12"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34" fillId="26"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5" fillId="25" borderId="0" applyNumberFormat="false" applyBorder="false" applyAlignment="false" applyProtection="false">
      <alignment vertical="center"/>
    </xf>
    <xf numFmtId="0" fontId="41" fillId="0" borderId="18" applyNumberFormat="false" applyFill="false" applyAlignment="false" applyProtection="false">
      <alignment vertical="center"/>
    </xf>
    <xf numFmtId="0" fontId="38" fillId="0" borderId="15" applyNumberFormat="false" applyFill="false" applyAlignment="false" applyProtection="false">
      <alignment vertical="center"/>
    </xf>
    <xf numFmtId="0" fontId="34" fillId="33"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4" fillId="23" borderId="0" applyNumberFormat="false" applyBorder="false" applyAlignment="false" applyProtection="false">
      <alignment vertical="center"/>
    </xf>
    <xf numFmtId="0" fontId="49" fillId="0" borderId="21"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4" fillId="27"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34" fillId="30" borderId="0" applyNumberFormat="false" applyBorder="false" applyAlignment="false" applyProtection="false">
      <alignment vertical="center"/>
    </xf>
    <xf numFmtId="0" fontId="3" fillId="10" borderId="16" applyNumberFormat="false" applyFont="false" applyAlignment="false" applyProtection="false">
      <alignment vertical="center"/>
    </xf>
    <xf numFmtId="0" fontId="35" fillId="24" borderId="0" applyNumberFormat="false" applyBorder="false" applyAlignment="false" applyProtection="false">
      <alignment vertical="center"/>
    </xf>
    <xf numFmtId="0" fontId="52" fillId="31" borderId="0" applyNumberFormat="false" applyBorder="false" applyAlignment="false" applyProtection="false">
      <alignment vertical="center"/>
    </xf>
    <xf numFmtId="0" fontId="34" fillId="20" borderId="0" applyNumberFormat="false" applyBorder="false" applyAlignment="false" applyProtection="false">
      <alignment vertical="center"/>
    </xf>
    <xf numFmtId="0" fontId="37" fillId="8" borderId="0" applyNumberFormat="false" applyBorder="false" applyAlignment="false" applyProtection="false">
      <alignment vertical="center"/>
    </xf>
    <xf numFmtId="0" fontId="44" fillId="13" borderId="14" applyNumberFormat="false" applyAlignment="false" applyProtection="false">
      <alignment vertical="center"/>
    </xf>
    <xf numFmtId="0" fontId="35" fillId="32"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35" fillId="9"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5" fillId="3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35" fillId="29"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36" fillId="7" borderId="14" applyNumberFormat="false" applyAlignment="false" applyProtection="false">
      <alignment vertical="center"/>
    </xf>
    <xf numFmtId="0" fontId="34" fillId="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4" fillId="4" borderId="0" applyNumberFormat="false" applyBorder="false" applyAlignment="false" applyProtection="false">
      <alignment vertical="center"/>
    </xf>
  </cellStyleXfs>
  <cellXfs count="170">
    <xf numFmtId="0" fontId="0" fillId="0" borderId="0" xfId="0">
      <alignment vertical="center"/>
    </xf>
    <xf numFmtId="0" fontId="0" fillId="0" borderId="0" xfId="0" applyFill="true" applyAlignment="true">
      <alignment horizontal="center" vertical="center" wrapText="true"/>
    </xf>
    <xf numFmtId="0" fontId="0" fillId="0" borderId="0" xfId="0" applyFill="true" applyAlignment="true">
      <alignment horizontal="left" vertical="center" wrapText="true"/>
    </xf>
    <xf numFmtId="0" fontId="1" fillId="0" borderId="0" xfId="0" applyFont="true" applyFill="true" applyBorder="true" applyAlignment="true">
      <alignment horizontal="center" vertical="center" wrapText="true"/>
    </xf>
    <xf numFmtId="0" fontId="2" fillId="0" borderId="1" xfId="1" applyFont="true" applyFill="true" applyBorder="true" applyAlignment="true">
      <alignment horizontal="center" vertical="center" wrapText="true"/>
    </xf>
    <xf numFmtId="0" fontId="2" fillId="0" borderId="1" xfId="1" applyFont="true" applyFill="true" applyBorder="true" applyAlignment="true">
      <alignment horizontal="left" vertical="center" wrapText="true"/>
    </xf>
    <xf numFmtId="178" fontId="2" fillId="0" borderId="1" xfId="1" applyNumberFormat="true" applyFont="true" applyFill="true" applyBorder="true" applyAlignment="true">
      <alignment horizontal="center" vertical="center" wrapText="true"/>
    </xf>
    <xf numFmtId="0" fontId="3" fillId="0" borderId="1" xfId="1" applyNumberFormat="true" applyFill="true" applyBorder="true" applyAlignment="true">
      <alignment horizontal="center" vertical="center" wrapText="true"/>
    </xf>
    <xf numFmtId="0" fontId="3" fillId="0" borderId="1" xfId="1" applyFill="true" applyBorder="true" applyAlignment="true">
      <alignment horizontal="left" vertical="center" wrapText="true"/>
    </xf>
    <xf numFmtId="0" fontId="3" fillId="0" borderId="1" xfId="1" applyFill="true" applyBorder="true" applyAlignment="true">
      <alignment horizontal="center" vertical="center" wrapText="true"/>
    </xf>
    <xf numFmtId="178" fontId="3" fillId="0" borderId="1" xfId="1" applyNumberFormat="true" applyFill="true" applyBorder="true" applyAlignment="true">
      <alignment horizontal="center" vertical="center" wrapText="true"/>
    </xf>
    <xf numFmtId="4" fontId="3" fillId="0" borderId="1" xfId="1" applyNumberFormat="true" applyFill="true" applyBorder="true" applyAlignment="true">
      <alignment horizontal="left" vertical="center" wrapText="true"/>
    </xf>
    <xf numFmtId="0" fontId="4" fillId="0" borderId="1" xfId="1" applyFont="true" applyFill="true" applyBorder="true" applyAlignment="true">
      <alignment horizontal="left" vertical="center" wrapText="true"/>
    </xf>
    <xf numFmtId="0" fontId="3" fillId="0" borderId="1" xfId="1" applyNumberFormat="true" applyFill="true" applyBorder="true" applyAlignment="true">
      <alignment horizontal="left" vertical="center" wrapText="true"/>
    </xf>
    <xf numFmtId="178" fontId="3" fillId="0" borderId="1" xfId="1" applyNumberFormat="true" applyFill="true" applyBorder="true" applyAlignment="true">
      <alignment horizontal="left" vertical="center" wrapText="true"/>
    </xf>
    <xf numFmtId="0" fontId="4" fillId="0" borderId="1" xfId="1" applyFont="true" applyFill="true" applyBorder="true" applyAlignment="true">
      <alignment horizontal="center" vertical="center" wrapText="true"/>
    </xf>
    <xf numFmtId="0" fontId="5" fillId="0" borderId="0" xfId="0" applyFont="true" applyFill="true">
      <alignment vertical="center"/>
    </xf>
    <xf numFmtId="180" fontId="5" fillId="0" borderId="0" xfId="0" applyNumberFormat="true" applyFont="true" applyFill="true" applyAlignment="true">
      <alignment horizontal="center" vertical="center" wrapText="true"/>
    </xf>
    <xf numFmtId="0" fontId="6" fillId="0" borderId="2" xfId="0" applyFont="true" applyFill="true" applyBorder="true" applyAlignment="true">
      <alignment vertical="center" wrapText="true"/>
    </xf>
    <xf numFmtId="0" fontId="7" fillId="0" borderId="3" xfId="0" applyFont="true" applyFill="true" applyBorder="true" applyAlignment="true">
      <alignment vertical="center" wrapText="true"/>
    </xf>
    <xf numFmtId="0" fontId="8" fillId="0" borderId="3" xfId="0" applyFont="true" applyFill="true" applyBorder="true" applyAlignment="true">
      <alignment horizontal="center" vertical="center"/>
    </xf>
    <xf numFmtId="0" fontId="9" fillId="0" borderId="4" xfId="0" applyFont="true" applyFill="true" applyBorder="true" applyAlignment="true">
      <alignment vertical="center" wrapText="true"/>
    </xf>
    <xf numFmtId="0" fontId="10" fillId="0" borderId="1" xfId="0" applyFont="true" applyFill="true" applyBorder="true" applyAlignment="true">
      <alignment horizontal="center" vertical="center"/>
    </xf>
    <xf numFmtId="0" fontId="6" fillId="0" borderId="0" xfId="0" applyFont="true" applyFill="true" applyBorder="true" applyAlignment="true">
      <alignment vertical="center" wrapText="true"/>
    </xf>
    <xf numFmtId="0" fontId="11" fillId="0" borderId="2" xfId="0" applyFont="true" applyFill="true" applyBorder="true" applyAlignment="true">
      <alignment vertical="center" wrapText="true"/>
    </xf>
    <xf numFmtId="0" fontId="12" fillId="0" borderId="2" xfId="0" applyFont="true" applyFill="true" applyBorder="true" applyAlignment="true">
      <alignment vertical="center" wrapText="true"/>
    </xf>
    <xf numFmtId="0" fontId="9" fillId="0" borderId="1" xfId="0" applyFont="true" applyFill="true" applyBorder="true" applyAlignment="true">
      <alignment horizontal="center" vertical="center"/>
    </xf>
    <xf numFmtId="0" fontId="9" fillId="0" borderId="3" xfId="0" applyFont="true" applyFill="true" applyBorder="true" applyAlignment="true">
      <alignment vertical="center" wrapText="true"/>
    </xf>
    <xf numFmtId="180" fontId="6" fillId="0" borderId="3" xfId="0" applyNumberFormat="true" applyFont="true" applyFill="true" applyBorder="true" applyAlignment="true">
      <alignment horizontal="center" vertical="center" wrapText="true"/>
    </xf>
    <xf numFmtId="179" fontId="8" fillId="0" borderId="3" xfId="0" applyNumberFormat="true" applyFont="true" applyFill="true" applyBorder="true" applyAlignment="true">
      <alignment horizontal="center" vertical="center"/>
    </xf>
    <xf numFmtId="0" fontId="12" fillId="0" borderId="4" xfId="0" applyFont="true" applyFill="true" applyBorder="true" applyAlignment="true">
      <alignment vertical="center" wrapText="true"/>
    </xf>
    <xf numFmtId="180" fontId="6" fillId="0" borderId="4" xfId="0" applyNumberFormat="true" applyFont="true" applyFill="true" applyBorder="true" applyAlignment="true">
      <alignment horizontal="center" vertical="center" wrapText="true"/>
    </xf>
    <xf numFmtId="180" fontId="10" fillId="0" borderId="1" xfId="0" applyNumberFormat="true" applyFont="true" applyFill="true" applyBorder="true" applyAlignment="true">
      <alignment horizontal="center" vertical="center" wrapText="true"/>
    </xf>
    <xf numFmtId="180" fontId="13"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180" fontId="9" fillId="0" borderId="1" xfId="0" applyNumberFormat="true" applyFont="true" applyFill="true" applyBorder="true" applyAlignment="true">
      <alignment horizontal="center" vertical="center" wrapText="true"/>
    </xf>
    <xf numFmtId="180" fontId="14" fillId="0" borderId="4"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xf>
    <xf numFmtId="0" fontId="12" fillId="0" borderId="5" xfId="0" applyFont="true" applyFill="true" applyBorder="true" applyAlignment="true">
      <alignment vertical="center" wrapText="true"/>
    </xf>
    <xf numFmtId="180" fontId="12" fillId="0" borderId="5" xfId="0" applyNumberFormat="true" applyFont="true" applyFill="true" applyBorder="true" applyAlignment="true">
      <alignment horizontal="center" vertical="center" wrapText="true"/>
    </xf>
    <xf numFmtId="180" fontId="6" fillId="0" borderId="0" xfId="0" applyNumberFormat="true" applyFont="true" applyFill="true" applyBorder="true" applyAlignment="true">
      <alignment horizontal="center" vertical="center" wrapText="true"/>
    </xf>
    <xf numFmtId="0" fontId="12" fillId="0" borderId="6" xfId="0" applyFont="true" applyFill="true" applyBorder="true" applyAlignment="true">
      <alignment vertical="center" wrapText="true"/>
    </xf>
    <xf numFmtId="0" fontId="16" fillId="0" borderId="3" xfId="0" applyFont="true" applyBorder="true" applyAlignment="true">
      <alignment vertical="center"/>
    </xf>
    <xf numFmtId="0" fontId="17" fillId="0" borderId="3" xfId="0" applyFont="true" applyBorder="true" applyAlignment="true">
      <alignment vertical="center"/>
    </xf>
    <xf numFmtId="0" fontId="18" fillId="0" borderId="3" xfId="0" applyFont="true" applyBorder="true" applyAlignment="true">
      <alignment vertical="center"/>
    </xf>
    <xf numFmtId="0" fontId="1" fillId="0" borderId="3" xfId="0" applyFont="true" applyBorder="true" applyAlignment="true">
      <alignment horizontal="center" vertical="center"/>
    </xf>
    <xf numFmtId="0" fontId="18" fillId="0" borderId="4" xfId="0" applyFont="true" applyBorder="true" applyAlignment="true">
      <alignment vertical="center"/>
    </xf>
    <xf numFmtId="0" fontId="19" fillId="0" borderId="4" xfId="0" applyFont="true" applyBorder="true" applyAlignment="true">
      <alignment vertical="center"/>
    </xf>
    <xf numFmtId="0" fontId="17" fillId="0" borderId="4" xfId="0" applyFont="true" applyBorder="true" applyAlignment="true">
      <alignment vertical="center" wrapText="true"/>
    </xf>
    <xf numFmtId="0" fontId="18" fillId="0" borderId="7" xfId="0" applyFont="true" applyBorder="true" applyAlignment="true">
      <alignment vertical="center"/>
    </xf>
    <xf numFmtId="0" fontId="2" fillId="2" borderId="1" xfId="0" applyFont="true" applyFill="true" applyBorder="true" applyAlignment="true">
      <alignment horizontal="center" vertical="center"/>
    </xf>
    <xf numFmtId="0" fontId="18" fillId="0" borderId="7" xfId="0" applyFont="true" applyBorder="true" applyAlignment="true">
      <alignment vertical="center" wrapText="true"/>
    </xf>
    <xf numFmtId="0" fontId="20" fillId="0" borderId="7" xfId="0" applyFont="true" applyBorder="true" applyAlignment="true">
      <alignment vertical="center"/>
    </xf>
    <xf numFmtId="0" fontId="2" fillId="0" borderId="1" xfId="0" applyFont="true" applyBorder="true" applyAlignment="true">
      <alignment horizontal="center" vertical="center"/>
    </xf>
    <xf numFmtId="177" fontId="2" fillId="0" borderId="1" xfId="0" applyNumberFormat="true" applyFont="true" applyBorder="true" applyAlignment="true">
      <alignment horizontal="center" vertical="center" wrapText="true"/>
    </xf>
    <xf numFmtId="0" fontId="21" fillId="0" borderId="7" xfId="0" applyFont="true" applyBorder="true" applyAlignment="true">
      <alignment vertical="center"/>
    </xf>
    <xf numFmtId="0" fontId="4" fillId="0" borderId="1" xfId="0" applyFont="true" applyBorder="true" applyAlignment="true">
      <alignment horizontal="left" vertical="center"/>
    </xf>
    <xf numFmtId="0" fontId="4" fillId="0" borderId="1" xfId="0" applyFont="true" applyBorder="true" applyAlignment="true">
      <alignment horizontal="left" vertical="center" wrapText="true"/>
    </xf>
    <xf numFmtId="177" fontId="4" fillId="0" borderId="1" xfId="0" applyNumberFormat="true" applyFont="true" applyBorder="true" applyAlignment="true">
      <alignment horizontal="center" vertical="center" wrapText="true"/>
    </xf>
    <xf numFmtId="0" fontId="4" fillId="0" borderId="1" xfId="0" applyFont="true" applyFill="true" applyBorder="true" applyAlignment="true">
      <alignment horizontal="left" vertical="center"/>
    </xf>
    <xf numFmtId="0" fontId="0" fillId="0" borderId="1" xfId="0" applyBorder="true">
      <alignment vertical="center"/>
    </xf>
    <xf numFmtId="177" fontId="0" fillId="0" borderId="1" xfId="0" applyNumberFormat="true" applyBorder="true" applyAlignment="true">
      <alignment horizontal="center" vertical="center" wrapText="true"/>
    </xf>
    <xf numFmtId="0" fontId="22" fillId="0" borderId="3" xfId="0" applyFont="true" applyBorder="true" applyAlignment="true">
      <alignment vertical="center" wrapText="true"/>
    </xf>
    <xf numFmtId="0" fontId="21" fillId="0" borderId="4" xfId="0" applyFont="true" applyBorder="true" applyAlignment="true">
      <alignment vertical="center" wrapText="true"/>
    </xf>
    <xf numFmtId="0" fontId="23" fillId="0" borderId="4" xfId="0" applyFont="true" applyBorder="true" applyAlignment="true">
      <alignment horizontal="right" vertical="center"/>
    </xf>
    <xf numFmtId="0" fontId="2" fillId="2" borderId="1" xfId="0" applyFont="true" applyFill="true" applyBorder="true" applyAlignment="true">
      <alignment horizontal="center" vertical="center" wrapText="true"/>
    </xf>
    <xf numFmtId="0" fontId="2" fillId="0" borderId="1" xfId="0" applyFont="true" applyBorder="true" applyAlignment="true">
      <alignment horizontal="right" vertical="center"/>
    </xf>
    <xf numFmtId="0" fontId="4" fillId="0" borderId="1" xfId="0" applyFont="true" applyBorder="true" applyAlignment="true">
      <alignment horizontal="right" vertical="center"/>
    </xf>
    <xf numFmtId="0" fontId="16" fillId="0" borderId="7" xfId="0" applyFont="true" applyBorder="true" applyAlignment="true">
      <alignment vertical="center" wrapText="true"/>
    </xf>
    <xf numFmtId="0" fontId="18" fillId="0" borderId="8" xfId="0" applyFont="true" applyBorder="true" applyAlignment="true">
      <alignment vertical="center" wrapText="true"/>
    </xf>
    <xf numFmtId="0" fontId="18" fillId="0" borderId="2" xfId="0" applyFont="true" applyBorder="true" applyAlignment="true">
      <alignment vertical="center" wrapText="true"/>
    </xf>
    <xf numFmtId="0" fontId="20" fillId="0" borderId="2" xfId="0" applyFont="true" applyBorder="true" applyAlignment="true">
      <alignment vertical="center" wrapText="true"/>
    </xf>
    <xf numFmtId="0" fontId="21" fillId="0" borderId="2" xfId="0" applyFont="true" applyBorder="true" applyAlignment="true">
      <alignment vertical="center" wrapText="true"/>
    </xf>
    <xf numFmtId="180" fontId="0" fillId="0" borderId="0" xfId="0" applyNumberFormat="true">
      <alignment vertical="center"/>
    </xf>
    <xf numFmtId="179" fontId="0" fillId="0" borderId="0" xfId="0" applyNumberFormat="true">
      <alignment vertical="center"/>
    </xf>
    <xf numFmtId="0" fontId="24" fillId="0" borderId="7" xfId="0" applyFont="true" applyBorder="true" applyAlignment="true">
      <alignment vertical="center"/>
    </xf>
    <xf numFmtId="180" fontId="24" fillId="0" borderId="3" xfId="0" applyNumberFormat="true" applyFont="true" applyBorder="true" applyAlignment="true">
      <alignment vertical="center"/>
    </xf>
    <xf numFmtId="0" fontId="24" fillId="0" borderId="3" xfId="0" applyFont="true" applyBorder="true" applyAlignment="true">
      <alignment vertical="center"/>
    </xf>
    <xf numFmtId="0" fontId="4" fillId="0" borderId="4" xfId="0" applyFont="true" applyBorder="true" applyAlignment="true">
      <alignment vertical="center"/>
    </xf>
    <xf numFmtId="180" fontId="4" fillId="0" borderId="4" xfId="0" applyNumberFormat="true" applyFont="true" applyBorder="true" applyAlignment="true">
      <alignment vertical="center"/>
    </xf>
    <xf numFmtId="0" fontId="21" fillId="0" borderId="7" xfId="0" applyFont="true" applyBorder="true" applyAlignment="true">
      <alignment vertical="center" wrapText="true"/>
    </xf>
    <xf numFmtId="180" fontId="2" fillId="2" borderId="1" xfId="0" applyNumberFormat="true" applyFont="true" applyFill="true" applyBorder="true" applyAlignment="true">
      <alignment horizontal="center" vertical="center"/>
    </xf>
    <xf numFmtId="180" fontId="4" fillId="0" borderId="1" xfId="0" applyNumberFormat="true" applyFont="true" applyBorder="true" applyAlignment="true">
      <alignment horizontal="right" vertical="center"/>
    </xf>
    <xf numFmtId="180" fontId="2" fillId="0" borderId="1" xfId="0" applyNumberFormat="true" applyFont="true" applyBorder="true" applyAlignment="true">
      <alignment horizontal="right" vertical="center"/>
    </xf>
    <xf numFmtId="0" fontId="18" fillId="0" borderId="5" xfId="0" applyFont="true" applyBorder="true" applyAlignment="true">
      <alignment vertical="center"/>
    </xf>
    <xf numFmtId="180" fontId="18" fillId="0" borderId="5" xfId="0" applyNumberFormat="true" applyFont="true" applyBorder="true" applyAlignment="true">
      <alignment vertical="center"/>
    </xf>
    <xf numFmtId="0" fontId="24" fillId="0" borderId="2" xfId="0" applyFont="true" applyBorder="true" applyAlignment="true">
      <alignment vertical="center" wrapText="true"/>
    </xf>
    <xf numFmtId="0" fontId="18" fillId="0" borderId="6" xfId="0" applyFont="true" applyBorder="true" applyAlignment="true">
      <alignment vertical="center" wrapText="true"/>
    </xf>
    <xf numFmtId="0" fontId="24" fillId="0" borderId="9" xfId="0" applyFont="true" applyBorder="true" applyAlignment="true">
      <alignment vertical="center" wrapText="true"/>
    </xf>
    <xf numFmtId="0" fontId="17" fillId="0" borderId="10" xfId="0" applyFont="true" applyBorder="true" applyAlignment="true">
      <alignment vertical="center" wrapText="true"/>
    </xf>
    <xf numFmtId="0" fontId="24" fillId="0" borderId="10" xfId="0" applyFont="true" applyBorder="true" applyAlignment="true">
      <alignment vertical="center" wrapText="true"/>
    </xf>
    <xf numFmtId="0" fontId="4" fillId="0" borderId="4" xfId="0" applyFont="true" applyBorder="true" applyAlignment="true">
      <alignment vertical="center" wrapText="true"/>
    </xf>
    <xf numFmtId="0" fontId="18" fillId="0" borderId="4" xfId="0" applyFont="true" applyBorder="true" applyAlignment="true">
      <alignment vertical="center" wrapText="true"/>
    </xf>
    <xf numFmtId="0" fontId="25" fillId="0" borderId="2" xfId="0" applyFont="true" applyBorder="true" applyAlignment="true">
      <alignment vertical="center" wrapText="true"/>
    </xf>
    <xf numFmtId="0" fontId="26" fillId="0" borderId="11" xfId="0" applyFont="true" applyBorder="true" applyAlignment="true">
      <alignment vertical="center" wrapText="true"/>
    </xf>
    <xf numFmtId="0" fontId="26" fillId="0" borderId="10" xfId="0" applyFont="true" applyBorder="true" applyAlignment="true">
      <alignment vertical="center" wrapText="true"/>
    </xf>
    <xf numFmtId="0" fontId="26" fillId="0" borderId="12" xfId="0" applyFont="true" applyBorder="true" applyAlignment="true">
      <alignment vertical="center" wrapText="true"/>
    </xf>
    <xf numFmtId="0" fontId="26" fillId="0" borderId="4" xfId="0" applyFont="true" applyBorder="true" applyAlignment="true">
      <alignment vertical="center" wrapText="true"/>
    </xf>
    <xf numFmtId="0" fontId="23" fillId="0" borderId="4" xfId="0" applyFont="true" applyBorder="true" applyAlignment="true">
      <alignment horizontal="center" vertical="center" wrapText="true"/>
    </xf>
    <xf numFmtId="0" fontId="26" fillId="0" borderId="2" xfId="0" applyFont="true" applyBorder="true" applyAlignment="true">
      <alignment vertical="center" wrapText="true"/>
    </xf>
    <xf numFmtId="0" fontId="26" fillId="0" borderId="13" xfId="0" applyFont="true" applyBorder="true" applyAlignment="true">
      <alignment vertical="center" wrapText="true"/>
    </xf>
    <xf numFmtId="0" fontId="0" fillId="0" borderId="0" xfId="0" applyFill="true">
      <alignment vertical="center"/>
    </xf>
    <xf numFmtId="0" fontId="16" fillId="0" borderId="2" xfId="0" applyFont="true" applyFill="true" applyBorder="true" applyAlignment="true">
      <alignment vertical="center" wrapText="true"/>
    </xf>
    <xf numFmtId="0" fontId="17" fillId="0" borderId="3" xfId="0" applyFont="true" applyFill="true" applyBorder="true" applyAlignment="true">
      <alignment vertical="center" wrapText="true"/>
    </xf>
    <xf numFmtId="0" fontId="18" fillId="0" borderId="2" xfId="0" applyFont="true" applyFill="true" applyBorder="true" applyAlignment="true">
      <alignment vertical="center" wrapText="true"/>
    </xf>
    <xf numFmtId="0" fontId="1" fillId="0" borderId="3" xfId="0" applyFont="true" applyFill="true" applyBorder="true" applyAlignment="true">
      <alignment horizontal="center" vertical="center"/>
    </xf>
    <xf numFmtId="0" fontId="4" fillId="0" borderId="4" xfId="0" applyFont="true" applyFill="true" applyBorder="true" applyAlignment="true">
      <alignment vertical="center" wrapText="true"/>
    </xf>
    <xf numFmtId="0" fontId="2" fillId="0" borderId="1" xfId="0" applyFont="true" applyFill="true" applyBorder="true" applyAlignment="true">
      <alignment horizontal="center" vertical="center"/>
    </xf>
    <xf numFmtId="0" fontId="27" fillId="0" borderId="2" xfId="0" applyFont="true" applyFill="true" applyBorder="true" applyAlignment="true">
      <alignment vertical="center" wrapText="true"/>
    </xf>
    <xf numFmtId="0" fontId="21" fillId="0" borderId="2" xfId="0" applyFont="true" applyFill="true" applyBorder="true" applyAlignment="true">
      <alignment vertical="center" wrapText="true"/>
    </xf>
    <xf numFmtId="0" fontId="4" fillId="0" borderId="1" xfId="0" applyFont="true" applyFill="true" applyBorder="true" applyAlignment="true">
      <alignment horizontal="center" vertical="center"/>
    </xf>
    <xf numFmtId="0" fontId="21" fillId="0" borderId="5" xfId="0" applyFont="true" applyFill="true" applyBorder="true" applyAlignment="true">
      <alignment vertical="center" wrapText="true"/>
    </xf>
    <xf numFmtId="0" fontId="28" fillId="0" borderId="3" xfId="0" applyFont="true" applyFill="true" applyBorder="true" applyAlignment="true">
      <alignment vertical="center" wrapText="true"/>
    </xf>
    <xf numFmtId="0" fontId="16" fillId="0" borderId="3" xfId="0" applyFont="true" applyFill="true" applyBorder="true" applyAlignment="true">
      <alignment vertical="center" wrapText="true"/>
    </xf>
    <xf numFmtId="0" fontId="21" fillId="0" borderId="4" xfId="0" applyFont="true" applyFill="true" applyBorder="true" applyAlignment="true">
      <alignment vertical="center" wrapText="true"/>
    </xf>
    <xf numFmtId="0" fontId="18" fillId="0" borderId="4" xfId="0" applyFont="true" applyFill="true" applyBorder="true" applyAlignment="true">
      <alignment vertical="center" wrapText="true"/>
    </xf>
    <xf numFmtId="0" fontId="23" fillId="0" borderId="4"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177" fontId="29"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177" fontId="4"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right" vertical="center"/>
    </xf>
    <xf numFmtId="0" fontId="21" fillId="0" borderId="6" xfId="0" applyFont="true" applyFill="true" applyBorder="true" applyAlignment="true">
      <alignment vertical="center" wrapText="true"/>
    </xf>
    <xf numFmtId="180" fontId="0" fillId="0" borderId="0" xfId="0" applyNumberFormat="true" applyAlignment="true">
      <alignment horizontal="center" vertical="center" wrapText="true"/>
    </xf>
    <xf numFmtId="180" fontId="21" fillId="0" borderId="2" xfId="0" applyNumberFormat="true" applyFont="true" applyBorder="true" applyAlignment="true">
      <alignment horizontal="center" vertical="center" wrapText="true"/>
    </xf>
    <xf numFmtId="180" fontId="4" fillId="0" borderId="1" xfId="0" applyNumberFormat="true" applyFont="true" applyBorder="true" applyAlignment="true">
      <alignment horizontal="center" vertical="center" wrapText="true"/>
    </xf>
    <xf numFmtId="0" fontId="18" fillId="0" borderId="11" xfId="0" applyFont="true" applyBorder="true" applyAlignment="true">
      <alignment vertical="center" wrapText="true"/>
    </xf>
    <xf numFmtId="0" fontId="18" fillId="0" borderId="10" xfId="0" applyFont="true" applyBorder="true" applyAlignment="true">
      <alignment vertical="center" wrapText="true"/>
    </xf>
    <xf numFmtId="177" fontId="0" fillId="0" borderId="0" xfId="0" applyNumberFormat="true" applyAlignment="true">
      <alignment horizontal="center" vertical="center" wrapText="true"/>
    </xf>
    <xf numFmtId="0" fontId="16" fillId="0" borderId="2" xfId="0" applyFont="true" applyBorder="true" applyAlignment="true">
      <alignment vertical="center" wrapText="true"/>
    </xf>
    <xf numFmtId="0" fontId="6" fillId="0" borderId="0" xfId="0" applyFont="true" applyBorder="true" applyAlignment="true">
      <alignment vertical="center" wrapText="true"/>
    </xf>
    <xf numFmtId="0" fontId="27" fillId="0" borderId="2" xfId="0" applyFont="true" applyBorder="true" applyAlignment="true">
      <alignment vertical="center" wrapText="true"/>
    </xf>
    <xf numFmtId="0" fontId="4" fillId="3" borderId="1" xfId="0" applyFont="true" applyFill="true" applyBorder="true" applyAlignment="true">
      <alignment horizontal="center" vertical="center"/>
    </xf>
    <xf numFmtId="0" fontId="21" fillId="0" borderId="5" xfId="0" applyFont="true" applyBorder="true" applyAlignment="true">
      <alignment vertical="center" wrapText="true"/>
    </xf>
    <xf numFmtId="0" fontId="28" fillId="0" borderId="3" xfId="0" applyFont="true" applyBorder="true" applyAlignment="true">
      <alignment vertical="center" wrapText="true"/>
    </xf>
    <xf numFmtId="177" fontId="16" fillId="0" borderId="3" xfId="0" applyNumberFormat="true" applyFont="true" applyBorder="true" applyAlignment="true">
      <alignment horizontal="center" vertical="center" wrapText="true"/>
    </xf>
    <xf numFmtId="177" fontId="18" fillId="0" borderId="4" xfId="0" applyNumberFormat="true" applyFont="true" applyBorder="true" applyAlignment="true">
      <alignment horizontal="center" vertical="center" wrapText="true"/>
    </xf>
    <xf numFmtId="177" fontId="23" fillId="0" borderId="4" xfId="0" applyNumberFormat="true" applyFont="true" applyBorder="true" applyAlignment="true">
      <alignment horizontal="center" vertical="center" wrapText="true"/>
    </xf>
    <xf numFmtId="177" fontId="2" fillId="2" borderId="1" xfId="0" applyNumberFormat="true" applyFont="true" applyFill="true" applyBorder="true" applyAlignment="true">
      <alignment horizontal="center" vertical="center" wrapText="true"/>
    </xf>
    <xf numFmtId="177" fontId="29" fillId="0" borderId="1" xfId="0" applyNumberFormat="true" applyFont="true" applyBorder="true" applyAlignment="true">
      <alignment horizontal="center" vertical="center" wrapText="true"/>
    </xf>
    <xf numFmtId="0" fontId="4" fillId="3" borderId="1" xfId="0" applyFont="true" applyFill="true" applyBorder="true" applyAlignment="true">
      <alignment horizontal="left" vertical="center" wrapText="true"/>
    </xf>
    <xf numFmtId="177" fontId="21" fillId="0" borderId="5" xfId="0" applyNumberFormat="true" applyFont="true" applyBorder="true" applyAlignment="true">
      <alignment horizontal="center" vertical="center" wrapText="true"/>
    </xf>
    <xf numFmtId="0" fontId="21" fillId="0" borderId="6" xfId="0" applyFont="true" applyBorder="true" applyAlignment="true">
      <alignment vertical="center" wrapText="true"/>
    </xf>
    <xf numFmtId="0" fontId="30" fillId="0" borderId="0" xfId="0" applyFont="true" applyFill="true">
      <alignment vertical="center"/>
    </xf>
    <xf numFmtId="177" fontId="5" fillId="0" borderId="0" xfId="0" applyNumberFormat="true" applyFont="true" applyFill="true" applyAlignment="true">
      <alignment horizontal="center" vertical="center" wrapText="true"/>
    </xf>
    <xf numFmtId="177" fontId="6" fillId="0" borderId="3" xfId="0" applyNumberFormat="true" applyFont="true" applyFill="true" applyBorder="true" applyAlignment="true">
      <alignment horizontal="center" vertical="center" wrapText="true"/>
    </xf>
    <xf numFmtId="177" fontId="6" fillId="0" borderId="4" xfId="0" applyNumberFormat="true" applyFont="true" applyFill="true" applyBorder="true" applyAlignment="true">
      <alignment horizontal="center" vertical="center" wrapText="true"/>
    </xf>
    <xf numFmtId="177" fontId="14" fillId="0" borderId="4" xfId="0" applyNumberFormat="true" applyFont="true" applyFill="true" applyBorder="true" applyAlignment="true">
      <alignment horizontal="center" vertical="center" wrapText="true"/>
    </xf>
    <xf numFmtId="177" fontId="10" fillId="0" borderId="1" xfId="0" applyNumberFormat="true" applyFont="true" applyFill="true" applyBorder="true" applyAlignment="true">
      <alignment horizontal="center" vertical="center" wrapText="true"/>
    </xf>
    <xf numFmtId="177" fontId="13" fillId="0" borderId="1" xfId="0" applyNumberFormat="true" applyFont="true" applyFill="true" applyBorder="true" applyAlignment="true">
      <alignment horizontal="center" vertical="center" wrapText="true"/>
    </xf>
    <xf numFmtId="177" fontId="9" fillId="0" borderId="1" xfId="0" applyNumberFormat="true" applyFont="true" applyFill="true" applyBorder="true" applyAlignment="true">
      <alignment horizontal="center" vertical="center" wrapText="true"/>
    </xf>
    <xf numFmtId="0" fontId="0" fillId="0" borderId="0" xfId="0" applyBorder="true">
      <alignment vertical="center"/>
    </xf>
    <xf numFmtId="180" fontId="0" fillId="0" borderId="0" xfId="0" applyNumberFormat="true" applyBorder="true" applyAlignment="true">
      <alignment horizontal="center" vertical="center" wrapText="true"/>
    </xf>
    <xf numFmtId="0" fontId="1" fillId="0" borderId="0" xfId="0" applyFont="true" applyBorder="true" applyAlignment="true">
      <alignment horizontal="center" vertical="center"/>
    </xf>
    <xf numFmtId="0" fontId="18" fillId="0" borderId="8" xfId="0" applyFont="true" applyBorder="true" applyAlignment="true">
      <alignment vertical="center"/>
    </xf>
    <xf numFmtId="0" fontId="4" fillId="0" borderId="0" xfId="0" applyFont="true" applyBorder="true" applyAlignment="true">
      <alignment vertical="center"/>
    </xf>
    <xf numFmtId="180" fontId="2" fillId="2" borderId="1" xfId="0" applyNumberFormat="true" applyFont="true" applyFill="true" applyBorder="true" applyAlignment="true">
      <alignment horizontal="center" vertical="center" wrapText="true"/>
    </xf>
    <xf numFmtId="180" fontId="2" fillId="0" borderId="1" xfId="0" applyNumberFormat="true" applyFont="true" applyBorder="true" applyAlignment="true">
      <alignment horizontal="center" vertical="center" wrapText="true"/>
    </xf>
    <xf numFmtId="180" fontId="21" fillId="0" borderId="5" xfId="0" applyNumberFormat="true" applyFont="true" applyBorder="true" applyAlignment="true">
      <alignment horizontal="center" vertical="center" wrapText="true"/>
    </xf>
    <xf numFmtId="0" fontId="21" fillId="0" borderId="0" xfId="0" applyFont="true" applyBorder="true" applyAlignment="true">
      <alignment vertical="center" wrapText="true"/>
    </xf>
    <xf numFmtId="0" fontId="26" fillId="0" borderId="0" xfId="0" applyFont="true" applyBorder="true" applyAlignment="true">
      <alignment vertical="center" wrapText="true"/>
    </xf>
    <xf numFmtId="180" fontId="18" fillId="0" borderId="4" xfId="0" applyNumberFormat="true" applyFont="true" applyBorder="true" applyAlignment="true">
      <alignment horizontal="center" vertical="center" wrapText="true"/>
    </xf>
    <xf numFmtId="0" fontId="18" fillId="0" borderId="2" xfId="0" applyFont="true" applyBorder="true" applyAlignment="true">
      <alignment vertical="center"/>
    </xf>
    <xf numFmtId="180" fontId="23" fillId="0" borderId="0" xfId="0" applyNumberFormat="true" applyFont="true" applyBorder="true" applyAlignment="true">
      <alignment horizontal="center" vertical="center" wrapText="true"/>
    </xf>
    <xf numFmtId="0" fontId="18" fillId="0" borderId="13" xfId="0" applyFont="true" applyBorder="true" applyAlignment="true">
      <alignment vertical="center"/>
    </xf>
    <xf numFmtId="0" fontId="21" fillId="0" borderId="2" xfId="0" applyFont="true" applyBorder="true" applyAlignment="true">
      <alignment vertical="center"/>
    </xf>
    <xf numFmtId="0" fontId="20" fillId="0" borderId="2" xfId="0" applyFont="true" applyBorder="true" applyAlignment="true">
      <alignment vertical="center"/>
    </xf>
    <xf numFmtId="0" fontId="31" fillId="0" borderId="0" xfId="0" applyFont="true" applyBorder="true" applyAlignment="true">
      <alignment horizontal="center" vertical="center" wrapText="true"/>
    </xf>
    <xf numFmtId="0" fontId="32" fillId="0" borderId="0" xfId="0" applyFont="true" applyBorder="true" applyAlignment="true">
      <alignment horizontal="center" vertical="center" wrapText="true"/>
    </xf>
    <xf numFmtId="176" fontId="33" fillId="0" borderId="0"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F11" sqref="F11"/>
    </sheetView>
  </sheetViews>
  <sheetFormatPr defaultColWidth="10" defaultRowHeight="13.5" outlineLevelRow="2"/>
  <cols>
    <col min="1" max="1" width="143.625" customWidth="true"/>
  </cols>
  <sheetData>
    <row r="1" ht="170.85" customHeight="true" spans="1:1">
      <c r="A1" s="167" t="s">
        <v>0</v>
      </c>
    </row>
    <row r="2" ht="74.25" customHeight="true" spans="1:1">
      <c r="A2" s="168"/>
    </row>
    <row r="3" ht="128.1" customHeight="true" spans="1:1">
      <c r="A3" s="169">
        <v>45729</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35"/>
  <sheetViews>
    <sheetView workbookViewId="0">
      <pane ySplit="6" topLeftCell="A7" activePane="bottomLeft" state="frozen"/>
      <selection/>
      <selection pane="bottomLeft" activeCell="N19" sqref="N19"/>
    </sheetView>
  </sheetViews>
  <sheetFormatPr defaultColWidth="10" defaultRowHeight="13.5"/>
  <cols>
    <col min="1" max="1" width="1.5" style="16" customWidth="true"/>
    <col min="2" max="4" width="7.75" style="16" customWidth="true"/>
    <col min="5" max="5" width="21.25" style="16" customWidth="true"/>
    <col min="6" max="6" width="17.875" style="17" customWidth="true"/>
    <col min="7" max="7" width="16.75" style="17" customWidth="true"/>
    <col min="8" max="8" width="10.125" style="17" customWidth="true"/>
    <col min="9" max="9" width="19.5" style="17" customWidth="true"/>
    <col min="10" max="10" width="1.5" style="16" customWidth="true"/>
    <col min="11" max="16384" width="10" style="16"/>
  </cols>
  <sheetData>
    <row r="1" ht="14.25" customHeight="true" spans="1:10">
      <c r="A1" s="18"/>
      <c r="B1" s="19"/>
      <c r="C1" s="19"/>
      <c r="D1" s="19"/>
      <c r="E1" s="27"/>
      <c r="F1" s="28"/>
      <c r="G1" s="28"/>
      <c r="I1" s="28"/>
      <c r="J1" s="18"/>
    </row>
    <row r="2" ht="19.9" customHeight="true" spans="1:10">
      <c r="A2" s="18"/>
      <c r="B2" s="20" t="s">
        <v>412</v>
      </c>
      <c r="C2" s="20"/>
      <c r="D2" s="20"/>
      <c r="E2" s="20"/>
      <c r="F2" s="29"/>
      <c r="G2" s="20"/>
      <c r="H2" s="20"/>
      <c r="I2" s="20"/>
      <c r="J2" s="18" t="s">
        <v>3</v>
      </c>
    </row>
    <row r="3" ht="17.1" customHeight="true" spans="1:10">
      <c r="A3" s="18"/>
      <c r="B3" s="21"/>
      <c r="C3" s="21"/>
      <c r="D3" s="21"/>
      <c r="E3" s="30"/>
      <c r="F3" s="31"/>
      <c r="G3" s="31"/>
      <c r="I3" s="36" t="s">
        <v>4</v>
      </c>
      <c r="J3" s="18"/>
    </row>
    <row r="4" ht="21.4" customHeight="true" spans="1:10">
      <c r="A4" s="18"/>
      <c r="B4" s="22" t="s">
        <v>58</v>
      </c>
      <c r="C4" s="22"/>
      <c r="D4" s="22"/>
      <c r="E4" s="22"/>
      <c r="F4" s="32" t="s">
        <v>59</v>
      </c>
      <c r="G4" s="32"/>
      <c r="H4" s="32"/>
      <c r="I4" s="32"/>
      <c r="J4" s="18"/>
    </row>
    <row r="5" ht="21.4" customHeight="true" spans="1:10">
      <c r="A5" s="23"/>
      <c r="B5" s="22" t="s">
        <v>60</v>
      </c>
      <c r="C5" s="22"/>
      <c r="D5" s="22"/>
      <c r="E5" s="22" t="s">
        <v>61</v>
      </c>
      <c r="F5" s="32" t="s">
        <v>9</v>
      </c>
      <c r="G5" s="32" t="s">
        <v>62</v>
      </c>
      <c r="H5" s="32"/>
      <c r="I5" s="32" t="s">
        <v>63</v>
      </c>
      <c r="J5" s="23"/>
    </row>
    <row r="6" ht="21.4" customHeight="true" spans="1:10">
      <c r="A6" s="18"/>
      <c r="B6" s="22" t="s">
        <v>64</v>
      </c>
      <c r="C6" s="22" t="s">
        <v>65</v>
      </c>
      <c r="D6" s="22" t="s">
        <v>66</v>
      </c>
      <c r="E6" s="22"/>
      <c r="F6" s="32"/>
      <c r="G6" s="32" t="s">
        <v>233</v>
      </c>
      <c r="H6" s="32" t="s">
        <v>234</v>
      </c>
      <c r="I6" s="32"/>
      <c r="J6" s="18"/>
    </row>
    <row r="7" ht="39.95" customHeight="true" spans="1:10">
      <c r="A7" s="24"/>
      <c r="B7" s="22" t="s">
        <v>67</v>
      </c>
      <c r="C7" s="22"/>
      <c r="D7" s="22"/>
      <c r="E7" s="22"/>
      <c r="F7" s="33">
        <f>425643907.73+115069</f>
        <v>425758976.73</v>
      </c>
      <c r="G7" s="33">
        <v>67748602.87</v>
      </c>
      <c r="H7" s="33"/>
      <c r="I7" s="33">
        <f>357895304.86+115069</f>
        <v>358010373.86</v>
      </c>
      <c r="J7" s="24"/>
    </row>
    <row r="8" ht="30" customHeight="true" spans="1:10">
      <c r="A8" s="25"/>
      <c r="B8" s="26" t="s">
        <v>68</v>
      </c>
      <c r="C8" s="26" t="s">
        <v>21</v>
      </c>
      <c r="D8" s="26" t="s">
        <v>21</v>
      </c>
      <c r="E8" s="34" t="s">
        <v>69</v>
      </c>
      <c r="F8" s="35">
        <v>96297261.1</v>
      </c>
      <c r="G8" s="35">
        <v>58005877.59</v>
      </c>
      <c r="H8" s="35"/>
      <c r="I8" s="35">
        <v>38291383.51</v>
      </c>
      <c r="J8" s="25"/>
    </row>
    <row r="9" ht="30" customHeight="true" spans="1:10">
      <c r="A9" s="25"/>
      <c r="B9" s="26" t="s">
        <v>68</v>
      </c>
      <c r="C9" s="26" t="s">
        <v>70</v>
      </c>
      <c r="D9" s="26" t="s">
        <v>21</v>
      </c>
      <c r="E9" s="34" t="s">
        <v>71</v>
      </c>
      <c r="F9" s="35">
        <v>1912531.02</v>
      </c>
      <c r="G9" s="35"/>
      <c r="H9" s="35"/>
      <c r="I9" s="35">
        <v>1912531.02</v>
      </c>
      <c r="J9" s="25"/>
    </row>
    <row r="10" ht="30" customHeight="true" spans="1:10">
      <c r="A10" s="25"/>
      <c r="B10" s="26" t="s">
        <v>68</v>
      </c>
      <c r="C10" s="26" t="s">
        <v>70</v>
      </c>
      <c r="D10" s="26" t="s">
        <v>72</v>
      </c>
      <c r="E10" s="34" t="s">
        <v>73</v>
      </c>
      <c r="F10" s="35">
        <v>1912531.02</v>
      </c>
      <c r="G10" s="35"/>
      <c r="H10" s="35"/>
      <c r="I10" s="35">
        <v>1912531.02</v>
      </c>
      <c r="J10" s="25"/>
    </row>
    <row r="11" ht="30" customHeight="true" spans="1:10">
      <c r="A11" s="25"/>
      <c r="B11" s="26" t="s">
        <v>68</v>
      </c>
      <c r="C11" s="26" t="s">
        <v>74</v>
      </c>
      <c r="D11" s="26" t="s">
        <v>21</v>
      </c>
      <c r="E11" s="34" t="s">
        <v>75</v>
      </c>
      <c r="F11" s="35">
        <v>84129704.51</v>
      </c>
      <c r="G11" s="35">
        <v>58005877.59</v>
      </c>
      <c r="H11" s="35"/>
      <c r="I11" s="35">
        <v>26123826.92</v>
      </c>
      <c r="J11" s="25"/>
    </row>
    <row r="12" ht="30" customHeight="true" spans="2:10">
      <c r="B12" s="26" t="s">
        <v>68</v>
      </c>
      <c r="C12" s="26" t="s">
        <v>74</v>
      </c>
      <c r="D12" s="26" t="s">
        <v>70</v>
      </c>
      <c r="E12" s="34" t="s">
        <v>76</v>
      </c>
      <c r="F12" s="35">
        <v>48486014.71</v>
      </c>
      <c r="G12" s="35">
        <v>48486014.71</v>
      </c>
      <c r="H12" s="35"/>
      <c r="I12" s="35"/>
      <c r="J12" s="25"/>
    </row>
    <row r="13" ht="30" customHeight="true" spans="2:10">
      <c r="B13" s="26" t="s">
        <v>68</v>
      </c>
      <c r="C13" s="26" t="s">
        <v>74</v>
      </c>
      <c r="D13" s="26" t="s">
        <v>77</v>
      </c>
      <c r="E13" s="34" t="s">
        <v>78</v>
      </c>
      <c r="F13" s="35">
        <v>26043826.92</v>
      </c>
      <c r="G13" s="35"/>
      <c r="H13" s="35"/>
      <c r="I13" s="35">
        <v>26043826.92</v>
      </c>
      <c r="J13" s="25"/>
    </row>
    <row r="14" ht="30" customHeight="true" spans="2:10">
      <c r="B14" s="26" t="s">
        <v>68</v>
      </c>
      <c r="C14" s="26" t="s">
        <v>74</v>
      </c>
      <c r="D14" s="26" t="s">
        <v>79</v>
      </c>
      <c r="E14" s="34" t="s">
        <v>80</v>
      </c>
      <c r="F14" s="35">
        <v>9519862.88</v>
      </c>
      <c r="G14" s="35">
        <v>9519862.88</v>
      </c>
      <c r="H14" s="35"/>
      <c r="I14" s="35"/>
      <c r="J14" s="25"/>
    </row>
    <row r="15" ht="30" customHeight="true" spans="2:10">
      <c r="B15" s="26" t="s">
        <v>68</v>
      </c>
      <c r="C15" s="26" t="s">
        <v>74</v>
      </c>
      <c r="D15" s="26" t="s">
        <v>72</v>
      </c>
      <c r="E15" s="34" t="s">
        <v>81</v>
      </c>
      <c r="F15" s="35">
        <v>80000</v>
      </c>
      <c r="G15" s="35"/>
      <c r="H15" s="35"/>
      <c r="I15" s="35">
        <v>80000</v>
      </c>
      <c r="J15" s="25"/>
    </row>
    <row r="16" ht="30" customHeight="true" spans="2:10">
      <c r="B16" s="26" t="s">
        <v>68</v>
      </c>
      <c r="C16" s="26" t="s">
        <v>82</v>
      </c>
      <c r="D16" s="26" t="s">
        <v>21</v>
      </c>
      <c r="E16" s="34" t="s">
        <v>83</v>
      </c>
      <c r="F16" s="35">
        <v>1500000</v>
      </c>
      <c r="G16" s="35"/>
      <c r="H16" s="35"/>
      <c r="I16" s="35">
        <v>1500000</v>
      </c>
      <c r="J16" s="25"/>
    </row>
    <row r="17" ht="30" customHeight="true" spans="2:10">
      <c r="B17" s="26" t="s">
        <v>68</v>
      </c>
      <c r="C17" s="26" t="s">
        <v>82</v>
      </c>
      <c r="D17" s="26" t="s">
        <v>72</v>
      </c>
      <c r="E17" s="34" t="s">
        <v>84</v>
      </c>
      <c r="F17" s="35">
        <v>1500000</v>
      </c>
      <c r="G17" s="35"/>
      <c r="H17" s="35"/>
      <c r="I17" s="35">
        <v>1500000</v>
      </c>
      <c r="J17" s="25"/>
    </row>
    <row r="18" ht="30" customHeight="true" spans="2:10">
      <c r="B18" s="26" t="s">
        <v>68</v>
      </c>
      <c r="C18" s="26" t="s">
        <v>85</v>
      </c>
      <c r="D18" s="26" t="s">
        <v>21</v>
      </c>
      <c r="E18" s="34" t="s">
        <v>86</v>
      </c>
      <c r="F18" s="35">
        <v>500000</v>
      </c>
      <c r="G18" s="35"/>
      <c r="H18" s="35"/>
      <c r="I18" s="35">
        <v>500000</v>
      </c>
      <c r="J18" s="25"/>
    </row>
    <row r="19" ht="30" customHeight="true" spans="2:10">
      <c r="B19" s="26" t="s">
        <v>68</v>
      </c>
      <c r="C19" s="26" t="s">
        <v>85</v>
      </c>
      <c r="D19" s="26" t="s">
        <v>72</v>
      </c>
      <c r="E19" s="34" t="s">
        <v>87</v>
      </c>
      <c r="F19" s="35">
        <v>500000</v>
      </c>
      <c r="G19" s="35"/>
      <c r="H19" s="35"/>
      <c r="I19" s="35">
        <v>500000</v>
      </c>
      <c r="J19" s="25"/>
    </row>
    <row r="20" ht="30" customHeight="true" spans="2:10">
      <c r="B20" s="26" t="s">
        <v>68</v>
      </c>
      <c r="C20" s="26" t="s">
        <v>88</v>
      </c>
      <c r="D20" s="26" t="s">
        <v>21</v>
      </c>
      <c r="E20" s="34" t="s">
        <v>89</v>
      </c>
      <c r="F20" s="35">
        <v>488735.91</v>
      </c>
      <c r="G20" s="35"/>
      <c r="H20" s="35"/>
      <c r="I20" s="35">
        <v>488735.91</v>
      </c>
      <c r="J20" s="25"/>
    </row>
    <row r="21" ht="30" customHeight="true" spans="2:10">
      <c r="B21" s="26" t="s">
        <v>68</v>
      </c>
      <c r="C21" s="26" t="s">
        <v>88</v>
      </c>
      <c r="D21" s="26" t="s">
        <v>72</v>
      </c>
      <c r="E21" s="34" t="s">
        <v>90</v>
      </c>
      <c r="F21" s="35">
        <v>488735.91</v>
      </c>
      <c r="G21" s="35"/>
      <c r="H21" s="35"/>
      <c r="I21" s="35">
        <v>488735.91</v>
      </c>
      <c r="J21" s="25"/>
    </row>
    <row r="22" ht="30" customHeight="true" spans="2:10">
      <c r="B22" s="26" t="s">
        <v>68</v>
      </c>
      <c r="C22" s="26" t="s">
        <v>91</v>
      </c>
      <c r="D22" s="26" t="s">
        <v>21</v>
      </c>
      <c r="E22" s="34" t="s">
        <v>92</v>
      </c>
      <c r="F22" s="35">
        <v>1364000</v>
      </c>
      <c r="G22" s="35"/>
      <c r="H22" s="35"/>
      <c r="I22" s="35">
        <v>1364000</v>
      </c>
      <c r="J22" s="25"/>
    </row>
    <row r="23" ht="30" customHeight="true" spans="2:10">
      <c r="B23" s="26" t="s">
        <v>68</v>
      </c>
      <c r="C23" s="26" t="s">
        <v>91</v>
      </c>
      <c r="D23" s="26" t="s">
        <v>93</v>
      </c>
      <c r="E23" s="34" t="s">
        <v>94</v>
      </c>
      <c r="F23" s="35">
        <v>1160000</v>
      </c>
      <c r="G23" s="35"/>
      <c r="H23" s="35"/>
      <c r="I23" s="35">
        <v>1160000</v>
      </c>
      <c r="J23" s="25"/>
    </row>
    <row r="24" ht="30" customHeight="true" spans="2:10">
      <c r="B24" s="26" t="s">
        <v>68</v>
      </c>
      <c r="C24" s="26" t="s">
        <v>91</v>
      </c>
      <c r="D24" s="26" t="s">
        <v>72</v>
      </c>
      <c r="E24" s="34" t="s">
        <v>95</v>
      </c>
      <c r="F24" s="35">
        <v>204000</v>
      </c>
      <c r="G24" s="35"/>
      <c r="H24" s="35"/>
      <c r="I24" s="35">
        <v>204000</v>
      </c>
      <c r="J24" s="25"/>
    </row>
    <row r="25" ht="30" customHeight="true" spans="2:10">
      <c r="B25" s="26" t="s">
        <v>68</v>
      </c>
      <c r="C25" s="26" t="s">
        <v>96</v>
      </c>
      <c r="D25" s="26" t="s">
        <v>21</v>
      </c>
      <c r="E25" s="34" t="s">
        <v>97</v>
      </c>
      <c r="F25" s="35">
        <v>1423623</v>
      </c>
      <c r="G25" s="35"/>
      <c r="H25" s="35"/>
      <c r="I25" s="35">
        <v>1423623</v>
      </c>
      <c r="J25" s="25"/>
    </row>
    <row r="26" ht="30" customHeight="true" spans="2:10">
      <c r="B26" s="26" t="s">
        <v>68</v>
      </c>
      <c r="C26" s="26" t="s">
        <v>96</v>
      </c>
      <c r="D26" s="26" t="s">
        <v>72</v>
      </c>
      <c r="E26" s="34" t="s">
        <v>98</v>
      </c>
      <c r="F26" s="35">
        <v>1423623</v>
      </c>
      <c r="G26" s="35"/>
      <c r="H26" s="35"/>
      <c r="I26" s="35">
        <v>1423623</v>
      </c>
      <c r="J26" s="25"/>
    </row>
    <row r="27" ht="30" customHeight="true" spans="2:10">
      <c r="B27" s="26" t="s">
        <v>68</v>
      </c>
      <c r="C27" s="26" t="s">
        <v>99</v>
      </c>
      <c r="D27" s="26" t="s">
        <v>21</v>
      </c>
      <c r="E27" s="34" t="s">
        <v>100</v>
      </c>
      <c r="F27" s="35">
        <v>150000</v>
      </c>
      <c r="G27" s="35"/>
      <c r="H27" s="35"/>
      <c r="I27" s="35">
        <v>150000</v>
      </c>
      <c r="J27" s="25"/>
    </row>
    <row r="28" ht="30" customHeight="true" spans="2:10">
      <c r="B28" s="26" t="s">
        <v>68</v>
      </c>
      <c r="C28" s="26" t="s">
        <v>99</v>
      </c>
      <c r="D28" s="26" t="s">
        <v>101</v>
      </c>
      <c r="E28" s="34" t="s">
        <v>102</v>
      </c>
      <c r="F28" s="35">
        <v>150000</v>
      </c>
      <c r="G28" s="35"/>
      <c r="H28" s="35"/>
      <c r="I28" s="35">
        <v>150000</v>
      </c>
      <c r="J28" s="25"/>
    </row>
    <row r="29" ht="30" customHeight="true" spans="2:10">
      <c r="B29" s="26" t="s">
        <v>68</v>
      </c>
      <c r="C29" s="26" t="s">
        <v>103</v>
      </c>
      <c r="D29" s="26" t="s">
        <v>21</v>
      </c>
      <c r="E29" s="34" t="s">
        <v>104</v>
      </c>
      <c r="F29" s="35">
        <v>4828666.66</v>
      </c>
      <c r="G29" s="35"/>
      <c r="H29" s="35"/>
      <c r="I29" s="35">
        <v>4828666.66</v>
      </c>
      <c r="J29" s="25"/>
    </row>
    <row r="30" ht="30" customHeight="true" spans="2:10">
      <c r="B30" s="26" t="s">
        <v>68</v>
      </c>
      <c r="C30" s="26" t="s">
        <v>103</v>
      </c>
      <c r="D30" s="26" t="s">
        <v>105</v>
      </c>
      <c r="E30" s="34" t="s">
        <v>106</v>
      </c>
      <c r="F30" s="35">
        <v>1540743.26</v>
      </c>
      <c r="G30" s="35"/>
      <c r="H30" s="35"/>
      <c r="I30" s="35">
        <v>1540743.26</v>
      </c>
      <c r="J30" s="25"/>
    </row>
    <row r="31" ht="30" customHeight="true" spans="2:10">
      <c r="B31" s="26" t="s">
        <v>68</v>
      </c>
      <c r="C31" s="26" t="s">
        <v>103</v>
      </c>
      <c r="D31" s="26" t="s">
        <v>72</v>
      </c>
      <c r="E31" s="34" t="s">
        <v>107</v>
      </c>
      <c r="F31" s="35">
        <v>3287923.4</v>
      </c>
      <c r="G31" s="35"/>
      <c r="H31" s="35"/>
      <c r="I31" s="35">
        <v>3287923.4</v>
      </c>
      <c r="J31" s="25"/>
    </row>
    <row r="32" ht="30" customHeight="true" spans="2:10">
      <c r="B32" s="26" t="s">
        <v>108</v>
      </c>
      <c r="C32" s="26" t="s">
        <v>21</v>
      </c>
      <c r="D32" s="26" t="s">
        <v>21</v>
      </c>
      <c r="E32" s="34" t="s">
        <v>109</v>
      </c>
      <c r="F32" s="35">
        <v>3364058.88</v>
      </c>
      <c r="G32" s="35"/>
      <c r="H32" s="35"/>
      <c r="I32" s="35">
        <v>3364058.88</v>
      </c>
      <c r="J32" s="25"/>
    </row>
    <row r="33" ht="30" customHeight="true" spans="2:10">
      <c r="B33" s="26" t="s">
        <v>108</v>
      </c>
      <c r="C33" s="26" t="s">
        <v>93</v>
      </c>
      <c r="D33" s="26" t="s">
        <v>21</v>
      </c>
      <c r="E33" s="34" t="s">
        <v>110</v>
      </c>
      <c r="F33" s="35">
        <v>3364058.88</v>
      </c>
      <c r="G33" s="35"/>
      <c r="H33" s="35"/>
      <c r="I33" s="35">
        <v>3364058.88</v>
      </c>
      <c r="J33" s="25"/>
    </row>
    <row r="34" ht="30" customHeight="true" spans="2:10">
      <c r="B34" s="26" t="s">
        <v>108</v>
      </c>
      <c r="C34" s="26" t="s">
        <v>93</v>
      </c>
      <c r="D34" s="26" t="s">
        <v>70</v>
      </c>
      <c r="E34" s="34" t="s">
        <v>111</v>
      </c>
      <c r="F34" s="35">
        <v>80000</v>
      </c>
      <c r="G34" s="35"/>
      <c r="H34" s="35"/>
      <c r="I34" s="35">
        <v>80000</v>
      </c>
      <c r="J34" s="25"/>
    </row>
    <row r="35" ht="30" customHeight="true" spans="2:10">
      <c r="B35" s="26" t="s">
        <v>108</v>
      </c>
      <c r="C35" s="26" t="s">
        <v>93</v>
      </c>
      <c r="D35" s="26" t="s">
        <v>72</v>
      </c>
      <c r="E35" s="34" t="s">
        <v>112</v>
      </c>
      <c r="F35" s="35">
        <v>3284058.88</v>
      </c>
      <c r="G35" s="35"/>
      <c r="H35" s="35"/>
      <c r="I35" s="35">
        <v>3284058.88</v>
      </c>
      <c r="J35" s="25"/>
    </row>
    <row r="36" ht="30" customHeight="true" spans="2:10">
      <c r="B36" s="26" t="s">
        <v>113</v>
      </c>
      <c r="C36" s="26" t="s">
        <v>21</v>
      </c>
      <c r="D36" s="26" t="s">
        <v>21</v>
      </c>
      <c r="E36" s="34" t="s">
        <v>114</v>
      </c>
      <c r="F36" s="35">
        <v>8321999.26</v>
      </c>
      <c r="G36" s="35"/>
      <c r="H36" s="35"/>
      <c r="I36" s="35">
        <v>8321999.26</v>
      </c>
      <c r="J36" s="25"/>
    </row>
    <row r="37" ht="30" customHeight="true" spans="2:10">
      <c r="B37" s="26" t="s">
        <v>113</v>
      </c>
      <c r="C37" s="26" t="s">
        <v>77</v>
      </c>
      <c r="D37" s="26" t="s">
        <v>21</v>
      </c>
      <c r="E37" s="34" t="s">
        <v>115</v>
      </c>
      <c r="F37" s="35">
        <v>1874733.31</v>
      </c>
      <c r="G37" s="35"/>
      <c r="H37" s="35"/>
      <c r="I37" s="35">
        <v>1874733.31</v>
      </c>
      <c r="J37" s="25"/>
    </row>
    <row r="38" ht="30" customHeight="true" spans="2:10">
      <c r="B38" s="26" t="s">
        <v>113</v>
      </c>
      <c r="C38" s="26" t="s">
        <v>77</v>
      </c>
      <c r="D38" s="26" t="s">
        <v>72</v>
      </c>
      <c r="E38" s="34" t="s">
        <v>116</v>
      </c>
      <c r="F38" s="35">
        <v>1874733.31</v>
      </c>
      <c r="G38" s="35"/>
      <c r="H38" s="35"/>
      <c r="I38" s="35">
        <v>1874733.31</v>
      </c>
      <c r="J38" s="25"/>
    </row>
    <row r="39" ht="30" customHeight="true" spans="1:10">
      <c r="A39" s="25"/>
      <c r="B39" s="26" t="s">
        <v>113</v>
      </c>
      <c r="C39" s="26" t="s">
        <v>72</v>
      </c>
      <c r="D39" s="26" t="s">
        <v>21</v>
      </c>
      <c r="E39" s="34" t="s">
        <v>117</v>
      </c>
      <c r="F39" s="35">
        <v>6447265.95</v>
      </c>
      <c r="G39" s="35"/>
      <c r="H39" s="35"/>
      <c r="I39" s="35">
        <v>6447265.95</v>
      </c>
      <c r="J39" s="25"/>
    </row>
    <row r="40" ht="30" customHeight="true" spans="2:10">
      <c r="B40" s="26" t="s">
        <v>113</v>
      </c>
      <c r="C40" s="26" t="s">
        <v>72</v>
      </c>
      <c r="D40" s="26" t="s">
        <v>72</v>
      </c>
      <c r="E40" s="34" t="s">
        <v>118</v>
      </c>
      <c r="F40" s="35">
        <v>6447265.95</v>
      </c>
      <c r="G40" s="35"/>
      <c r="H40" s="35"/>
      <c r="I40" s="35">
        <v>6447265.95</v>
      </c>
      <c r="J40" s="25"/>
    </row>
    <row r="41" ht="30" customHeight="true" spans="2:10">
      <c r="B41" s="26" t="s">
        <v>119</v>
      </c>
      <c r="C41" s="26" t="s">
        <v>21</v>
      </c>
      <c r="D41" s="26" t="s">
        <v>21</v>
      </c>
      <c r="E41" s="34" t="s">
        <v>120</v>
      </c>
      <c r="F41" s="35">
        <v>37829827.36</v>
      </c>
      <c r="G41" s="35"/>
      <c r="H41" s="35"/>
      <c r="I41" s="35">
        <v>37829827.36</v>
      </c>
      <c r="J41" s="25"/>
    </row>
    <row r="42" ht="30" customHeight="true" spans="2:10">
      <c r="B42" s="26" t="s">
        <v>119</v>
      </c>
      <c r="C42" s="26" t="s">
        <v>77</v>
      </c>
      <c r="D42" s="26" t="s">
        <v>21</v>
      </c>
      <c r="E42" s="34" t="s">
        <v>121</v>
      </c>
      <c r="F42" s="35">
        <v>34251340.88</v>
      </c>
      <c r="G42" s="35"/>
      <c r="H42" s="35"/>
      <c r="I42" s="35">
        <v>34251340.88</v>
      </c>
      <c r="J42" s="25"/>
    </row>
    <row r="43" ht="30" customHeight="true" spans="2:10">
      <c r="B43" s="26" t="s">
        <v>119</v>
      </c>
      <c r="C43" s="26" t="s">
        <v>77</v>
      </c>
      <c r="D43" s="26" t="s">
        <v>105</v>
      </c>
      <c r="E43" s="34" t="s">
        <v>122</v>
      </c>
      <c r="F43" s="35">
        <v>34251340.88</v>
      </c>
      <c r="G43" s="35"/>
      <c r="H43" s="35"/>
      <c r="I43" s="35">
        <v>34251340.88</v>
      </c>
      <c r="J43" s="25"/>
    </row>
    <row r="44" ht="30" customHeight="true" spans="1:10">
      <c r="A44" s="25"/>
      <c r="B44" s="26" t="s">
        <v>119</v>
      </c>
      <c r="C44" s="26" t="s">
        <v>72</v>
      </c>
      <c r="D44" s="26" t="s">
        <v>21</v>
      </c>
      <c r="E44" s="34" t="s">
        <v>123</v>
      </c>
      <c r="F44" s="35">
        <v>3578486.48</v>
      </c>
      <c r="G44" s="35"/>
      <c r="H44" s="35"/>
      <c r="I44" s="35">
        <v>3578486.48</v>
      </c>
      <c r="J44" s="25"/>
    </row>
    <row r="45" ht="30" customHeight="true" spans="2:10">
      <c r="B45" s="26" t="s">
        <v>119</v>
      </c>
      <c r="C45" s="26" t="s">
        <v>72</v>
      </c>
      <c r="D45" s="26" t="s">
        <v>72</v>
      </c>
      <c r="E45" s="34" t="s">
        <v>124</v>
      </c>
      <c r="F45" s="35">
        <v>3578486.48</v>
      </c>
      <c r="G45" s="35"/>
      <c r="H45" s="35"/>
      <c r="I45" s="35">
        <v>3578486.48</v>
      </c>
      <c r="J45" s="25"/>
    </row>
    <row r="46" ht="30" customHeight="true" spans="2:10">
      <c r="B46" s="26" t="s">
        <v>125</v>
      </c>
      <c r="C46" s="26" t="s">
        <v>21</v>
      </c>
      <c r="D46" s="26" t="s">
        <v>21</v>
      </c>
      <c r="E46" s="34" t="s">
        <v>126</v>
      </c>
      <c r="F46" s="35">
        <v>1784000</v>
      </c>
      <c r="G46" s="35"/>
      <c r="H46" s="35"/>
      <c r="I46" s="35">
        <v>1784000</v>
      </c>
      <c r="J46" s="25"/>
    </row>
    <row r="47" ht="30" customHeight="true" spans="2:10">
      <c r="B47" s="26" t="s">
        <v>125</v>
      </c>
      <c r="C47" s="26" t="s">
        <v>70</v>
      </c>
      <c r="D47" s="26" t="s">
        <v>21</v>
      </c>
      <c r="E47" s="34" t="s">
        <v>127</v>
      </c>
      <c r="F47" s="35">
        <v>1570000</v>
      </c>
      <c r="G47" s="35"/>
      <c r="H47" s="35"/>
      <c r="I47" s="35">
        <v>1570000</v>
      </c>
      <c r="J47" s="25"/>
    </row>
    <row r="48" ht="30" customHeight="true" spans="2:10">
      <c r="B48" s="26" t="s">
        <v>125</v>
      </c>
      <c r="C48" s="26" t="s">
        <v>70</v>
      </c>
      <c r="D48" s="26" t="s">
        <v>72</v>
      </c>
      <c r="E48" s="34" t="s">
        <v>128</v>
      </c>
      <c r="F48" s="35">
        <v>1570000</v>
      </c>
      <c r="G48" s="35"/>
      <c r="H48" s="35"/>
      <c r="I48" s="35">
        <v>1570000</v>
      </c>
      <c r="J48" s="25"/>
    </row>
    <row r="49" ht="30" customHeight="true" spans="2:10">
      <c r="B49" s="26" t="s">
        <v>125</v>
      </c>
      <c r="C49" s="26" t="s">
        <v>72</v>
      </c>
      <c r="D49" s="26" t="s">
        <v>21</v>
      </c>
      <c r="E49" s="34" t="s">
        <v>129</v>
      </c>
      <c r="F49" s="35">
        <v>214000</v>
      </c>
      <c r="G49" s="35"/>
      <c r="H49" s="35"/>
      <c r="I49" s="35">
        <v>214000</v>
      </c>
      <c r="J49" s="25"/>
    </row>
    <row r="50" ht="30" customHeight="true" spans="1:10">
      <c r="A50" s="25"/>
      <c r="B50" s="26" t="s">
        <v>125</v>
      </c>
      <c r="C50" s="26" t="s">
        <v>72</v>
      </c>
      <c r="D50" s="26" t="s">
        <v>72</v>
      </c>
      <c r="E50" s="34" t="s">
        <v>130</v>
      </c>
      <c r="F50" s="35">
        <v>214000</v>
      </c>
      <c r="G50" s="35"/>
      <c r="H50" s="35"/>
      <c r="I50" s="35">
        <v>214000</v>
      </c>
      <c r="J50" s="25"/>
    </row>
    <row r="51" ht="30" customHeight="true" spans="2:10">
      <c r="B51" s="26" t="s">
        <v>131</v>
      </c>
      <c r="C51" s="26" t="s">
        <v>21</v>
      </c>
      <c r="D51" s="26" t="s">
        <v>21</v>
      </c>
      <c r="E51" s="34" t="s">
        <v>132</v>
      </c>
      <c r="F51" s="35">
        <v>17366866.73</v>
      </c>
      <c r="G51" s="35">
        <v>4125317.95</v>
      </c>
      <c r="H51" s="35"/>
      <c r="I51" s="35">
        <v>13241548.78</v>
      </c>
      <c r="J51" s="25"/>
    </row>
    <row r="52" ht="30" customHeight="true" spans="2:10">
      <c r="B52" s="26" t="s">
        <v>131</v>
      </c>
      <c r="C52" s="26" t="s">
        <v>77</v>
      </c>
      <c r="D52" s="26" t="s">
        <v>21</v>
      </c>
      <c r="E52" s="34" t="s">
        <v>133</v>
      </c>
      <c r="F52" s="35">
        <v>5088002.3</v>
      </c>
      <c r="G52" s="35"/>
      <c r="H52" s="35"/>
      <c r="I52" s="35">
        <v>5088002.3</v>
      </c>
      <c r="J52" s="25"/>
    </row>
    <row r="53" ht="30" customHeight="true" spans="2:10">
      <c r="B53" s="26" t="s">
        <v>131</v>
      </c>
      <c r="C53" s="26" t="s">
        <v>77</v>
      </c>
      <c r="D53" s="26" t="s">
        <v>72</v>
      </c>
      <c r="E53" s="34" t="s">
        <v>134</v>
      </c>
      <c r="F53" s="35">
        <v>5088002.3</v>
      </c>
      <c r="G53" s="35"/>
      <c r="H53" s="35"/>
      <c r="I53" s="35">
        <v>5088002.3</v>
      </c>
      <c r="J53" s="25"/>
    </row>
    <row r="54" ht="30" customHeight="true" spans="2:10">
      <c r="B54" s="26" t="s">
        <v>131</v>
      </c>
      <c r="C54" s="26" t="s">
        <v>135</v>
      </c>
      <c r="D54" s="26" t="s">
        <v>21</v>
      </c>
      <c r="E54" s="34" t="s">
        <v>136</v>
      </c>
      <c r="F54" s="35">
        <v>4012212.43</v>
      </c>
      <c r="G54" s="35">
        <v>4012212.43</v>
      </c>
      <c r="H54" s="35"/>
      <c r="I54" s="35"/>
      <c r="J54" s="25"/>
    </row>
    <row r="55" ht="30" customHeight="true" spans="1:10">
      <c r="A55" s="25"/>
      <c r="B55" s="26" t="s">
        <v>131</v>
      </c>
      <c r="C55" s="26" t="s">
        <v>135</v>
      </c>
      <c r="D55" s="26" t="s">
        <v>135</v>
      </c>
      <c r="E55" s="34" t="s">
        <v>137</v>
      </c>
      <c r="F55" s="35">
        <v>2316601.6</v>
      </c>
      <c r="G55" s="35">
        <v>2316601.6</v>
      </c>
      <c r="H55" s="35"/>
      <c r="I55" s="35"/>
      <c r="J55" s="25"/>
    </row>
    <row r="56" ht="30" customHeight="true" spans="2:10">
      <c r="B56" s="26" t="s">
        <v>131</v>
      </c>
      <c r="C56" s="26" t="s">
        <v>135</v>
      </c>
      <c r="D56" s="26" t="s">
        <v>93</v>
      </c>
      <c r="E56" s="34" t="s">
        <v>138</v>
      </c>
      <c r="F56" s="35">
        <v>1695610.83</v>
      </c>
      <c r="G56" s="35">
        <v>1695610.83</v>
      </c>
      <c r="H56" s="35"/>
      <c r="I56" s="35"/>
      <c r="J56" s="25"/>
    </row>
    <row r="57" ht="30" customHeight="true" spans="2:10">
      <c r="B57" s="26" t="s">
        <v>131</v>
      </c>
      <c r="C57" s="26" t="s">
        <v>93</v>
      </c>
      <c r="D57" s="26" t="s">
        <v>21</v>
      </c>
      <c r="E57" s="34" t="s">
        <v>139</v>
      </c>
      <c r="F57" s="35">
        <v>5000000</v>
      </c>
      <c r="G57" s="35"/>
      <c r="H57" s="35"/>
      <c r="I57" s="35">
        <v>5000000</v>
      </c>
      <c r="J57" s="25"/>
    </row>
    <row r="58" ht="30" customHeight="true" spans="2:10">
      <c r="B58" s="26" t="s">
        <v>131</v>
      </c>
      <c r="C58" s="26" t="s">
        <v>93</v>
      </c>
      <c r="D58" s="26" t="s">
        <v>72</v>
      </c>
      <c r="E58" s="34" t="s">
        <v>140</v>
      </c>
      <c r="F58" s="35">
        <v>5000000</v>
      </c>
      <c r="G58" s="35"/>
      <c r="H58" s="35"/>
      <c r="I58" s="35">
        <v>5000000</v>
      </c>
      <c r="J58" s="25"/>
    </row>
    <row r="59" ht="30" customHeight="true" spans="2:10">
      <c r="B59" s="26" t="s">
        <v>131</v>
      </c>
      <c r="C59" s="26" t="s">
        <v>85</v>
      </c>
      <c r="D59" s="26" t="s">
        <v>21</v>
      </c>
      <c r="E59" s="34" t="s">
        <v>141</v>
      </c>
      <c r="F59" s="35">
        <v>113105.52</v>
      </c>
      <c r="G59" s="35">
        <v>113105.52</v>
      </c>
      <c r="H59" s="35"/>
      <c r="I59" s="35"/>
      <c r="J59" s="25"/>
    </row>
    <row r="60" ht="30" customHeight="true" spans="2:10">
      <c r="B60" s="26" t="s">
        <v>131</v>
      </c>
      <c r="C60" s="26" t="s">
        <v>85</v>
      </c>
      <c r="D60" s="26" t="s">
        <v>72</v>
      </c>
      <c r="E60" s="34" t="s">
        <v>142</v>
      </c>
      <c r="F60" s="35">
        <v>113105.52</v>
      </c>
      <c r="G60" s="35">
        <v>113105.52</v>
      </c>
      <c r="H60" s="35"/>
      <c r="I60" s="35"/>
      <c r="J60" s="25"/>
    </row>
    <row r="61" ht="30" customHeight="true" spans="2:10">
      <c r="B61" s="26" t="s">
        <v>131</v>
      </c>
      <c r="C61" s="26" t="s">
        <v>143</v>
      </c>
      <c r="D61" s="26" t="s">
        <v>21</v>
      </c>
      <c r="E61" s="34" t="s">
        <v>144</v>
      </c>
      <c r="F61" s="35">
        <v>1899876.48</v>
      </c>
      <c r="G61" s="35"/>
      <c r="H61" s="35"/>
      <c r="I61" s="35">
        <v>1899876.48</v>
      </c>
      <c r="J61" s="25"/>
    </row>
    <row r="62" ht="30" customHeight="true" spans="1:10">
      <c r="A62" s="25"/>
      <c r="B62" s="26" t="s">
        <v>131</v>
      </c>
      <c r="C62" s="26" t="s">
        <v>143</v>
      </c>
      <c r="D62" s="26" t="s">
        <v>70</v>
      </c>
      <c r="E62" s="34" t="s">
        <v>145</v>
      </c>
      <c r="F62" s="35">
        <v>1899876.48</v>
      </c>
      <c r="G62" s="35"/>
      <c r="H62" s="35"/>
      <c r="I62" s="35">
        <v>1899876.48</v>
      </c>
      <c r="J62" s="25"/>
    </row>
    <row r="63" ht="30" customHeight="true" spans="2:10">
      <c r="B63" s="26" t="s">
        <v>131</v>
      </c>
      <c r="C63" s="26" t="s">
        <v>146</v>
      </c>
      <c r="D63" s="26" t="s">
        <v>21</v>
      </c>
      <c r="E63" s="34" t="s">
        <v>147</v>
      </c>
      <c r="F63" s="35">
        <v>139520</v>
      </c>
      <c r="G63" s="35"/>
      <c r="H63" s="35"/>
      <c r="I63" s="35">
        <v>139520</v>
      </c>
      <c r="J63" s="25"/>
    </row>
    <row r="64" ht="30" customHeight="true" spans="2:10">
      <c r="B64" s="26" t="s">
        <v>131</v>
      </c>
      <c r="C64" s="26" t="s">
        <v>146</v>
      </c>
      <c r="D64" s="26" t="s">
        <v>70</v>
      </c>
      <c r="E64" s="34" t="s">
        <v>148</v>
      </c>
      <c r="F64" s="35">
        <v>139520</v>
      </c>
      <c r="G64" s="35"/>
      <c r="H64" s="35"/>
      <c r="I64" s="35">
        <v>139520</v>
      </c>
      <c r="J64" s="25"/>
    </row>
    <row r="65" ht="30" customHeight="true" spans="2:10">
      <c r="B65" s="26" t="s">
        <v>131</v>
      </c>
      <c r="C65" s="26" t="s">
        <v>149</v>
      </c>
      <c r="D65" s="26" t="s">
        <v>21</v>
      </c>
      <c r="E65" s="34" t="s">
        <v>150</v>
      </c>
      <c r="F65" s="35">
        <v>724150</v>
      </c>
      <c r="G65" s="35"/>
      <c r="H65" s="35"/>
      <c r="I65" s="35">
        <v>724150</v>
      </c>
      <c r="J65" s="25"/>
    </row>
    <row r="66" ht="30" customHeight="true" spans="2:10">
      <c r="B66" s="26" t="s">
        <v>131</v>
      </c>
      <c r="C66" s="26" t="s">
        <v>149</v>
      </c>
      <c r="D66" s="26" t="s">
        <v>105</v>
      </c>
      <c r="E66" s="34" t="s">
        <v>151</v>
      </c>
      <c r="F66" s="35">
        <v>210950</v>
      </c>
      <c r="G66" s="35"/>
      <c r="H66" s="35"/>
      <c r="I66" s="35">
        <v>210950</v>
      </c>
      <c r="J66" s="25"/>
    </row>
    <row r="67" ht="30" customHeight="true" spans="2:10">
      <c r="B67" s="26" t="s">
        <v>131</v>
      </c>
      <c r="C67" s="26" t="s">
        <v>149</v>
      </c>
      <c r="D67" s="26" t="s">
        <v>72</v>
      </c>
      <c r="E67" s="34" t="s">
        <v>152</v>
      </c>
      <c r="F67" s="35">
        <v>513200</v>
      </c>
      <c r="G67" s="35"/>
      <c r="H67" s="35"/>
      <c r="I67" s="35">
        <v>513200</v>
      </c>
      <c r="J67" s="25"/>
    </row>
    <row r="68" ht="30" customHeight="true" spans="2:10">
      <c r="B68" s="26" t="s">
        <v>131</v>
      </c>
      <c r="C68" s="26" t="s">
        <v>72</v>
      </c>
      <c r="D68" s="26" t="s">
        <v>21</v>
      </c>
      <c r="E68" s="34" t="s">
        <v>153</v>
      </c>
      <c r="F68" s="35">
        <v>390000</v>
      </c>
      <c r="G68" s="35"/>
      <c r="H68" s="35"/>
      <c r="I68" s="35">
        <v>390000</v>
      </c>
      <c r="J68" s="25"/>
    </row>
    <row r="69" ht="30" customHeight="true" spans="2:10">
      <c r="B69" s="26" t="s">
        <v>131</v>
      </c>
      <c r="C69" s="26" t="s">
        <v>72</v>
      </c>
      <c r="D69" s="26" t="s">
        <v>72</v>
      </c>
      <c r="E69" s="34" t="s">
        <v>154</v>
      </c>
      <c r="F69" s="35">
        <v>390000</v>
      </c>
      <c r="G69" s="35"/>
      <c r="H69" s="35"/>
      <c r="I69" s="35">
        <v>390000</v>
      </c>
      <c r="J69" s="25"/>
    </row>
    <row r="70" ht="30" customHeight="true" spans="2:10">
      <c r="B70" s="26" t="s">
        <v>155</v>
      </c>
      <c r="C70" s="26" t="s">
        <v>21</v>
      </c>
      <c r="D70" s="26" t="s">
        <v>21</v>
      </c>
      <c r="E70" s="34" t="s">
        <v>156</v>
      </c>
      <c r="F70" s="35">
        <v>7202560.61</v>
      </c>
      <c r="G70" s="35">
        <v>3607260.61</v>
      </c>
      <c r="H70" s="35"/>
      <c r="I70" s="35">
        <v>3595300</v>
      </c>
      <c r="J70" s="25"/>
    </row>
    <row r="71" ht="30" customHeight="true" spans="2:10">
      <c r="B71" s="26" t="s">
        <v>155</v>
      </c>
      <c r="C71" s="26" t="s">
        <v>105</v>
      </c>
      <c r="D71" s="26" t="s">
        <v>21</v>
      </c>
      <c r="E71" s="34" t="s">
        <v>157</v>
      </c>
      <c r="F71" s="35">
        <v>3097000</v>
      </c>
      <c r="G71" s="35"/>
      <c r="H71" s="35"/>
      <c r="I71" s="35">
        <v>3097000</v>
      </c>
      <c r="J71" s="25"/>
    </row>
    <row r="72" ht="30" customHeight="true" spans="2:10">
      <c r="B72" s="26" t="s">
        <v>155</v>
      </c>
      <c r="C72" s="26" t="s">
        <v>105</v>
      </c>
      <c r="D72" s="26" t="s">
        <v>72</v>
      </c>
      <c r="E72" s="34" t="s">
        <v>158</v>
      </c>
      <c r="F72" s="35">
        <v>3097000</v>
      </c>
      <c r="G72" s="35"/>
      <c r="H72" s="35"/>
      <c r="I72" s="35">
        <v>3097000</v>
      </c>
      <c r="J72" s="25"/>
    </row>
    <row r="73" ht="30" customHeight="true" spans="2:10">
      <c r="B73" s="26" t="s">
        <v>155</v>
      </c>
      <c r="C73" s="26" t="s">
        <v>82</v>
      </c>
      <c r="D73" s="26" t="s">
        <v>21</v>
      </c>
      <c r="E73" s="34" t="s">
        <v>159</v>
      </c>
      <c r="F73" s="35">
        <v>479000</v>
      </c>
      <c r="G73" s="35"/>
      <c r="H73" s="35"/>
      <c r="I73" s="35">
        <v>479000</v>
      </c>
      <c r="J73" s="25"/>
    </row>
    <row r="74" ht="30" customHeight="true" spans="2:10">
      <c r="B74" s="26" t="s">
        <v>155</v>
      </c>
      <c r="C74" s="26" t="s">
        <v>82</v>
      </c>
      <c r="D74" s="26" t="s">
        <v>72</v>
      </c>
      <c r="E74" s="34" t="s">
        <v>160</v>
      </c>
      <c r="F74" s="35">
        <v>479000</v>
      </c>
      <c r="G74" s="35"/>
      <c r="H74" s="35"/>
      <c r="I74" s="35">
        <v>479000</v>
      </c>
      <c r="J74" s="25"/>
    </row>
    <row r="75" ht="30" customHeight="true" spans="2:10">
      <c r="B75" s="26" t="s">
        <v>155</v>
      </c>
      <c r="C75" s="26" t="s">
        <v>88</v>
      </c>
      <c r="D75" s="26" t="s">
        <v>21</v>
      </c>
      <c r="E75" s="34" t="s">
        <v>161</v>
      </c>
      <c r="F75" s="35">
        <v>3607260.61</v>
      </c>
      <c r="G75" s="35">
        <v>3607260.61</v>
      </c>
      <c r="H75" s="35"/>
      <c r="I75" s="35"/>
      <c r="J75" s="25"/>
    </row>
    <row r="76" ht="30" customHeight="true" spans="2:10">
      <c r="B76" s="26" t="s">
        <v>155</v>
      </c>
      <c r="C76" s="26" t="s">
        <v>88</v>
      </c>
      <c r="D76" s="26" t="s">
        <v>70</v>
      </c>
      <c r="E76" s="34" t="s">
        <v>162</v>
      </c>
      <c r="F76" s="35">
        <v>484051.54</v>
      </c>
      <c r="G76" s="35">
        <v>484051.54</v>
      </c>
      <c r="H76" s="35"/>
      <c r="I76" s="35"/>
      <c r="J76" s="25"/>
    </row>
    <row r="77" ht="30" customHeight="true" spans="2:10">
      <c r="B77" s="26" t="s">
        <v>155</v>
      </c>
      <c r="C77" s="26" t="s">
        <v>88</v>
      </c>
      <c r="D77" s="26" t="s">
        <v>77</v>
      </c>
      <c r="E77" s="34" t="s">
        <v>163</v>
      </c>
      <c r="F77" s="35">
        <v>558086.8</v>
      </c>
      <c r="G77" s="35">
        <v>558086.8</v>
      </c>
      <c r="H77" s="35"/>
      <c r="I77" s="35"/>
      <c r="J77" s="25"/>
    </row>
    <row r="78" ht="30" customHeight="true" spans="1:10">
      <c r="A78" s="25"/>
      <c r="B78" s="26" t="s">
        <v>155</v>
      </c>
      <c r="C78" s="26" t="s">
        <v>88</v>
      </c>
      <c r="D78" s="26" t="s">
        <v>74</v>
      </c>
      <c r="E78" s="34" t="s">
        <v>164</v>
      </c>
      <c r="F78" s="35">
        <v>2565122.27</v>
      </c>
      <c r="G78" s="35">
        <v>2565122.27</v>
      </c>
      <c r="H78" s="35"/>
      <c r="I78" s="35"/>
      <c r="J78" s="25"/>
    </row>
    <row r="79" ht="30" customHeight="true" spans="2:10">
      <c r="B79" s="26" t="s">
        <v>155</v>
      </c>
      <c r="C79" s="26" t="s">
        <v>72</v>
      </c>
      <c r="D79" s="26" t="s">
        <v>21</v>
      </c>
      <c r="E79" s="34" t="s">
        <v>165</v>
      </c>
      <c r="F79" s="35">
        <v>19300</v>
      </c>
      <c r="G79" s="35"/>
      <c r="H79" s="35"/>
      <c r="I79" s="35">
        <v>19300</v>
      </c>
      <c r="J79" s="25"/>
    </row>
    <row r="80" ht="30" customHeight="true" spans="2:10">
      <c r="B80" s="26" t="s">
        <v>155</v>
      </c>
      <c r="C80" s="26" t="s">
        <v>72</v>
      </c>
      <c r="D80" s="26" t="s">
        <v>72</v>
      </c>
      <c r="E80" s="34" t="s">
        <v>166</v>
      </c>
      <c r="F80" s="35">
        <v>19300</v>
      </c>
      <c r="G80" s="35"/>
      <c r="H80" s="35"/>
      <c r="I80" s="35">
        <v>19300</v>
      </c>
      <c r="J80" s="25"/>
    </row>
    <row r="81" ht="30" customHeight="true" spans="2:10">
      <c r="B81" s="26" t="s">
        <v>167</v>
      </c>
      <c r="C81" s="26" t="s">
        <v>21</v>
      </c>
      <c r="D81" s="26" t="s">
        <v>21</v>
      </c>
      <c r="E81" s="34" t="s">
        <v>168</v>
      </c>
      <c r="F81" s="35">
        <v>5552600</v>
      </c>
      <c r="G81" s="35"/>
      <c r="H81" s="35"/>
      <c r="I81" s="35">
        <v>5552600</v>
      </c>
      <c r="J81" s="25"/>
    </row>
    <row r="82" ht="30" customHeight="true" spans="2:10">
      <c r="B82" s="26" t="s">
        <v>167</v>
      </c>
      <c r="C82" s="26" t="s">
        <v>74</v>
      </c>
      <c r="D82" s="26" t="s">
        <v>21</v>
      </c>
      <c r="E82" s="34" t="s">
        <v>169</v>
      </c>
      <c r="F82" s="35">
        <v>5370000</v>
      </c>
      <c r="G82" s="35"/>
      <c r="H82" s="35"/>
      <c r="I82" s="35">
        <v>5370000</v>
      </c>
      <c r="J82" s="25"/>
    </row>
    <row r="83" ht="30" customHeight="true" spans="2:10">
      <c r="B83" s="26" t="s">
        <v>167</v>
      </c>
      <c r="C83" s="26" t="s">
        <v>74</v>
      </c>
      <c r="D83" s="26" t="s">
        <v>77</v>
      </c>
      <c r="E83" s="34" t="s">
        <v>170</v>
      </c>
      <c r="F83" s="35">
        <v>2270000</v>
      </c>
      <c r="G83" s="35"/>
      <c r="H83" s="35"/>
      <c r="I83" s="35">
        <v>2270000</v>
      </c>
      <c r="J83" s="25"/>
    </row>
    <row r="84" ht="30" customHeight="true" spans="2:10">
      <c r="B84" s="26" t="s">
        <v>167</v>
      </c>
      <c r="C84" s="26" t="s">
        <v>74</v>
      </c>
      <c r="D84" s="26" t="s">
        <v>72</v>
      </c>
      <c r="E84" s="34" t="s">
        <v>171</v>
      </c>
      <c r="F84" s="35">
        <v>3100000</v>
      </c>
      <c r="G84" s="35"/>
      <c r="H84" s="35"/>
      <c r="I84" s="35">
        <v>3100000</v>
      </c>
      <c r="J84" s="25"/>
    </row>
    <row r="85" ht="30" customHeight="true" spans="2:10">
      <c r="B85" s="26" t="s">
        <v>167</v>
      </c>
      <c r="C85" s="26" t="s">
        <v>105</v>
      </c>
      <c r="D85" s="26" t="s">
        <v>21</v>
      </c>
      <c r="E85" s="34" t="s">
        <v>172</v>
      </c>
      <c r="F85" s="35">
        <v>182600</v>
      </c>
      <c r="G85" s="35"/>
      <c r="H85" s="35"/>
      <c r="I85" s="35">
        <v>182600</v>
      </c>
      <c r="J85" s="25"/>
    </row>
    <row r="86" ht="30" customHeight="true" spans="2:10">
      <c r="B86" s="26" t="s">
        <v>167</v>
      </c>
      <c r="C86" s="26" t="s">
        <v>105</v>
      </c>
      <c r="D86" s="26" t="s">
        <v>70</v>
      </c>
      <c r="E86" s="34" t="s">
        <v>173</v>
      </c>
      <c r="F86" s="35">
        <v>182600</v>
      </c>
      <c r="G86" s="35"/>
      <c r="H86" s="35"/>
      <c r="I86" s="35">
        <v>182600</v>
      </c>
      <c r="J86" s="25"/>
    </row>
    <row r="87" ht="30" customHeight="true" spans="2:10">
      <c r="B87" s="37" t="s">
        <v>174</v>
      </c>
      <c r="C87" s="37" t="s">
        <v>21</v>
      </c>
      <c r="D87" s="37" t="s">
        <v>21</v>
      </c>
      <c r="E87" s="34" t="s">
        <v>175</v>
      </c>
      <c r="F87" s="35">
        <f>40350436.02+115069</f>
        <v>40465505.02</v>
      </c>
      <c r="G87" s="35"/>
      <c r="H87" s="35"/>
      <c r="I87" s="35">
        <f>40350436.02+115069</f>
        <v>40465505.02</v>
      </c>
      <c r="J87" s="25"/>
    </row>
    <row r="88" ht="30" customHeight="true" spans="2:10">
      <c r="B88" s="26" t="s">
        <v>174</v>
      </c>
      <c r="C88" s="26" t="s">
        <v>70</v>
      </c>
      <c r="D88" s="26" t="s">
        <v>21</v>
      </c>
      <c r="E88" s="34" t="s">
        <v>176</v>
      </c>
      <c r="F88" s="35">
        <v>3557261.72</v>
      </c>
      <c r="G88" s="35"/>
      <c r="H88" s="35"/>
      <c r="I88" s="35">
        <v>3557261.72</v>
      </c>
      <c r="J88" s="25"/>
    </row>
    <row r="89" ht="30" customHeight="true" spans="1:10">
      <c r="A89" s="25"/>
      <c r="B89" s="26" t="s">
        <v>174</v>
      </c>
      <c r="C89" s="26" t="s">
        <v>70</v>
      </c>
      <c r="D89" s="26" t="s">
        <v>105</v>
      </c>
      <c r="E89" s="34" t="s">
        <v>177</v>
      </c>
      <c r="F89" s="35">
        <v>1000000</v>
      </c>
      <c r="G89" s="35"/>
      <c r="H89" s="35"/>
      <c r="I89" s="35">
        <v>1000000</v>
      </c>
      <c r="J89" s="25"/>
    </row>
    <row r="90" ht="30" customHeight="true" spans="2:10">
      <c r="B90" s="26" t="s">
        <v>174</v>
      </c>
      <c r="C90" s="26" t="s">
        <v>70</v>
      </c>
      <c r="D90" s="26" t="s">
        <v>72</v>
      </c>
      <c r="E90" s="34" t="s">
        <v>178</v>
      </c>
      <c r="F90" s="35">
        <v>2557261.72</v>
      </c>
      <c r="G90" s="35"/>
      <c r="H90" s="35"/>
      <c r="I90" s="35">
        <v>2557261.72</v>
      </c>
      <c r="J90" s="25"/>
    </row>
    <row r="91" ht="30" customHeight="true" spans="2:10">
      <c r="B91" s="26" t="s">
        <v>174</v>
      </c>
      <c r="C91" s="26" t="s">
        <v>77</v>
      </c>
      <c r="D91" s="26" t="s">
        <v>21</v>
      </c>
      <c r="E91" s="34" t="s">
        <v>179</v>
      </c>
      <c r="F91" s="35">
        <v>6029831.16</v>
      </c>
      <c r="G91" s="35"/>
      <c r="H91" s="35"/>
      <c r="I91" s="35">
        <v>6029831.16</v>
      </c>
      <c r="J91" s="25"/>
    </row>
    <row r="92" ht="30" customHeight="true" spans="2:10">
      <c r="B92" s="26" t="s">
        <v>174</v>
      </c>
      <c r="C92" s="26" t="s">
        <v>77</v>
      </c>
      <c r="D92" s="26" t="s">
        <v>70</v>
      </c>
      <c r="E92" s="34" t="s">
        <v>180</v>
      </c>
      <c r="F92" s="35">
        <v>6029831.16</v>
      </c>
      <c r="G92" s="35"/>
      <c r="H92" s="35"/>
      <c r="I92" s="35">
        <v>6029831.16</v>
      </c>
      <c r="J92" s="25"/>
    </row>
    <row r="93" ht="30" customHeight="true" spans="2:10">
      <c r="B93" s="26" t="s">
        <v>174</v>
      </c>
      <c r="C93" s="26" t="s">
        <v>74</v>
      </c>
      <c r="D93" s="26" t="s">
        <v>21</v>
      </c>
      <c r="E93" s="34" t="s">
        <v>181</v>
      </c>
      <c r="F93" s="35">
        <v>22938906.14</v>
      </c>
      <c r="G93" s="35"/>
      <c r="H93" s="35"/>
      <c r="I93" s="35">
        <v>22938906.14</v>
      </c>
      <c r="J93" s="25"/>
    </row>
    <row r="94" ht="30" customHeight="true" spans="2:10">
      <c r="B94" s="26" t="s">
        <v>174</v>
      </c>
      <c r="C94" s="26" t="s">
        <v>74</v>
      </c>
      <c r="D94" s="26" t="s">
        <v>74</v>
      </c>
      <c r="E94" s="34" t="s">
        <v>182</v>
      </c>
      <c r="F94" s="35">
        <v>17163309.05</v>
      </c>
      <c r="G94" s="35"/>
      <c r="H94" s="35"/>
      <c r="I94" s="35">
        <v>17163309.05</v>
      </c>
      <c r="J94" s="25"/>
    </row>
    <row r="95" ht="30" customHeight="true" spans="2:10">
      <c r="B95" s="26" t="s">
        <v>174</v>
      </c>
      <c r="C95" s="26" t="s">
        <v>74</v>
      </c>
      <c r="D95" s="26" t="s">
        <v>72</v>
      </c>
      <c r="E95" s="34" t="s">
        <v>183</v>
      </c>
      <c r="F95" s="35">
        <v>5775597.09</v>
      </c>
      <c r="G95" s="35"/>
      <c r="H95" s="35"/>
      <c r="I95" s="35">
        <v>5775597.09</v>
      </c>
      <c r="J95" s="25"/>
    </row>
    <row r="96" ht="30" customHeight="true" spans="2:10">
      <c r="B96" s="26" t="s">
        <v>174</v>
      </c>
      <c r="C96" s="26" t="s">
        <v>135</v>
      </c>
      <c r="D96" s="26" t="s">
        <v>21</v>
      </c>
      <c r="E96" s="34" t="s">
        <v>184</v>
      </c>
      <c r="F96" s="35">
        <v>6500000</v>
      </c>
      <c r="G96" s="35"/>
      <c r="H96" s="35"/>
      <c r="I96" s="35">
        <v>6500000</v>
      </c>
      <c r="J96" s="25"/>
    </row>
    <row r="97" ht="30" customHeight="true" spans="2:10">
      <c r="B97" s="26" t="s">
        <v>174</v>
      </c>
      <c r="C97" s="26" t="s">
        <v>135</v>
      </c>
      <c r="D97" s="26" t="s">
        <v>70</v>
      </c>
      <c r="E97" s="34" t="s">
        <v>185</v>
      </c>
      <c r="F97" s="35">
        <v>6500000</v>
      </c>
      <c r="G97" s="35"/>
      <c r="H97" s="35"/>
      <c r="I97" s="35">
        <v>6500000</v>
      </c>
      <c r="J97" s="25"/>
    </row>
    <row r="98" ht="30" customHeight="true" spans="2:10">
      <c r="B98" s="37" t="s">
        <v>174</v>
      </c>
      <c r="C98" s="37" t="s">
        <v>85</v>
      </c>
      <c r="D98" s="37"/>
      <c r="E98" s="34" t="s">
        <v>413</v>
      </c>
      <c r="F98" s="35">
        <v>115069</v>
      </c>
      <c r="G98" s="35"/>
      <c r="H98" s="35"/>
      <c r="I98" s="35">
        <v>115069</v>
      </c>
      <c r="J98" s="25"/>
    </row>
    <row r="99" ht="30" customHeight="true" spans="2:10">
      <c r="B99" s="37" t="s">
        <v>174</v>
      </c>
      <c r="C99" s="37" t="s">
        <v>85</v>
      </c>
      <c r="D99" s="37" t="s">
        <v>105</v>
      </c>
      <c r="E99" s="34" t="s">
        <v>414</v>
      </c>
      <c r="F99" s="35">
        <v>15069</v>
      </c>
      <c r="G99" s="35"/>
      <c r="H99" s="35"/>
      <c r="I99" s="35">
        <v>15069</v>
      </c>
      <c r="J99" s="25"/>
    </row>
    <row r="100" ht="30" customHeight="true" spans="2:10">
      <c r="B100" s="37" t="s">
        <v>174</v>
      </c>
      <c r="C100" s="37" t="s">
        <v>85</v>
      </c>
      <c r="D100" s="37" t="s">
        <v>259</v>
      </c>
      <c r="E100" s="34" t="s">
        <v>340</v>
      </c>
      <c r="F100" s="35">
        <v>100000</v>
      </c>
      <c r="G100" s="35"/>
      <c r="H100" s="35"/>
      <c r="I100" s="35">
        <v>100000</v>
      </c>
      <c r="J100" s="25"/>
    </row>
    <row r="101" ht="30" customHeight="true" spans="1:10">
      <c r="A101" s="25"/>
      <c r="B101" s="26" t="s">
        <v>174</v>
      </c>
      <c r="C101" s="26" t="s">
        <v>72</v>
      </c>
      <c r="D101" s="26" t="s">
        <v>21</v>
      </c>
      <c r="E101" s="34" t="s">
        <v>186</v>
      </c>
      <c r="F101" s="35">
        <v>1324437</v>
      </c>
      <c r="G101" s="35"/>
      <c r="H101" s="35"/>
      <c r="I101" s="35">
        <v>1324437</v>
      </c>
      <c r="J101" s="25"/>
    </row>
    <row r="102" ht="30" customHeight="true" spans="2:10">
      <c r="B102" s="26" t="s">
        <v>174</v>
      </c>
      <c r="C102" s="26" t="s">
        <v>72</v>
      </c>
      <c r="D102" s="26" t="s">
        <v>72</v>
      </c>
      <c r="E102" s="34" t="s">
        <v>187</v>
      </c>
      <c r="F102" s="35">
        <v>1324437</v>
      </c>
      <c r="G102" s="35"/>
      <c r="H102" s="35"/>
      <c r="I102" s="35">
        <v>1324437</v>
      </c>
      <c r="J102" s="25"/>
    </row>
    <row r="103" ht="30" customHeight="true" spans="2:10">
      <c r="B103" s="26" t="s">
        <v>188</v>
      </c>
      <c r="C103" s="26" t="s">
        <v>21</v>
      </c>
      <c r="D103" s="26" t="s">
        <v>21</v>
      </c>
      <c r="E103" s="34" t="s">
        <v>189</v>
      </c>
      <c r="F103" s="35">
        <v>140534191.85</v>
      </c>
      <c r="G103" s="35"/>
      <c r="H103" s="35"/>
      <c r="I103" s="35">
        <v>140534191.85</v>
      </c>
      <c r="J103" s="25"/>
    </row>
    <row r="104" ht="30" customHeight="true" spans="2:10">
      <c r="B104" s="37" t="s">
        <v>188</v>
      </c>
      <c r="C104" s="37" t="s">
        <v>70</v>
      </c>
      <c r="D104" s="37" t="s">
        <v>21</v>
      </c>
      <c r="E104" s="34" t="s">
        <v>190</v>
      </c>
      <c r="F104" s="35">
        <f>70954601.49-980000</f>
        <v>69974601.49</v>
      </c>
      <c r="G104" s="35"/>
      <c r="H104" s="35"/>
      <c r="I104" s="35">
        <f>70954601.49-980000</f>
        <v>69974601.49</v>
      </c>
      <c r="J104" s="25"/>
    </row>
    <row r="105" ht="30" customHeight="true" spans="2:10">
      <c r="B105" s="26" t="s">
        <v>188</v>
      </c>
      <c r="C105" s="26" t="s">
        <v>70</v>
      </c>
      <c r="D105" s="26" t="s">
        <v>85</v>
      </c>
      <c r="E105" s="34" t="s">
        <v>191</v>
      </c>
      <c r="F105" s="35">
        <v>114000</v>
      </c>
      <c r="G105" s="35"/>
      <c r="H105" s="35"/>
      <c r="I105" s="35">
        <v>114000</v>
      </c>
      <c r="J105" s="25"/>
    </row>
    <row r="106" ht="30" customHeight="true" spans="2:10">
      <c r="B106" s="26" t="s">
        <v>188</v>
      </c>
      <c r="C106" s="26" t="s">
        <v>70</v>
      </c>
      <c r="D106" s="26" t="s">
        <v>192</v>
      </c>
      <c r="E106" s="34" t="s">
        <v>193</v>
      </c>
      <c r="F106" s="35">
        <v>22235981.65</v>
      </c>
      <c r="G106" s="35"/>
      <c r="H106" s="35"/>
      <c r="I106" s="35">
        <v>22235981.65</v>
      </c>
      <c r="J106" s="25"/>
    </row>
    <row r="107" ht="30" customHeight="true" spans="2:10">
      <c r="B107" s="26" t="s">
        <v>188</v>
      </c>
      <c r="C107" s="26" t="s">
        <v>70</v>
      </c>
      <c r="D107" s="26" t="s">
        <v>194</v>
      </c>
      <c r="E107" s="34" t="s">
        <v>195</v>
      </c>
      <c r="F107" s="35">
        <v>32726630.02</v>
      </c>
      <c r="G107" s="35"/>
      <c r="H107" s="35"/>
      <c r="I107" s="35">
        <v>32726630.02</v>
      </c>
      <c r="J107" s="25"/>
    </row>
    <row r="108" ht="30" customHeight="true" spans="2:10">
      <c r="B108" s="26" t="s">
        <v>188</v>
      </c>
      <c r="C108" s="26" t="s">
        <v>70</v>
      </c>
      <c r="D108" s="26" t="s">
        <v>196</v>
      </c>
      <c r="E108" s="34" t="s">
        <v>197</v>
      </c>
      <c r="F108" s="35">
        <v>3005956.55</v>
      </c>
      <c r="G108" s="35"/>
      <c r="H108" s="35"/>
      <c r="I108" s="35">
        <v>3005956.55</v>
      </c>
      <c r="J108" s="25"/>
    </row>
    <row r="109" ht="30" customHeight="true" spans="2:10">
      <c r="B109" s="26" t="s">
        <v>188</v>
      </c>
      <c r="C109" s="26" t="s">
        <v>70</v>
      </c>
      <c r="D109" s="26" t="s">
        <v>198</v>
      </c>
      <c r="E109" s="34" t="s">
        <v>199</v>
      </c>
      <c r="F109" s="35">
        <v>6626143.59</v>
      </c>
      <c r="G109" s="35"/>
      <c r="H109" s="35"/>
      <c r="I109" s="35">
        <v>6626143.59</v>
      </c>
      <c r="J109" s="25"/>
    </row>
    <row r="110" ht="30" customHeight="true" spans="2:10">
      <c r="B110" s="37" t="s">
        <v>188</v>
      </c>
      <c r="C110" s="37" t="s">
        <v>70</v>
      </c>
      <c r="D110" s="37" t="s">
        <v>72</v>
      </c>
      <c r="E110" s="34" t="s">
        <v>200</v>
      </c>
      <c r="F110" s="35">
        <f>6245889.68-980000</f>
        <v>5265889.68</v>
      </c>
      <c r="G110" s="35"/>
      <c r="H110" s="35"/>
      <c r="I110" s="35">
        <f>6245889.68-980000</f>
        <v>5265889.68</v>
      </c>
      <c r="J110" s="25"/>
    </row>
    <row r="111" ht="30" customHeight="true" spans="2:10">
      <c r="B111" s="26" t="s">
        <v>188</v>
      </c>
      <c r="C111" s="26" t="s">
        <v>77</v>
      </c>
      <c r="D111" s="26" t="s">
        <v>21</v>
      </c>
      <c r="E111" s="34" t="s">
        <v>201</v>
      </c>
      <c r="F111" s="35">
        <v>1000000</v>
      </c>
      <c r="G111" s="35"/>
      <c r="H111" s="35"/>
      <c r="I111" s="35">
        <v>1000000</v>
      </c>
      <c r="J111" s="25"/>
    </row>
    <row r="112" ht="30" customHeight="true" spans="2:10">
      <c r="B112" s="26" t="s">
        <v>188</v>
      </c>
      <c r="C112" s="26" t="s">
        <v>77</v>
      </c>
      <c r="D112" s="26" t="s">
        <v>202</v>
      </c>
      <c r="E112" s="34" t="s">
        <v>203</v>
      </c>
      <c r="F112" s="35">
        <v>1000000</v>
      </c>
      <c r="G112" s="35"/>
      <c r="H112" s="35"/>
      <c r="I112" s="35">
        <v>1000000</v>
      </c>
      <c r="J112" s="25"/>
    </row>
    <row r="113" ht="30" customHeight="true" spans="2:10">
      <c r="B113" s="26" t="s">
        <v>188</v>
      </c>
      <c r="C113" s="26" t="s">
        <v>74</v>
      </c>
      <c r="D113" s="26" t="s">
        <v>21</v>
      </c>
      <c r="E113" s="34" t="s">
        <v>204</v>
      </c>
      <c r="F113" s="35">
        <v>15728761.09</v>
      </c>
      <c r="G113" s="35"/>
      <c r="H113" s="35"/>
      <c r="I113" s="35">
        <v>15728761.09</v>
      </c>
      <c r="J113" s="25"/>
    </row>
    <row r="114" ht="30" customHeight="true" spans="2:10">
      <c r="B114" s="26" t="s">
        <v>188</v>
      </c>
      <c r="C114" s="26" t="s">
        <v>74</v>
      </c>
      <c r="D114" s="26" t="s">
        <v>101</v>
      </c>
      <c r="E114" s="34" t="s">
        <v>205</v>
      </c>
      <c r="F114" s="35">
        <v>15728761.09</v>
      </c>
      <c r="G114" s="35"/>
      <c r="H114" s="35"/>
      <c r="I114" s="35">
        <v>15728761.09</v>
      </c>
      <c r="J114" s="25"/>
    </row>
    <row r="115" ht="30" customHeight="true" spans="2:10">
      <c r="B115" s="26" t="s">
        <v>188</v>
      </c>
      <c r="C115" s="26" t="s">
        <v>135</v>
      </c>
      <c r="D115" s="26" t="s">
        <v>21</v>
      </c>
      <c r="E115" s="34" t="s">
        <v>206</v>
      </c>
      <c r="F115" s="35">
        <v>7979132.46</v>
      </c>
      <c r="G115" s="35"/>
      <c r="H115" s="35"/>
      <c r="I115" s="35">
        <v>7979132.46</v>
      </c>
      <c r="J115" s="25"/>
    </row>
    <row r="116" ht="30" customHeight="true" spans="2:10">
      <c r="B116" s="26" t="s">
        <v>188</v>
      </c>
      <c r="C116" s="26" t="s">
        <v>135</v>
      </c>
      <c r="D116" s="26" t="s">
        <v>105</v>
      </c>
      <c r="E116" s="34" t="s">
        <v>207</v>
      </c>
      <c r="F116" s="35">
        <v>1800000</v>
      </c>
      <c r="G116" s="35"/>
      <c r="H116" s="35"/>
      <c r="I116" s="35">
        <v>1800000</v>
      </c>
      <c r="J116" s="25"/>
    </row>
    <row r="117" ht="30" customHeight="true" spans="2:10">
      <c r="B117" s="26" t="s">
        <v>188</v>
      </c>
      <c r="C117" s="26" t="s">
        <v>135</v>
      </c>
      <c r="D117" s="26" t="s">
        <v>135</v>
      </c>
      <c r="E117" s="34" t="s">
        <v>208</v>
      </c>
      <c r="F117" s="35">
        <v>3510000</v>
      </c>
      <c r="G117" s="35"/>
      <c r="H117" s="35"/>
      <c r="I117" s="35">
        <v>3510000</v>
      </c>
      <c r="J117" s="25"/>
    </row>
    <row r="118" ht="30" customHeight="true" spans="2:10">
      <c r="B118" s="26" t="s">
        <v>188</v>
      </c>
      <c r="C118" s="26" t="s">
        <v>135</v>
      </c>
      <c r="D118" s="26" t="s">
        <v>72</v>
      </c>
      <c r="E118" s="34" t="s">
        <v>209</v>
      </c>
      <c r="F118" s="35">
        <v>2669132.46</v>
      </c>
      <c r="G118" s="35"/>
      <c r="H118" s="35"/>
      <c r="I118" s="35">
        <v>2669132.46</v>
      </c>
      <c r="J118" s="25"/>
    </row>
    <row r="119" ht="30" customHeight="true" spans="2:10">
      <c r="B119" s="37" t="s">
        <v>188</v>
      </c>
      <c r="C119" s="37" t="s">
        <v>82</v>
      </c>
      <c r="D119" s="37" t="s">
        <v>21</v>
      </c>
      <c r="E119" s="34" t="s">
        <v>210</v>
      </c>
      <c r="F119" s="35">
        <f>44871696.81+980000</f>
        <v>45851696.81</v>
      </c>
      <c r="G119" s="35"/>
      <c r="H119" s="35"/>
      <c r="I119" s="35">
        <f>44871696.81+980000</f>
        <v>45851696.81</v>
      </c>
      <c r="J119" s="25"/>
    </row>
    <row r="120" ht="30" customHeight="true" spans="1:10">
      <c r="A120" s="25"/>
      <c r="B120" s="37" t="s">
        <v>188</v>
      </c>
      <c r="C120" s="37" t="s">
        <v>82</v>
      </c>
      <c r="D120" s="37" t="s">
        <v>135</v>
      </c>
      <c r="E120" s="34" t="s">
        <v>211</v>
      </c>
      <c r="F120" s="35">
        <f>44821696.81+980000</f>
        <v>45801696.81</v>
      </c>
      <c r="G120" s="35"/>
      <c r="H120" s="35"/>
      <c r="I120" s="35">
        <f>44821696.81+980000</f>
        <v>45801696.81</v>
      </c>
      <c r="J120" s="25"/>
    </row>
    <row r="121" ht="30" customHeight="true" spans="2:10">
      <c r="B121" s="26" t="s">
        <v>188</v>
      </c>
      <c r="C121" s="26" t="s">
        <v>82</v>
      </c>
      <c r="D121" s="26" t="s">
        <v>72</v>
      </c>
      <c r="E121" s="34" t="s">
        <v>212</v>
      </c>
      <c r="F121" s="35">
        <v>50000</v>
      </c>
      <c r="G121" s="35"/>
      <c r="H121" s="35"/>
      <c r="I121" s="35">
        <v>50000</v>
      </c>
      <c r="J121" s="25"/>
    </row>
    <row r="122" ht="30" customHeight="true" spans="2:10">
      <c r="B122" s="26" t="s">
        <v>213</v>
      </c>
      <c r="C122" s="26" t="s">
        <v>21</v>
      </c>
      <c r="D122" s="26" t="s">
        <v>21</v>
      </c>
      <c r="E122" s="34" t="s">
        <v>214</v>
      </c>
      <c r="F122" s="35">
        <v>395559.2</v>
      </c>
      <c r="G122" s="35"/>
      <c r="H122" s="35"/>
      <c r="I122" s="35">
        <v>395559.2</v>
      </c>
      <c r="J122" s="25"/>
    </row>
    <row r="123" ht="30" customHeight="true" spans="2:10">
      <c r="B123" s="26" t="s">
        <v>213</v>
      </c>
      <c r="C123" s="26" t="s">
        <v>70</v>
      </c>
      <c r="D123" s="26" t="s">
        <v>21</v>
      </c>
      <c r="E123" s="34" t="s">
        <v>215</v>
      </c>
      <c r="F123" s="35">
        <v>395559.2</v>
      </c>
      <c r="G123" s="35"/>
      <c r="H123" s="35"/>
      <c r="I123" s="35">
        <v>395559.2</v>
      </c>
      <c r="J123" s="25"/>
    </row>
    <row r="124" ht="30" customHeight="true" spans="2:10">
      <c r="B124" s="26" t="s">
        <v>213</v>
      </c>
      <c r="C124" s="26" t="s">
        <v>70</v>
      </c>
      <c r="D124" s="26" t="s">
        <v>93</v>
      </c>
      <c r="E124" s="34" t="s">
        <v>216</v>
      </c>
      <c r="F124" s="35">
        <v>395559.2</v>
      </c>
      <c r="G124" s="35"/>
      <c r="H124" s="35"/>
      <c r="I124" s="35">
        <v>395559.2</v>
      </c>
      <c r="J124" s="25"/>
    </row>
    <row r="125" ht="30" customHeight="true" spans="2:10">
      <c r="B125" s="26" t="s">
        <v>217</v>
      </c>
      <c r="C125" s="26" t="s">
        <v>21</v>
      </c>
      <c r="D125" s="26" t="s">
        <v>21</v>
      </c>
      <c r="E125" s="34" t="s">
        <v>218</v>
      </c>
      <c r="F125" s="35">
        <v>60504400</v>
      </c>
      <c r="G125" s="35"/>
      <c r="H125" s="35"/>
      <c r="I125" s="35">
        <v>60504400</v>
      </c>
      <c r="J125" s="25"/>
    </row>
    <row r="126" ht="30" customHeight="true" spans="2:10">
      <c r="B126" s="26" t="s">
        <v>217</v>
      </c>
      <c r="C126" s="26" t="s">
        <v>70</v>
      </c>
      <c r="D126" s="26" t="s">
        <v>21</v>
      </c>
      <c r="E126" s="34" t="s">
        <v>219</v>
      </c>
      <c r="F126" s="35">
        <v>60504400</v>
      </c>
      <c r="G126" s="35"/>
      <c r="H126" s="35"/>
      <c r="I126" s="35">
        <v>60504400</v>
      </c>
      <c r="J126" s="25"/>
    </row>
    <row r="127" ht="30" customHeight="true" spans="2:10">
      <c r="B127" s="26" t="s">
        <v>217</v>
      </c>
      <c r="C127" s="26" t="s">
        <v>70</v>
      </c>
      <c r="D127" s="26" t="s">
        <v>220</v>
      </c>
      <c r="E127" s="34" t="s">
        <v>221</v>
      </c>
      <c r="F127" s="35">
        <v>60024400</v>
      </c>
      <c r="G127" s="35"/>
      <c r="H127" s="35"/>
      <c r="I127" s="35">
        <v>60024400</v>
      </c>
      <c r="J127" s="25"/>
    </row>
    <row r="128" ht="30" customHeight="true" spans="2:10">
      <c r="B128" s="26" t="s">
        <v>217</v>
      </c>
      <c r="C128" s="26" t="s">
        <v>70</v>
      </c>
      <c r="D128" s="26" t="s">
        <v>72</v>
      </c>
      <c r="E128" s="34" t="s">
        <v>222</v>
      </c>
      <c r="F128" s="35">
        <v>480000</v>
      </c>
      <c r="G128" s="35"/>
      <c r="H128" s="35"/>
      <c r="I128" s="35">
        <v>480000</v>
      </c>
      <c r="J128" s="25"/>
    </row>
    <row r="129" ht="30" customHeight="true" spans="2:10">
      <c r="B129" s="26" t="s">
        <v>223</v>
      </c>
      <c r="C129" s="26" t="s">
        <v>21</v>
      </c>
      <c r="D129" s="26" t="s">
        <v>21</v>
      </c>
      <c r="E129" s="34" t="s">
        <v>224</v>
      </c>
      <c r="F129" s="35">
        <v>2810146.72</v>
      </c>
      <c r="G129" s="35">
        <v>2010146.72</v>
      </c>
      <c r="H129" s="35"/>
      <c r="I129" s="35">
        <v>800000</v>
      </c>
      <c r="J129" s="25"/>
    </row>
    <row r="130" ht="30" customHeight="true" spans="2:10">
      <c r="B130" s="26" t="s">
        <v>223</v>
      </c>
      <c r="C130" s="26" t="s">
        <v>70</v>
      </c>
      <c r="D130" s="26" t="s">
        <v>21</v>
      </c>
      <c r="E130" s="34" t="s">
        <v>225</v>
      </c>
      <c r="F130" s="35">
        <v>800000</v>
      </c>
      <c r="G130" s="35"/>
      <c r="H130" s="35"/>
      <c r="I130" s="35">
        <v>800000</v>
      </c>
      <c r="J130" s="25"/>
    </row>
    <row r="131" ht="30" customHeight="true" spans="2:10">
      <c r="B131" s="26" t="s">
        <v>223</v>
      </c>
      <c r="C131" s="26" t="s">
        <v>70</v>
      </c>
      <c r="D131" s="26" t="s">
        <v>135</v>
      </c>
      <c r="E131" s="34" t="s">
        <v>226</v>
      </c>
      <c r="F131" s="35">
        <v>800000</v>
      </c>
      <c r="G131" s="35"/>
      <c r="H131" s="35"/>
      <c r="I131" s="35">
        <v>800000</v>
      </c>
      <c r="J131" s="25"/>
    </row>
    <row r="132" ht="30" customHeight="true" spans="2:10">
      <c r="B132" s="26" t="s">
        <v>223</v>
      </c>
      <c r="C132" s="26" t="s">
        <v>77</v>
      </c>
      <c r="D132" s="26" t="s">
        <v>21</v>
      </c>
      <c r="E132" s="34" t="s">
        <v>227</v>
      </c>
      <c r="F132" s="35">
        <v>2010146.72</v>
      </c>
      <c r="G132" s="35">
        <v>2010146.72</v>
      </c>
      <c r="H132" s="35"/>
      <c r="I132" s="35"/>
      <c r="J132" s="25"/>
    </row>
    <row r="133" ht="30" customHeight="true" spans="2:10">
      <c r="B133" s="26" t="s">
        <v>223</v>
      </c>
      <c r="C133" s="26" t="s">
        <v>77</v>
      </c>
      <c r="D133" s="26" t="s">
        <v>70</v>
      </c>
      <c r="E133" s="34" t="s">
        <v>228</v>
      </c>
      <c r="F133" s="35">
        <v>2010146.72</v>
      </c>
      <c r="G133" s="35">
        <v>2010146.72</v>
      </c>
      <c r="H133" s="35"/>
      <c r="I133" s="35"/>
      <c r="J133" s="25"/>
    </row>
    <row r="134" ht="30" customHeight="true" spans="2:10">
      <c r="B134" s="26"/>
      <c r="C134" s="26"/>
      <c r="D134" s="26"/>
      <c r="E134" s="34" t="s">
        <v>229</v>
      </c>
      <c r="F134" s="35">
        <v>3330000</v>
      </c>
      <c r="G134" s="35"/>
      <c r="H134" s="35"/>
      <c r="I134" s="35">
        <v>3330000</v>
      </c>
      <c r="J134" s="25"/>
    </row>
    <row r="135" ht="11.25" customHeight="true" spans="1:10">
      <c r="A135" s="38"/>
      <c r="B135" s="38" t="s">
        <v>3</v>
      </c>
      <c r="C135" s="38" t="s">
        <v>3</v>
      </c>
      <c r="D135" s="38" t="s">
        <v>3</v>
      </c>
      <c r="E135" s="38"/>
      <c r="F135" s="39"/>
      <c r="G135" s="39"/>
      <c r="H135" s="40"/>
      <c r="I135" s="39"/>
      <c r="J135" s="41"/>
    </row>
  </sheetData>
  <autoFilter ref="A6:T135">
    <extLst/>
  </autoFilter>
  <mergeCells count="11">
    <mergeCell ref="B1:D1"/>
    <mergeCell ref="B2:I2"/>
    <mergeCell ref="B4:E4"/>
    <mergeCell ref="F4:I4"/>
    <mergeCell ref="B5:D5"/>
    <mergeCell ref="G5:H5"/>
    <mergeCell ref="B7:E7"/>
    <mergeCell ref="A10:A11"/>
    <mergeCell ref="E5:E6"/>
    <mergeCell ref="F5:F6"/>
    <mergeCell ref="I5:I6"/>
  </mergeCells>
  <pageMargins left="0.748031496062992" right="0.748031496062992" top="0.275590551181102" bottom="0.275590551181102" header="0" footer="0"/>
  <pageSetup paperSize="9" scale="80" fitToHeight="0"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002"/>
  <sheetViews>
    <sheetView topLeftCell="B1" workbookViewId="0">
      <pane ySplit="4" topLeftCell="A630" activePane="bottomLeft" state="frozen"/>
      <selection/>
      <selection pane="bottomLeft" activeCell="F654" sqref="F654:F658"/>
    </sheetView>
  </sheetViews>
  <sheetFormatPr defaultColWidth="10" defaultRowHeight="13.5"/>
  <cols>
    <col min="1" max="1" width="7" style="1" customWidth="true"/>
    <col min="2" max="2" width="11.625" style="2" customWidth="true"/>
    <col min="3" max="3" width="16.875" style="2" customWidth="true"/>
    <col min="4" max="4" width="7.875" style="1" customWidth="true"/>
    <col min="5" max="5" width="16.375" style="2" customWidth="true"/>
    <col min="6" max="6" width="26.75" style="2" customWidth="true"/>
    <col min="7" max="7" width="11.75" style="2" customWidth="true"/>
    <col min="8" max="8" width="15.375" style="2" customWidth="true"/>
    <col min="9" max="9" width="42.875" style="2" customWidth="true"/>
    <col min="10" max="10" width="8.75" style="1" customWidth="true"/>
    <col min="11" max="12" width="10.375" style="1" customWidth="true"/>
    <col min="13" max="13" width="10" style="1" customWidth="true"/>
    <col min="14" max="14" width="1.5" style="2" customWidth="true"/>
    <col min="15" max="15" width="9.75" style="2" customWidth="true"/>
    <col min="16" max="16384" width="10" style="2"/>
  </cols>
  <sheetData>
    <row r="1" spans="1:14">
      <c r="A1" s="3" t="s">
        <v>415</v>
      </c>
      <c r="B1" s="3"/>
      <c r="C1" s="3"/>
      <c r="D1" s="3"/>
      <c r="E1" s="3"/>
      <c r="F1" s="3"/>
      <c r="G1" s="3"/>
      <c r="H1" s="3"/>
      <c r="I1" s="3"/>
      <c r="J1" s="3"/>
      <c r="K1" s="3"/>
      <c r="L1" s="3"/>
      <c r="M1" s="3"/>
      <c r="N1" s="3"/>
    </row>
    <row r="2" spans="1:14">
      <c r="A2" s="3"/>
      <c r="B2" s="3"/>
      <c r="C2" s="3"/>
      <c r="D2" s="3"/>
      <c r="E2" s="3"/>
      <c r="F2" s="3"/>
      <c r="G2" s="3"/>
      <c r="H2" s="3"/>
      <c r="I2" s="3"/>
      <c r="J2" s="3"/>
      <c r="K2" s="3"/>
      <c r="L2" s="3"/>
      <c r="M2" s="3"/>
      <c r="N2" s="3"/>
    </row>
    <row r="3" spans="1:14">
      <c r="A3" s="3"/>
      <c r="B3" s="3"/>
      <c r="C3" s="3"/>
      <c r="D3" s="3"/>
      <c r="E3" s="3"/>
      <c r="F3" s="3"/>
      <c r="G3" s="3"/>
      <c r="H3" s="3"/>
      <c r="I3" s="3"/>
      <c r="J3" s="3"/>
      <c r="K3" s="3"/>
      <c r="L3" s="3"/>
      <c r="M3" s="3"/>
      <c r="N3" s="3"/>
    </row>
    <row r="4" ht="40.5" spans="1:13">
      <c r="A4" s="4" t="s">
        <v>416</v>
      </c>
      <c r="B4" s="5" t="s">
        <v>417</v>
      </c>
      <c r="C4" s="5" t="s">
        <v>418</v>
      </c>
      <c r="D4" s="6" t="s">
        <v>419</v>
      </c>
      <c r="E4" s="5" t="s">
        <v>8</v>
      </c>
      <c r="F4" s="5" t="s">
        <v>420</v>
      </c>
      <c r="G4" s="5" t="s">
        <v>421</v>
      </c>
      <c r="H4" s="5" t="s">
        <v>422</v>
      </c>
      <c r="I4" s="5" t="s">
        <v>423</v>
      </c>
      <c r="J4" s="4" t="s">
        <v>424</v>
      </c>
      <c r="K4" s="4" t="s">
        <v>425</v>
      </c>
      <c r="L4" s="4" t="s">
        <v>426</v>
      </c>
      <c r="M4" s="4" t="s">
        <v>427</v>
      </c>
    </row>
    <row r="5" spans="1:13">
      <c r="A5" s="7">
        <f>MAX($A$4:A4)+1</f>
        <v>1</v>
      </c>
      <c r="B5" s="8" t="s">
        <v>428</v>
      </c>
      <c r="C5" s="8" t="s">
        <v>429</v>
      </c>
      <c r="D5" s="9">
        <v>10</v>
      </c>
      <c r="E5" s="8">
        <v>8000</v>
      </c>
      <c r="F5" s="8" t="s">
        <v>430</v>
      </c>
      <c r="G5" s="8" t="s">
        <v>431</v>
      </c>
      <c r="H5" s="8" t="s">
        <v>432</v>
      </c>
      <c r="I5" s="8" t="s">
        <v>433</v>
      </c>
      <c r="J5" s="9" t="s">
        <v>434</v>
      </c>
      <c r="K5" s="9">
        <v>100</v>
      </c>
      <c r="L5" s="9" t="s">
        <v>435</v>
      </c>
      <c r="M5" s="9">
        <v>20</v>
      </c>
    </row>
    <row r="6" spans="1:13">
      <c r="A6" s="7"/>
      <c r="B6" s="8" t="s">
        <v>428</v>
      </c>
      <c r="C6" s="8" t="s">
        <v>429</v>
      </c>
      <c r="D6" s="9">
        <v>10</v>
      </c>
      <c r="E6" s="8">
        <v>8000</v>
      </c>
      <c r="F6" s="8" t="s">
        <v>430</v>
      </c>
      <c r="G6" s="8" t="s">
        <v>431</v>
      </c>
      <c r="H6" s="8" t="s">
        <v>436</v>
      </c>
      <c r="I6" s="8" t="s">
        <v>437</v>
      </c>
      <c r="J6" s="9" t="s">
        <v>434</v>
      </c>
      <c r="K6" s="9">
        <v>10</v>
      </c>
      <c r="L6" s="9" t="s">
        <v>438</v>
      </c>
      <c r="M6" s="9">
        <v>20</v>
      </c>
    </row>
    <row r="7" spans="1:13">
      <c r="A7" s="7"/>
      <c r="B7" s="8" t="s">
        <v>428</v>
      </c>
      <c r="C7" s="8" t="s">
        <v>429</v>
      </c>
      <c r="D7" s="9">
        <v>10</v>
      </c>
      <c r="E7" s="8">
        <v>8000</v>
      </c>
      <c r="F7" s="8" t="s">
        <v>430</v>
      </c>
      <c r="G7" s="8" t="s">
        <v>431</v>
      </c>
      <c r="H7" s="8" t="s">
        <v>439</v>
      </c>
      <c r="I7" s="8" t="s">
        <v>440</v>
      </c>
      <c r="J7" s="9" t="s">
        <v>434</v>
      </c>
      <c r="K7" s="9">
        <v>1</v>
      </c>
      <c r="L7" s="9" t="s">
        <v>441</v>
      </c>
      <c r="M7" s="9">
        <v>20</v>
      </c>
    </row>
    <row r="8" spans="1:13">
      <c r="A8" s="7"/>
      <c r="B8" s="8" t="s">
        <v>428</v>
      </c>
      <c r="C8" s="8" t="s">
        <v>429</v>
      </c>
      <c r="D8" s="9">
        <v>10</v>
      </c>
      <c r="E8" s="8">
        <v>8000</v>
      </c>
      <c r="F8" s="8" t="s">
        <v>430</v>
      </c>
      <c r="G8" s="8" t="s">
        <v>442</v>
      </c>
      <c r="H8" s="8" t="s">
        <v>443</v>
      </c>
      <c r="I8" s="8" t="s">
        <v>444</v>
      </c>
      <c r="J8" s="9" t="s">
        <v>445</v>
      </c>
      <c r="K8" s="9">
        <v>90</v>
      </c>
      <c r="L8" s="9"/>
      <c r="M8" s="9">
        <v>20</v>
      </c>
    </row>
    <row r="9" spans="1:13">
      <c r="A9" s="7"/>
      <c r="B9" s="8" t="s">
        <v>428</v>
      </c>
      <c r="C9" s="8" t="s">
        <v>429</v>
      </c>
      <c r="D9" s="9">
        <v>10</v>
      </c>
      <c r="E9" s="8">
        <v>8000</v>
      </c>
      <c r="F9" s="8" t="s">
        <v>430</v>
      </c>
      <c r="G9" s="8" t="s">
        <v>446</v>
      </c>
      <c r="H9" s="8" t="s">
        <v>447</v>
      </c>
      <c r="I9" s="8" t="s">
        <v>448</v>
      </c>
      <c r="J9" s="9" t="s">
        <v>434</v>
      </c>
      <c r="K9" s="9">
        <v>99</v>
      </c>
      <c r="L9" s="9" t="s">
        <v>435</v>
      </c>
      <c r="M9" s="9">
        <v>10</v>
      </c>
    </row>
    <row r="10" spans="1:13">
      <c r="A10" s="7">
        <f>MAX($A$4:A9)+1</f>
        <v>2</v>
      </c>
      <c r="B10" s="8" t="s">
        <v>428</v>
      </c>
      <c r="C10" s="8" t="s">
        <v>449</v>
      </c>
      <c r="D10" s="9">
        <v>10</v>
      </c>
      <c r="E10" s="8">
        <v>131707.67</v>
      </c>
      <c r="F10" s="8" t="s">
        <v>450</v>
      </c>
      <c r="G10" s="8" t="s">
        <v>431</v>
      </c>
      <c r="H10" s="8" t="s">
        <v>436</v>
      </c>
      <c r="I10" s="8" t="s">
        <v>451</v>
      </c>
      <c r="J10" s="9" t="s">
        <v>434</v>
      </c>
      <c r="K10" s="9">
        <v>100</v>
      </c>
      <c r="L10" s="9" t="s">
        <v>435</v>
      </c>
      <c r="M10" s="9">
        <v>15</v>
      </c>
    </row>
    <row r="11" spans="1:13">
      <c r="A11" s="7"/>
      <c r="B11" s="8" t="s">
        <v>428</v>
      </c>
      <c r="C11" s="8" t="s">
        <v>449</v>
      </c>
      <c r="D11" s="9">
        <v>10</v>
      </c>
      <c r="E11" s="8">
        <v>131707.67</v>
      </c>
      <c r="F11" s="8" t="s">
        <v>450</v>
      </c>
      <c r="G11" s="8" t="s">
        <v>431</v>
      </c>
      <c r="H11" s="8" t="s">
        <v>439</v>
      </c>
      <c r="I11" s="8" t="s">
        <v>452</v>
      </c>
      <c r="J11" s="9" t="s">
        <v>453</v>
      </c>
      <c r="K11" s="9">
        <v>1</v>
      </c>
      <c r="L11" s="9" t="s">
        <v>441</v>
      </c>
      <c r="M11" s="9">
        <v>15</v>
      </c>
    </row>
    <row r="12" spans="1:13">
      <c r="A12" s="7"/>
      <c r="B12" s="8" t="s">
        <v>428</v>
      </c>
      <c r="C12" s="8" t="s">
        <v>449</v>
      </c>
      <c r="D12" s="9">
        <v>10</v>
      </c>
      <c r="E12" s="8">
        <v>131707.67</v>
      </c>
      <c r="F12" s="8" t="s">
        <v>450</v>
      </c>
      <c r="G12" s="8" t="s">
        <v>431</v>
      </c>
      <c r="H12" s="8" t="s">
        <v>432</v>
      </c>
      <c r="I12" s="8" t="s">
        <v>454</v>
      </c>
      <c r="J12" s="9" t="s">
        <v>434</v>
      </c>
      <c r="K12" s="9">
        <v>90</v>
      </c>
      <c r="L12" s="9" t="s">
        <v>435</v>
      </c>
      <c r="M12" s="9">
        <v>15</v>
      </c>
    </row>
    <row r="13" spans="1:13">
      <c r="A13" s="7"/>
      <c r="B13" s="8" t="s">
        <v>428</v>
      </c>
      <c r="C13" s="8" t="s">
        <v>449</v>
      </c>
      <c r="D13" s="9">
        <v>10</v>
      </c>
      <c r="E13" s="8">
        <v>131707.67</v>
      </c>
      <c r="F13" s="8" t="s">
        <v>450</v>
      </c>
      <c r="G13" s="8" t="s">
        <v>442</v>
      </c>
      <c r="H13" s="8" t="s">
        <v>443</v>
      </c>
      <c r="I13" s="8" t="s">
        <v>455</v>
      </c>
      <c r="J13" s="9" t="s">
        <v>445</v>
      </c>
      <c r="K13" s="9" t="s">
        <v>456</v>
      </c>
      <c r="L13" s="9"/>
      <c r="M13" s="9">
        <v>20</v>
      </c>
    </row>
    <row r="14" spans="1:13">
      <c r="A14" s="7"/>
      <c r="B14" s="8" t="s">
        <v>428</v>
      </c>
      <c r="C14" s="8" t="s">
        <v>449</v>
      </c>
      <c r="D14" s="9">
        <v>10</v>
      </c>
      <c r="E14" s="8">
        <v>131707.67</v>
      </c>
      <c r="F14" s="8" t="s">
        <v>450</v>
      </c>
      <c r="G14" s="8" t="s">
        <v>446</v>
      </c>
      <c r="H14" s="8" t="s">
        <v>447</v>
      </c>
      <c r="I14" s="8" t="s">
        <v>457</v>
      </c>
      <c r="J14" s="9" t="s">
        <v>434</v>
      </c>
      <c r="K14" s="9">
        <v>100</v>
      </c>
      <c r="L14" s="9" t="s">
        <v>435</v>
      </c>
      <c r="M14" s="9">
        <v>10</v>
      </c>
    </row>
    <row r="15" spans="1:13">
      <c r="A15" s="7"/>
      <c r="B15" s="8" t="s">
        <v>428</v>
      </c>
      <c r="C15" s="8" t="s">
        <v>449</v>
      </c>
      <c r="D15" s="9">
        <v>10</v>
      </c>
      <c r="E15" s="8">
        <v>131707.67</v>
      </c>
      <c r="F15" s="8" t="s">
        <v>450</v>
      </c>
      <c r="G15" s="8" t="s">
        <v>458</v>
      </c>
      <c r="H15" s="8" t="s">
        <v>459</v>
      </c>
      <c r="I15" s="8" t="s">
        <v>460</v>
      </c>
      <c r="J15" s="9" t="s">
        <v>453</v>
      </c>
      <c r="K15" s="9">
        <v>131707.68</v>
      </c>
      <c r="L15" s="9" t="s">
        <v>435</v>
      </c>
      <c r="M15" s="9">
        <v>15</v>
      </c>
    </row>
    <row r="16" spans="1:13">
      <c r="A16" s="7">
        <f>MAX($A$4:A15)+1</f>
        <v>3</v>
      </c>
      <c r="B16" s="8" t="s">
        <v>428</v>
      </c>
      <c r="C16" s="8" t="s">
        <v>461</v>
      </c>
      <c r="D16" s="9">
        <v>10</v>
      </c>
      <c r="E16" s="8">
        <v>1662000</v>
      </c>
      <c r="F16" s="8" t="s">
        <v>462</v>
      </c>
      <c r="G16" s="8" t="s">
        <v>431</v>
      </c>
      <c r="H16" s="8" t="s">
        <v>432</v>
      </c>
      <c r="I16" s="8" t="s">
        <v>463</v>
      </c>
      <c r="J16" s="9" t="s">
        <v>434</v>
      </c>
      <c r="K16" s="9">
        <v>1</v>
      </c>
      <c r="L16" s="9" t="s">
        <v>66</v>
      </c>
      <c r="M16" s="9">
        <v>20</v>
      </c>
    </row>
    <row r="17" spans="1:13">
      <c r="A17" s="7"/>
      <c r="B17" s="8" t="s">
        <v>428</v>
      </c>
      <c r="C17" s="8" t="s">
        <v>461</v>
      </c>
      <c r="D17" s="9">
        <v>10</v>
      </c>
      <c r="E17" s="8">
        <v>1662000</v>
      </c>
      <c r="F17" s="8" t="s">
        <v>462</v>
      </c>
      <c r="G17" s="8" t="s">
        <v>431</v>
      </c>
      <c r="H17" s="8" t="s">
        <v>439</v>
      </c>
      <c r="I17" s="8" t="s">
        <v>464</v>
      </c>
      <c r="J17" s="9" t="s">
        <v>453</v>
      </c>
      <c r="K17" s="9">
        <v>1</v>
      </c>
      <c r="L17" s="9" t="s">
        <v>441</v>
      </c>
      <c r="M17" s="9">
        <v>20</v>
      </c>
    </row>
    <row r="18" spans="1:13">
      <c r="A18" s="7"/>
      <c r="B18" s="8" t="s">
        <v>428</v>
      </c>
      <c r="C18" s="8" t="s">
        <v>461</v>
      </c>
      <c r="D18" s="9">
        <v>10</v>
      </c>
      <c r="E18" s="8">
        <v>1662000</v>
      </c>
      <c r="F18" s="8" t="s">
        <v>462</v>
      </c>
      <c r="G18" s="8" t="s">
        <v>431</v>
      </c>
      <c r="H18" s="8" t="s">
        <v>436</v>
      </c>
      <c r="I18" s="8" t="s">
        <v>465</v>
      </c>
      <c r="J18" s="9" t="s">
        <v>434</v>
      </c>
      <c r="K18" s="9">
        <v>100</v>
      </c>
      <c r="L18" s="9" t="s">
        <v>435</v>
      </c>
      <c r="M18" s="9">
        <v>20</v>
      </c>
    </row>
    <row r="19" spans="1:13">
      <c r="A19" s="7"/>
      <c r="B19" s="8" t="s">
        <v>428</v>
      </c>
      <c r="C19" s="8" t="s">
        <v>461</v>
      </c>
      <c r="D19" s="9">
        <v>10</v>
      </c>
      <c r="E19" s="8">
        <v>1662000</v>
      </c>
      <c r="F19" s="8" t="s">
        <v>462</v>
      </c>
      <c r="G19" s="8" t="s">
        <v>442</v>
      </c>
      <c r="H19" s="8" t="s">
        <v>443</v>
      </c>
      <c r="I19" s="8" t="s">
        <v>466</v>
      </c>
      <c r="J19" s="9" t="s">
        <v>445</v>
      </c>
      <c r="K19" s="9" t="s">
        <v>456</v>
      </c>
      <c r="L19" s="9"/>
      <c r="M19" s="9">
        <v>20</v>
      </c>
    </row>
    <row r="20" spans="1:13">
      <c r="A20" s="7"/>
      <c r="B20" s="8" t="s">
        <v>428</v>
      </c>
      <c r="C20" s="8" t="s">
        <v>461</v>
      </c>
      <c r="D20" s="9">
        <v>10</v>
      </c>
      <c r="E20" s="8">
        <v>1662000</v>
      </c>
      <c r="F20" s="8" t="s">
        <v>462</v>
      </c>
      <c r="G20" s="8" t="s">
        <v>446</v>
      </c>
      <c r="H20" s="8" t="s">
        <v>447</v>
      </c>
      <c r="I20" s="8" t="s">
        <v>467</v>
      </c>
      <c r="J20" s="9" t="s">
        <v>434</v>
      </c>
      <c r="K20" s="9">
        <v>90</v>
      </c>
      <c r="L20" s="9" t="s">
        <v>435</v>
      </c>
      <c r="M20" s="9">
        <v>10</v>
      </c>
    </row>
    <row r="21" spans="1:13">
      <c r="A21" s="7">
        <f>MAX($A$4:A20)+1</f>
        <v>4</v>
      </c>
      <c r="B21" s="8" t="s">
        <v>428</v>
      </c>
      <c r="C21" s="8" t="s">
        <v>468</v>
      </c>
      <c r="D21" s="9">
        <v>10</v>
      </c>
      <c r="E21" s="8">
        <v>80000</v>
      </c>
      <c r="F21" s="8" t="s">
        <v>469</v>
      </c>
      <c r="G21" s="8" t="s">
        <v>431</v>
      </c>
      <c r="H21" s="8" t="s">
        <v>436</v>
      </c>
      <c r="I21" s="8" t="s">
        <v>470</v>
      </c>
      <c r="J21" s="9" t="s">
        <v>434</v>
      </c>
      <c r="K21" s="9">
        <v>99</v>
      </c>
      <c r="L21" s="9" t="s">
        <v>435</v>
      </c>
      <c r="M21" s="9">
        <v>20</v>
      </c>
    </row>
    <row r="22" spans="1:13">
      <c r="A22" s="7"/>
      <c r="B22" s="8" t="s">
        <v>428</v>
      </c>
      <c r="C22" s="8" t="s">
        <v>468</v>
      </c>
      <c r="D22" s="9">
        <v>10</v>
      </c>
      <c r="E22" s="8">
        <v>80000</v>
      </c>
      <c r="F22" s="8" t="s">
        <v>469</v>
      </c>
      <c r="G22" s="8" t="s">
        <v>431</v>
      </c>
      <c r="H22" s="8" t="s">
        <v>439</v>
      </c>
      <c r="I22" s="8" t="s">
        <v>471</v>
      </c>
      <c r="J22" s="9" t="s">
        <v>453</v>
      </c>
      <c r="K22" s="9">
        <v>1</v>
      </c>
      <c r="L22" s="9" t="s">
        <v>441</v>
      </c>
      <c r="M22" s="9">
        <v>20</v>
      </c>
    </row>
    <row r="23" spans="1:13">
      <c r="A23" s="7"/>
      <c r="B23" s="8" t="s">
        <v>428</v>
      </c>
      <c r="C23" s="8" t="s">
        <v>468</v>
      </c>
      <c r="D23" s="9">
        <v>10</v>
      </c>
      <c r="E23" s="8">
        <v>80000</v>
      </c>
      <c r="F23" s="8" t="s">
        <v>469</v>
      </c>
      <c r="G23" s="8" t="s">
        <v>431</v>
      </c>
      <c r="H23" s="8" t="s">
        <v>432</v>
      </c>
      <c r="I23" s="8" t="s">
        <v>472</v>
      </c>
      <c r="J23" s="9" t="s">
        <v>434</v>
      </c>
      <c r="K23" s="9">
        <v>30</v>
      </c>
      <c r="L23" s="9" t="s">
        <v>438</v>
      </c>
      <c r="M23" s="9">
        <v>20</v>
      </c>
    </row>
    <row r="24" ht="27" spans="1:13">
      <c r="A24" s="7"/>
      <c r="B24" s="8" t="s">
        <v>428</v>
      </c>
      <c r="C24" s="8" t="s">
        <v>468</v>
      </c>
      <c r="D24" s="9">
        <v>10</v>
      </c>
      <c r="E24" s="8">
        <v>80000</v>
      </c>
      <c r="F24" s="8" t="s">
        <v>469</v>
      </c>
      <c r="G24" s="8" t="s">
        <v>442</v>
      </c>
      <c r="H24" s="8" t="s">
        <v>443</v>
      </c>
      <c r="I24" s="8" t="s">
        <v>473</v>
      </c>
      <c r="J24" s="9" t="s">
        <v>445</v>
      </c>
      <c r="K24" s="9" t="s">
        <v>456</v>
      </c>
      <c r="L24" s="9"/>
      <c r="M24" s="9">
        <v>20</v>
      </c>
    </row>
    <row r="25" spans="1:13">
      <c r="A25" s="7"/>
      <c r="B25" s="8" t="s">
        <v>428</v>
      </c>
      <c r="C25" s="8" t="s">
        <v>468</v>
      </c>
      <c r="D25" s="9">
        <v>10</v>
      </c>
      <c r="E25" s="8">
        <v>80000</v>
      </c>
      <c r="F25" s="8" t="s">
        <v>469</v>
      </c>
      <c r="G25" s="8" t="s">
        <v>446</v>
      </c>
      <c r="H25" s="8" t="s">
        <v>447</v>
      </c>
      <c r="I25" s="8" t="s">
        <v>474</v>
      </c>
      <c r="J25" s="9" t="s">
        <v>434</v>
      </c>
      <c r="K25" s="9">
        <v>99</v>
      </c>
      <c r="L25" s="9" t="s">
        <v>435</v>
      </c>
      <c r="M25" s="9">
        <v>10</v>
      </c>
    </row>
    <row r="26" ht="27" spans="1:13">
      <c r="A26" s="7">
        <f>MAX($A$4:A25)+1</f>
        <v>5</v>
      </c>
      <c r="B26" s="8" t="s">
        <v>428</v>
      </c>
      <c r="C26" s="8" t="s">
        <v>475</v>
      </c>
      <c r="D26" s="9">
        <v>10</v>
      </c>
      <c r="E26" s="8">
        <v>964938.88</v>
      </c>
      <c r="F26" s="8" t="s">
        <v>476</v>
      </c>
      <c r="G26" s="8" t="s">
        <v>431</v>
      </c>
      <c r="H26" s="8" t="s">
        <v>432</v>
      </c>
      <c r="I26" s="8" t="s">
        <v>477</v>
      </c>
      <c r="J26" s="9" t="s">
        <v>434</v>
      </c>
      <c r="K26" s="9">
        <v>400</v>
      </c>
      <c r="L26" s="9" t="s">
        <v>478</v>
      </c>
      <c r="M26" s="9">
        <v>15</v>
      </c>
    </row>
    <row r="27" spans="1:13">
      <c r="A27" s="7"/>
      <c r="B27" s="8" t="s">
        <v>428</v>
      </c>
      <c r="C27" s="8" t="s">
        <v>475</v>
      </c>
      <c r="D27" s="9">
        <v>10</v>
      </c>
      <c r="E27" s="8">
        <v>964938.88</v>
      </c>
      <c r="F27" s="8" t="s">
        <v>476</v>
      </c>
      <c r="G27" s="8" t="s">
        <v>431</v>
      </c>
      <c r="H27" s="8" t="s">
        <v>436</v>
      </c>
      <c r="I27" s="8" t="s">
        <v>479</v>
      </c>
      <c r="J27" s="9" t="s">
        <v>434</v>
      </c>
      <c r="K27" s="9">
        <v>90</v>
      </c>
      <c r="L27" s="9" t="s">
        <v>435</v>
      </c>
      <c r="M27" s="9">
        <v>15</v>
      </c>
    </row>
    <row r="28" spans="1:13">
      <c r="A28" s="7"/>
      <c r="B28" s="8" t="s">
        <v>428</v>
      </c>
      <c r="C28" s="8" t="s">
        <v>475</v>
      </c>
      <c r="D28" s="9">
        <v>10</v>
      </c>
      <c r="E28" s="8">
        <v>964938.88</v>
      </c>
      <c r="F28" s="8" t="s">
        <v>476</v>
      </c>
      <c r="G28" s="8" t="s">
        <v>431</v>
      </c>
      <c r="H28" s="8" t="s">
        <v>439</v>
      </c>
      <c r="I28" s="8" t="s">
        <v>480</v>
      </c>
      <c r="J28" s="9" t="s">
        <v>453</v>
      </c>
      <c r="K28" s="9">
        <v>150</v>
      </c>
      <c r="L28" s="9" t="s">
        <v>481</v>
      </c>
      <c r="M28" s="9">
        <v>15</v>
      </c>
    </row>
    <row r="29" spans="1:13">
      <c r="A29" s="7"/>
      <c r="B29" s="8" t="s">
        <v>428</v>
      </c>
      <c r="C29" s="8" t="s">
        <v>475</v>
      </c>
      <c r="D29" s="9">
        <v>10</v>
      </c>
      <c r="E29" s="8">
        <v>964938.88</v>
      </c>
      <c r="F29" s="8" t="s">
        <v>476</v>
      </c>
      <c r="G29" s="8" t="s">
        <v>442</v>
      </c>
      <c r="H29" s="8" t="s">
        <v>443</v>
      </c>
      <c r="I29" s="8" t="s">
        <v>482</v>
      </c>
      <c r="J29" s="9" t="s">
        <v>445</v>
      </c>
      <c r="K29" s="9" t="s">
        <v>456</v>
      </c>
      <c r="L29" s="9"/>
      <c r="M29" s="9">
        <v>20</v>
      </c>
    </row>
    <row r="30" spans="1:13">
      <c r="A30" s="7"/>
      <c r="B30" s="8" t="s">
        <v>428</v>
      </c>
      <c r="C30" s="8" t="s">
        <v>475</v>
      </c>
      <c r="D30" s="9">
        <v>10</v>
      </c>
      <c r="E30" s="8">
        <v>964938.88</v>
      </c>
      <c r="F30" s="8" t="s">
        <v>476</v>
      </c>
      <c r="G30" s="8" t="s">
        <v>446</v>
      </c>
      <c r="H30" s="8" t="s">
        <v>447</v>
      </c>
      <c r="I30" s="8" t="s">
        <v>483</v>
      </c>
      <c r="J30" s="9" t="s">
        <v>434</v>
      </c>
      <c r="K30" s="9">
        <v>100</v>
      </c>
      <c r="L30" s="9" t="s">
        <v>435</v>
      </c>
      <c r="M30" s="9">
        <v>10</v>
      </c>
    </row>
    <row r="31" spans="1:13">
      <c r="A31" s="7"/>
      <c r="B31" s="8" t="s">
        <v>428</v>
      </c>
      <c r="C31" s="8" t="s">
        <v>475</v>
      </c>
      <c r="D31" s="9">
        <v>10</v>
      </c>
      <c r="E31" s="8">
        <v>964938.88</v>
      </c>
      <c r="F31" s="8" t="s">
        <v>476</v>
      </c>
      <c r="G31" s="8" t="s">
        <v>458</v>
      </c>
      <c r="H31" s="8" t="s">
        <v>484</v>
      </c>
      <c r="I31" s="8" t="s">
        <v>485</v>
      </c>
      <c r="J31" s="9" t="s">
        <v>453</v>
      </c>
      <c r="K31" s="9">
        <v>250</v>
      </c>
      <c r="L31" s="9" t="s">
        <v>486</v>
      </c>
      <c r="M31" s="9">
        <v>15</v>
      </c>
    </row>
    <row r="32" spans="1:13">
      <c r="A32" s="7">
        <f>MAX($A$4:A31)+1</f>
        <v>6</v>
      </c>
      <c r="B32" s="8" t="s">
        <v>428</v>
      </c>
      <c r="C32" s="8" t="s">
        <v>487</v>
      </c>
      <c r="D32" s="9">
        <v>10</v>
      </c>
      <c r="E32" s="8">
        <v>250000</v>
      </c>
      <c r="F32" s="8" t="s">
        <v>488</v>
      </c>
      <c r="G32" s="8" t="s">
        <v>431</v>
      </c>
      <c r="H32" s="8" t="s">
        <v>436</v>
      </c>
      <c r="I32" s="8" t="s">
        <v>479</v>
      </c>
      <c r="J32" s="9" t="s">
        <v>434</v>
      </c>
      <c r="K32" s="9">
        <v>90</v>
      </c>
      <c r="L32" s="9" t="s">
        <v>435</v>
      </c>
      <c r="M32" s="9">
        <v>15</v>
      </c>
    </row>
    <row r="33" spans="1:13">
      <c r="A33" s="7"/>
      <c r="B33" s="8" t="s">
        <v>428</v>
      </c>
      <c r="C33" s="8" t="s">
        <v>487</v>
      </c>
      <c r="D33" s="9">
        <v>10</v>
      </c>
      <c r="E33" s="8">
        <v>250000</v>
      </c>
      <c r="F33" s="8" t="s">
        <v>488</v>
      </c>
      <c r="G33" s="8" t="s">
        <v>431</v>
      </c>
      <c r="H33" s="8" t="s">
        <v>439</v>
      </c>
      <c r="I33" s="8" t="s">
        <v>480</v>
      </c>
      <c r="J33" s="9" t="s">
        <v>453</v>
      </c>
      <c r="K33" s="9">
        <v>365</v>
      </c>
      <c r="L33" s="9" t="s">
        <v>481</v>
      </c>
      <c r="M33" s="9">
        <v>15</v>
      </c>
    </row>
    <row r="34" spans="1:13">
      <c r="A34" s="7"/>
      <c r="B34" s="8" t="s">
        <v>428</v>
      </c>
      <c r="C34" s="8" t="s">
        <v>487</v>
      </c>
      <c r="D34" s="9">
        <v>10</v>
      </c>
      <c r="E34" s="8">
        <v>250000</v>
      </c>
      <c r="F34" s="8" t="s">
        <v>488</v>
      </c>
      <c r="G34" s="8" t="s">
        <v>431</v>
      </c>
      <c r="H34" s="8" t="s">
        <v>432</v>
      </c>
      <c r="I34" s="8" t="s">
        <v>489</v>
      </c>
      <c r="J34" s="9" t="s">
        <v>434</v>
      </c>
      <c r="K34" s="9">
        <v>1</v>
      </c>
      <c r="L34" s="9" t="s">
        <v>490</v>
      </c>
      <c r="M34" s="9">
        <v>15</v>
      </c>
    </row>
    <row r="35" ht="27" spans="1:13">
      <c r="A35" s="7"/>
      <c r="B35" s="8" t="s">
        <v>428</v>
      </c>
      <c r="C35" s="8" t="s">
        <v>487</v>
      </c>
      <c r="D35" s="9">
        <v>10</v>
      </c>
      <c r="E35" s="8">
        <v>250000</v>
      </c>
      <c r="F35" s="8" t="s">
        <v>488</v>
      </c>
      <c r="G35" s="8" t="s">
        <v>442</v>
      </c>
      <c r="H35" s="8" t="s">
        <v>443</v>
      </c>
      <c r="I35" s="8" t="s">
        <v>491</v>
      </c>
      <c r="J35" s="9" t="s">
        <v>445</v>
      </c>
      <c r="K35" s="9" t="s">
        <v>456</v>
      </c>
      <c r="L35" s="9"/>
      <c r="M35" s="9">
        <v>20</v>
      </c>
    </row>
    <row r="36" spans="1:13">
      <c r="A36" s="7"/>
      <c r="B36" s="8" t="s">
        <v>428</v>
      </c>
      <c r="C36" s="8" t="s">
        <v>487</v>
      </c>
      <c r="D36" s="9">
        <v>10</v>
      </c>
      <c r="E36" s="8">
        <v>250000</v>
      </c>
      <c r="F36" s="8" t="s">
        <v>488</v>
      </c>
      <c r="G36" s="8" t="s">
        <v>446</v>
      </c>
      <c r="H36" s="8" t="s">
        <v>447</v>
      </c>
      <c r="I36" s="8" t="s">
        <v>483</v>
      </c>
      <c r="J36" s="9" t="s">
        <v>434</v>
      </c>
      <c r="K36" s="9">
        <v>100</v>
      </c>
      <c r="L36" s="9" t="s">
        <v>435</v>
      </c>
      <c r="M36" s="9">
        <v>10</v>
      </c>
    </row>
    <row r="37" spans="1:13">
      <c r="A37" s="7"/>
      <c r="B37" s="8" t="s">
        <v>428</v>
      </c>
      <c r="C37" s="8" t="s">
        <v>487</v>
      </c>
      <c r="D37" s="9">
        <v>10</v>
      </c>
      <c r="E37" s="8">
        <v>250000</v>
      </c>
      <c r="F37" s="8" t="s">
        <v>488</v>
      </c>
      <c r="G37" s="8" t="s">
        <v>458</v>
      </c>
      <c r="H37" s="8" t="s">
        <v>484</v>
      </c>
      <c r="I37" s="8" t="s">
        <v>485</v>
      </c>
      <c r="J37" s="9" t="s">
        <v>453</v>
      </c>
      <c r="K37" s="9">
        <v>250000</v>
      </c>
      <c r="L37" s="9" t="s">
        <v>492</v>
      </c>
      <c r="M37" s="9">
        <v>15</v>
      </c>
    </row>
    <row r="38" ht="27" spans="1:13">
      <c r="A38" s="7">
        <f>MAX($A$4:A37)+1</f>
        <v>7</v>
      </c>
      <c r="B38" s="8" t="s">
        <v>428</v>
      </c>
      <c r="C38" s="8" t="s">
        <v>493</v>
      </c>
      <c r="D38" s="9">
        <v>10</v>
      </c>
      <c r="E38" s="8">
        <v>8000</v>
      </c>
      <c r="F38" s="8" t="s">
        <v>476</v>
      </c>
      <c r="G38" s="8" t="s">
        <v>431</v>
      </c>
      <c r="H38" s="8" t="s">
        <v>432</v>
      </c>
      <c r="I38" s="8" t="s">
        <v>477</v>
      </c>
      <c r="J38" s="9" t="s">
        <v>434</v>
      </c>
      <c r="K38" s="9">
        <v>400</v>
      </c>
      <c r="L38" s="9" t="s">
        <v>478</v>
      </c>
      <c r="M38" s="9">
        <v>15</v>
      </c>
    </row>
    <row r="39" spans="1:13">
      <c r="A39" s="7"/>
      <c r="B39" s="8" t="s">
        <v>428</v>
      </c>
      <c r="C39" s="8" t="s">
        <v>493</v>
      </c>
      <c r="D39" s="9">
        <v>10</v>
      </c>
      <c r="E39" s="8">
        <v>8000</v>
      </c>
      <c r="F39" s="8" t="s">
        <v>476</v>
      </c>
      <c r="G39" s="8" t="s">
        <v>431</v>
      </c>
      <c r="H39" s="8" t="s">
        <v>439</v>
      </c>
      <c r="I39" s="8" t="s">
        <v>480</v>
      </c>
      <c r="J39" s="9" t="s">
        <v>453</v>
      </c>
      <c r="K39" s="9">
        <v>150</v>
      </c>
      <c r="L39" s="9" t="s">
        <v>481</v>
      </c>
      <c r="M39" s="9">
        <v>15</v>
      </c>
    </row>
    <row r="40" spans="1:13">
      <c r="A40" s="7"/>
      <c r="B40" s="8" t="s">
        <v>428</v>
      </c>
      <c r="C40" s="8" t="s">
        <v>493</v>
      </c>
      <c r="D40" s="9">
        <v>10</v>
      </c>
      <c r="E40" s="8">
        <v>8000</v>
      </c>
      <c r="F40" s="8" t="s">
        <v>476</v>
      </c>
      <c r="G40" s="8" t="s">
        <v>431</v>
      </c>
      <c r="H40" s="8" t="s">
        <v>436</v>
      </c>
      <c r="I40" s="8" t="s">
        <v>479</v>
      </c>
      <c r="J40" s="9" t="s">
        <v>434</v>
      </c>
      <c r="K40" s="9">
        <v>90</v>
      </c>
      <c r="L40" s="9" t="s">
        <v>435</v>
      </c>
      <c r="M40" s="9">
        <v>15</v>
      </c>
    </row>
    <row r="41" spans="1:13">
      <c r="A41" s="7"/>
      <c r="B41" s="8" t="s">
        <v>428</v>
      </c>
      <c r="C41" s="8" t="s">
        <v>493</v>
      </c>
      <c r="D41" s="9">
        <v>10</v>
      </c>
      <c r="E41" s="8">
        <v>8000</v>
      </c>
      <c r="F41" s="8" t="s">
        <v>476</v>
      </c>
      <c r="G41" s="8" t="s">
        <v>442</v>
      </c>
      <c r="H41" s="8" t="s">
        <v>443</v>
      </c>
      <c r="I41" s="8" t="s">
        <v>482</v>
      </c>
      <c r="J41" s="9" t="s">
        <v>445</v>
      </c>
      <c r="K41" s="9" t="s">
        <v>456</v>
      </c>
      <c r="L41" s="9"/>
      <c r="M41" s="9">
        <v>20</v>
      </c>
    </row>
    <row r="42" spans="1:13">
      <c r="A42" s="7"/>
      <c r="B42" s="8" t="s">
        <v>428</v>
      </c>
      <c r="C42" s="8" t="s">
        <v>493</v>
      </c>
      <c r="D42" s="9">
        <v>10</v>
      </c>
      <c r="E42" s="8">
        <v>8000</v>
      </c>
      <c r="F42" s="8" t="s">
        <v>476</v>
      </c>
      <c r="G42" s="8" t="s">
        <v>446</v>
      </c>
      <c r="H42" s="8" t="s">
        <v>447</v>
      </c>
      <c r="I42" s="8" t="s">
        <v>483</v>
      </c>
      <c r="J42" s="9" t="s">
        <v>434</v>
      </c>
      <c r="K42" s="9">
        <v>100</v>
      </c>
      <c r="L42" s="9" t="s">
        <v>435</v>
      </c>
      <c r="M42" s="9">
        <v>10</v>
      </c>
    </row>
    <row r="43" spans="1:13">
      <c r="A43" s="7"/>
      <c r="B43" s="8" t="s">
        <v>428</v>
      </c>
      <c r="C43" s="8" t="s">
        <v>493</v>
      </c>
      <c r="D43" s="9">
        <v>10</v>
      </c>
      <c r="E43" s="8">
        <v>8000</v>
      </c>
      <c r="F43" s="8" t="s">
        <v>476</v>
      </c>
      <c r="G43" s="8" t="s">
        <v>458</v>
      </c>
      <c r="H43" s="8" t="s">
        <v>484</v>
      </c>
      <c r="I43" s="8" t="s">
        <v>485</v>
      </c>
      <c r="J43" s="9" t="s">
        <v>453</v>
      </c>
      <c r="K43" s="9">
        <v>8000</v>
      </c>
      <c r="L43" s="9" t="s">
        <v>492</v>
      </c>
      <c r="M43" s="9">
        <v>15</v>
      </c>
    </row>
    <row r="44" spans="1:13">
      <c r="A44" s="7">
        <f>MAX($A$4:A43)+1</f>
        <v>8</v>
      </c>
      <c r="B44" s="8" t="s">
        <v>428</v>
      </c>
      <c r="C44" s="8" t="s">
        <v>494</v>
      </c>
      <c r="D44" s="9">
        <v>10</v>
      </c>
      <c r="E44" s="8">
        <v>3919757</v>
      </c>
      <c r="F44" s="8" t="s">
        <v>495</v>
      </c>
      <c r="G44" s="8" t="s">
        <v>431</v>
      </c>
      <c r="H44" s="8" t="s">
        <v>439</v>
      </c>
      <c r="I44" s="8" t="s">
        <v>480</v>
      </c>
      <c r="J44" s="9" t="s">
        <v>453</v>
      </c>
      <c r="K44" s="9">
        <v>365</v>
      </c>
      <c r="L44" s="9" t="s">
        <v>481</v>
      </c>
      <c r="M44" s="9">
        <v>15</v>
      </c>
    </row>
    <row r="45" spans="1:13">
      <c r="A45" s="7"/>
      <c r="B45" s="8" t="s">
        <v>428</v>
      </c>
      <c r="C45" s="8" t="s">
        <v>494</v>
      </c>
      <c r="D45" s="9">
        <v>10</v>
      </c>
      <c r="E45" s="8">
        <v>3919757</v>
      </c>
      <c r="F45" s="8" t="s">
        <v>495</v>
      </c>
      <c r="G45" s="8" t="s">
        <v>431</v>
      </c>
      <c r="H45" s="8" t="s">
        <v>436</v>
      </c>
      <c r="I45" s="8" t="s">
        <v>479</v>
      </c>
      <c r="J45" s="9" t="s">
        <v>434</v>
      </c>
      <c r="K45" s="9">
        <v>90</v>
      </c>
      <c r="L45" s="9" t="s">
        <v>435</v>
      </c>
      <c r="M45" s="9">
        <v>15</v>
      </c>
    </row>
    <row r="46" spans="1:13">
      <c r="A46" s="7"/>
      <c r="B46" s="8" t="s">
        <v>428</v>
      </c>
      <c r="C46" s="8" t="s">
        <v>494</v>
      </c>
      <c r="D46" s="9">
        <v>10</v>
      </c>
      <c r="E46" s="8">
        <v>3919757</v>
      </c>
      <c r="F46" s="8" t="s">
        <v>495</v>
      </c>
      <c r="G46" s="8" t="s">
        <v>431</v>
      </c>
      <c r="H46" s="8" t="s">
        <v>432</v>
      </c>
      <c r="I46" s="8" t="s">
        <v>496</v>
      </c>
      <c r="J46" s="9" t="s">
        <v>434</v>
      </c>
      <c r="K46" s="9">
        <v>1</v>
      </c>
      <c r="L46" s="9" t="s">
        <v>438</v>
      </c>
      <c r="M46" s="9">
        <v>15</v>
      </c>
    </row>
    <row r="47" ht="27" spans="1:13">
      <c r="A47" s="7"/>
      <c r="B47" s="8" t="s">
        <v>428</v>
      </c>
      <c r="C47" s="8" t="s">
        <v>494</v>
      </c>
      <c r="D47" s="9">
        <v>10</v>
      </c>
      <c r="E47" s="8">
        <v>3919757</v>
      </c>
      <c r="F47" s="8" t="s">
        <v>495</v>
      </c>
      <c r="G47" s="8" t="s">
        <v>442</v>
      </c>
      <c r="H47" s="8" t="s">
        <v>443</v>
      </c>
      <c r="I47" s="8" t="s">
        <v>497</v>
      </c>
      <c r="J47" s="9" t="s">
        <v>445</v>
      </c>
      <c r="K47" s="9" t="s">
        <v>456</v>
      </c>
      <c r="L47" s="9"/>
      <c r="M47" s="9">
        <v>20</v>
      </c>
    </row>
    <row r="48" spans="1:13">
      <c r="A48" s="7"/>
      <c r="B48" s="8" t="s">
        <v>428</v>
      </c>
      <c r="C48" s="8" t="s">
        <v>494</v>
      </c>
      <c r="D48" s="9">
        <v>10</v>
      </c>
      <c r="E48" s="8">
        <v>3919757</v>
      </c>
      <c r="F48" s="8" t="s">
        <v>495</v>
      </c>
      <c r="G48" s="8" t="s">
        <v>446</v>
      </c>
      <c r="H48" s="8" t="s">
        <v>447</v>
      </c>
      <c r="I48" s="8" t="s">
        <v>483</v>
      </c>
      <c r="J48" s="9" t="s">
        <v>434</v>
      </c>
      <c r="K48" s="9">
        <v>100</v>
      </c>
      <c r="L48" s="9" t="s">
        <v>435</v>
      </c>
      <c r="M48" s="9">
        <v>10</v>
      </c>
    </row>
    <row r="49" spans="1:13">
      <c r="A49" s="7"/>
      <c r="B49" s="8" t="s">
        <v>428</v>
      </c>
      <c r="C49" s="8" t="s">
        <v>494</v>
      </c>
      <c r="D49" s="9">
        <v>10</v>
      </c>
      <c r="E49" s="8">
        <v>3919757</v>
      </c>
      <c r="F49" s="8" t="s">
        <v>495</v>
      </c>
      <c r="G49" s="8" t="s">
        <v>458</v>
      </c>
      <c r="H49" s="8" t="s">
        <v>484</v>
      </c>
      <c r="I49" s="8" t="s">
        <v>485</v>
      </c>
      <c r="J49" s="9" t="s">
        <v>453</v>
      </c>
      <c r="K49" s="9">
        <v>2743829.9</v>
      </c>
      <c r="L49" s="9" t="s">
        <v>492</v>
      </c>
      <c r="M49" s="9">
        <v>15</v>
      </c>
    </row>
    <row r="50" spans="1:13">
      <c r="A50" s="7">
        <f>MAX($A$4:A49)+1</f>
        <v>9</v>
      </c>
      <c r="B50" s="8" t="s">
        <v>428</v>
      </c>
      <c r="C50" s="8" t="s">
        <v>498</v>
      </c>
      <c r="D50" s="9">
        <v>10</v>
      </c>
      <c r="E50" s="8">
        <v>200000</v>
      </c>
      <c r="F50" s="8" t="s">
        <v>499</v>
      </c>
      <c r="G50" s="8" t="s">
        <v>431</v>
      </c>
      <c r="H50" s="8" t="s">
        <v>432</v>
      </c>
      <c r="I50" s="8" t="s">
        <v>500</v>
      </c>
      <c r="J50" s="9" t="s">
        <v>453</v>
      </c>
      <c r="K50" s="9">
        <v>39</v>
      </c>
      <c r="L50" s="9" t="s">
        <v>438</v>
      </c>
      <c r="M50" s="9">
        <v>15</v>
      </c>
    </row>
    <row r="51" spans="1:13">
      <c r="A51" s="7"/>
      <c r="B51" s="8" t="s">
        <v>428</v>
      </c>
      <c r="C51" s="8" t="s">
        <v>498</v>
      </c>
      <c r="D51" s="9">
        <v>10</v>
      </c>
      <c r="E51" s="8">
        <v>200000</v>
      </c>
      <c r="F51" s="8" t="s">
        <v>499</v>
      </c>
      <c r="G51" s="8" t="s">
        <v>431</v>
      </c>
      <c r="H51" s="8" t="s">
        <v>436</v>
      </c>
      <c r="I51" s="8" t="s">
        <v>479</v>
      </c>
      <c r="J51" s="9" t="s">
        <v>434</v>
      </c>
      <c r="K51" s="9">
        <v>90</v>
      </c>
      <c r="L51" s="9" t="s">
        <v>435</v>
      </c>
      <c r="M51" s="9">
        <v>15</v>
      </c>
    </row>
    <row r="52" spans="1:13">
      <c r="A52" s="7"/>
      <c r="B52" s="8" t="s">
        <v>428</v>
      </c>
      <c r="C52" s="8" t="s">
        <v>498</v>
      </c>
      <c r="D52" s="9">
        <v>10</v>
      </c>
      <c r="E52" s="8">
        <v>200000</v>
      </c>
      <c r="F52" s="8" t="s">
        <v>499</v>
      </c>
      <c r="G52" s="8" t="s">
        <v>431</v>
      </c>
      <c r="H52" s="8" t="s">
        <v>439</v>
      </c>
      <c r="I52" s="8" t="s">
        <v>480</v>
      </c>
      <c r="J52" s="9" t="s">
        <v>453</v>
      </c>
      <c r="K52" s="9">
        <v>1</v>
      </c>
      <c r="L52" s="9" t="s">
        <v>441</v>
      </c>
      <c r="M52" s="9">
        <v>15</v>
      </c>
    </row>
    <row r="53" spans="1:13">
      <c r="A53" s="7"/>
      <c r="B53" s="8" t="s">
        <v>428</v>
      </c>
      <c r="C53" s="8" t="s">
        <v>498</v>
      </c>
      <c r="D53" s="9">
        <v>10</v>
      </c>
      <c r="E53" s="8">
        <v>200000</v>
      </c>
      <c r="F53" s="8" t="s">
        <v>499</v>
      </c>
      <c r="G53" s="8" t="s">
        <v>442</v>
      </c>
      <c r="H53" s="8" t="s">
        <v>443</v>
      </c>
      <c r="I53" s="8" t="s">
        <v>501</v>
      </c>
      <c r="J53" s="9" t="s">
        <v>445</v>
      </c>
      <c r="K53" s="9" t="s">
        <v>456</v>
      </c>
      <c r="L53" s="9"/>
      <c r="M53" s="9">
        <v>20</v>
      </c>
    </row>
    <row r="54" spans="1:13">
      <c r="A54" s="7"/>
      <c r="B54" s="8" t="s">
        <v>428</v>
      </c>
      <c r="C54" s="8" t="s">
        <v>498</v>
      </c>
      <c r="D54" s="9">
        <v>10</v>
      </c>
      <c r="E54" s="8">
        <v>200000</v>
      </c>
      <c r="F54" s="8" t="s">
        <v>499</v>
      </c>
      <c r="G54" s="8" t="s">
        <v>446</v>
      </c>
      <c r="H54" s="8" t="s">
        <v>447</v>
      </c>
      <c r="I54" s="8" t="s">
        <v>483</v>
      </c>
      <c r="J54" s="9" t="s">
        <v>434</v>
      </c>
      <c r="K54" s="9">
        <v>95</v>
      </c>
      <c r="L54" s="9" t="s">
        <v>435</v>
      </c>
      <c r="M54" s="9">
        <v>10</v>
      </c>
    </row>
    <row r="55" spans="1:13">
      <c r="A55" s="7"/>
      <c r="B55" s="8" t="s">
        <v>428</v>
      </c>
      <c r="C55" s="8" t="s">
        <v>498</v>
      </c>
      <c r="D55" s="9">
        <v>10</v>
      </c>
      <c r="E55" s="8">
        <v>200000</v>
      </c>
      <c r="F55" s="8" t="s">
        <v>499</v>
      </c>
      <c r="G55" s="8" t="s">
        <v>458</v>
      </c>
      <c r="H55" s="8" t="s">
        <v>484</v>
      </c>
      <c r="I55" s="8" t="s">
        <v>502</v>
      </c>
      <c r="J55" s="9" t="s">
        <v>453</v>
      </c>
      <c r="K55" s="9">
        <v>200000</v>
      </c>
      <c r="L55" s="9" t="s">
        <v>492</v>
      </c>
      <c r="M55" s="9">
        <v>15</v>
      </c>
    </row>
    <row r="56" spans="1:13">
      <c r="A56" s="7">
        <f>MAX($A$4:A55)+1</f>
        <v>10</v>
      </c>
      <c r="B56" s="8" t="s">
        <v>428</v>
      </c>
      <c r="C56" s="8" t="s">
        <v>503</v>
      </c>
      <c r="D56" s="9">
        <v>10</v>
      </c>
      <c r="E56" s="8">
        <v>3396877</v>
      </c>
      <c r="F56" s="8" t="s">
        <v>504</v>
      </c>
      <c r="G56" s="8" t="s">
        <v>431</v>
      </c>
      <c r="H56" s="8" t="s">
        <v>439</v>
      </c>
      <c r="I56" s="8" t="s">
        <v>480</v>
      </c>
      <c r="J56" s="9" t="s">
        <v>453</v>
      </c>
      <c r="K56" s="9">
        <v>365</v>
      </c>
      <c r="L56" s="9" t="s">
        <v>481</v>
      </c>
      <c r="M56" s="9">
        <v>15</v>
      </c>
    </row>
    <row r="57" spans="1:13">
      <c r="A57" s="7"/>
      <c r="B57" s="8" t="s">
        <v>428</v>
      </c>
      <c r="C57" s="8" t="s">
        <v>503</v>
      </c>
      <c r="D57" s="9">
        <v>10</v>
      </c>
      <c r="E57" s="8" t="e">
        <v>#N/A</v>
      </c>
      <c r="F57" s="8" t="s">
        <v>504</v>
      </c>
      <c r="G57" s="8" t="s">
        <v>431</v>
      </c>
      <c r="H57" s="8" t="s">
        <v>432</v>
      </c>
      <c r="I57" s="8" t="s">
        <v>505</v>
      </c>
      <c r="J57" s="9" t="s">
        <v>434</v>
      </c>
      <c r="K57" s="9">
        <v>1</v>
      </c>
      <c r="L57" s="9" t="s">
        <v>438</v>
      </c>
      <c r="M57" s="9">
        <v>15</v>
      </c>
    </row>
    <row r="58" spans="1:13">
      <c r="A58" s="7"/>
      <c r="B58" s="8" t="s">
        <v>428</v>
      </c>
      <c r="C58" s="8" t="s">
        <v>503</v>
      </c>
      <c r="D58" s="9">
        <v>10</v>
      </c>
      <c r="E58" s="8" t="e">
        <v>#N/A</v>
      </c>
      <c r="F58" s="8" t="s">
        <v>504</v>
      </c>
      <c r="G58" s="8" t="s">
        <v>431</v>
      </c>
      <c r="H58" s="8" t="s">
        <v>436</v>
      </c>
      <c r="I58" s="8" t="s">
        <v>479</v>
      </c>
      <c r="J58" s="9" t="s">
        <v>434</v>
      </c>
      <c r="K58" s="9">
        <v>90</v>
      </c>
      <c r="L58" s="9" t="s">
        <v>435</v>
      </c>
      <c r="M58" s="9">
        <v>15</v>
      </c>
    </row>
    <row r="59" ht="27" spans="1:13">
      <c r="A59" s="7"/>
      <c r="B59" s="8" t="s">
        <v>428</v>
      </c>
      <c r="C59" s="8" t="s">
        <v>503</v>
      </c>
      <c r="D59" s="9">
        <v>10</v>
      </c>
      <c r="E59" s="8" t="e">
        <v>#N/A</v>
      </c>
      <c r="F59" s="8" t="s">
        <v>504</v>
      </c>
      <c r="G59" s="8" t="s">
        <v>442</v>
      </c>
      <c r="H59" s="8" t="s">
        <v>443</v>
      </c>
      <c r="I59" s="8" t="s">
        <v>506</v>
      </c>
      <c r="J59" s="9" t="s">
        <v>445</v>
      </c>
      <c r="K59" s="9" t="s">
        <v>456</v>
      </c>
      <c r="L59" s="9"/>
      <c r="M59" s="9">
        <v>20</v>
      </c>
    </row>
    <row r="60" spans="1:13">
      <c r="A60" s="7"/>
      <c r="B60" s="8" t="s">
        <v>428</v>
      </c>
      <c r="C60" s="8" t="s">
        <v>503</v>
      </c>
      <c r="D60" s="9">
        <v>10</v>
      </c>
      <c r="E60" s="8" t="e">
        <v>#N/A</v>
      </c>
      <c r="F60" s="8" t="s">
        <v>504</v>
      </c>
      <c r="G60" s="8" t="s">
        <v>446</v>
      </c>
      <c r="H60" s="8" t="s">
        <v>447</v>
      </c>
      <c r="I60" s="8" t="s">
        <v>483</v>
      </c>
      <c r="J60" s="9" t="s">
        <v>434</v>
      </c>
      <c r="K60" s="9">
        <v>100</v>
      </c>
      <c r="L60" s="9" t="s">
        <v>435</v>
      </c>
      <c r="M60" s="9">
        <v>10</v>
      </c>
    </row>
    <row r="61" spans="1:13">
      <c r="A61" s="7"/>
      <c r="B61" s="8" t="s">
        <v>428</v>
      </c>
      <c r="C61" s="8" t="s">
        <v>503</v>
      </c>
      <c r="D61" s="9">
        <v>10</v>
      </c>
      <c r="E61" s="8" t="e">
        <v>#N/A</v>
      </c>
      <c r="F61" s="8" t="s">
        <v>504</v>
      </c>
      <c r="G61" s="8" t="s">
        <v>458</v>
      </c>
      <c r="H61" s="8" t="s">
        <v>484</v>
      </c>
      <c r="I61" s="8" t="s">
        <v>485</v>
      </c>
      <c r="J61" s="9" t="s">
        <v>453</v>
      </c>
      <c r="K61" s="9">
        <v>2377813.9</v>
      </c>
      <c r="L61" s="9" t="s">
        <v>492</v>
      </c>
      <c r="M61" s="9">
        <v>15</v>
      </c>
    </row>
    <row r="62" ht="27" spans="1:13">
      <c r="A62" s="7">
        <f>MAX($A$4:A61)+1</f>
        <v>11</v>
      </c>
      <c r="B62" s="8" t="s">
        <v>428</v>
      </c>
      <c r="C62" s="8" t="s">
        <v>507</v>
      </c>
      <c r="D62" s="9">
        <v>10</v>
      </c>
      <c r="E62" s="8">
        <v>507771</v>
      </c>
      <c r="F62" s="8" t="s">
        <v>508</v>
      </c>
      <c r="G62" s="8" t="s">
        <v>431</v>
      </c>
      <c r="H62" s="8" t="s">
        <v>439</v>
      </c>
      <c r="I62" s="8" t="s">
        <v>509</v>
      </c>
      <c r="J62" s="9" t="s">
        <v>453</v>
      </c>
      <c r="K62" s="9">
        <v>120</v>
      </c>
      <c r="L62" s="9" t="s">
        <v>481</v>
      </c>
      <c r="M62" s="9">
        <v>15</v>
      </c>
    </row>
    <row r="63" spans="1:13">
      <c r="A63" s="7"/>
      <c r="B63" s="8" t="s">
        <v>428</v>
      </c>
      <c r="C63" s="8" t="s">
        <v>507</v>
      </c>
      <c r="D63" s="9">
        <v>10</v>
      </c>
      <c r="E63" s="8">
        <v>507771</v>
      </c>
      <c r="F63" s="8" t="s">
        <v>508</v>
      </c>
      <c r="G63" s="8" t="s">
        <v>431</v>
      </c>
      <c r="H63" s="8" t="s">
        <v>436</v>
      </c>
      <c r="I63" s="8" t="s">
        <v>479</v>
      </c>
      <c r="J63" s="9" t="s">
        <v>434</v>
      </c>
      <c r="K63" s="9">
        <v>90</v>
      </c>
      <c r="L63" s="9" t="s">
        <v>435</v>
      </c>
      <c r="M63" s="9">
        <v>15</v>
      </c>
    </row>
    <row r="64" spans="1:13">
      <c r="A64" s="7"/>
      <c r="B64" s="8" t="s">
        <v>428</v>
      </c>
      <c r="C64" s="8" t="s">
        <v>507</v>
      </c>
      <c r="D64" s="9">
        <v>10</v>
      </c>
      <c r="E64" s="8">
        <v>507771</v>
      </c>
      <c r="F64" s="8" t="s">
        <v>508</v>
      </c>
      <c r="G64" s="8" t="s">
        <v>431</v>
      </c>
      <c r="H64" s="8" t="s">
        <v>432</v>
      </c>
      <c r="I64" s="8" t="s">
        <v>510</v>
      </c>
      <c r="J64" s="9" t="s">
        <v>434</v>
      </c>
      <c r="K64" s="9">
        <v>165</v>
      </c>
      <c r="L64" s="9" t="s">
        <v>478</v>
      </c>
      <c r="M64" s="9">
        <v>15</v>
      </c>
    </row>
    <row r="65" ht="27" spans="1:13">
      <c r="A65" s="7"/>
      <c r="B65" s="8" t="s">
        <v>428</v>
      </c>
      <c r="C65" s="8" t="s">
        <v>507</v>
      </c>
      <c r="D65" s="9">
        <v>10</v>
      </c>
      <c r="E65" s="8">
        <v>507771</v>
      </c>
      <c r="F65" s="8" t="s">
        <v>508</v>
      </c>
      <c r="G65" s="8" t="s">
        <v>442</v>
      </c>
      <c r="H65" s="8" t="s">
        <v>511</v>
      </c>
      <c r="I65" s="8" t="s">
        <v>512</v>
      </c>
      <c r="J65" s="9" t="s">
        <v>445</v>
      </c>
      <c r="K65" s="9" t="s">
        <v>456</v>
      </c>
      <c r="L65" s="9"/>
      <c r="M65" s="9">
        <v>20</v>
      </c>
    </row>
    <row r="66" spans="1:13">
      <c r="A66" s="7"/>
      <c r="B66" s="8" t="s">
        <v>428</v>
      </c>
      <c r="C66" s="8" t="s">
        <v>507</v>
      </c>
      <c r="D66" s="9">
        <v>10</v>
      </c>
      <c r="E66" s="8">
        <v>507771</v>
      </c>
      <c r="F66" s="8" t="s">
        <v>508</v>
      </c>
      <c r="G66" s="8" t="s">
        <v>446</v>
      </c>
      <c r="H66" s="8" t="s">
        <v>447</v>
      </c>
      <c r="I66" s="8" t="s">
        <v>483</v>
      </c>
      <c r="J66" s="9" t="s">
        <v>434</v>
      </c>
      <c r="K66" s="9">
        <v>100</v>
      </c>
      <c r="L66" s="9" t="s">
        <v>435</v>
      </c>
      <c r="M66" s="9">
        <v>10</v>
      </c>
    </row>
    <row r="67" spans="1:13">
      <c r="A67" s="7"/>
      <c r="B67" s="8" t="s">
        <v>428</v>
      </c>
      <c r="C67" s="8" t="s">
        <v>507</v>
      </c>
      <c r="D67" s="9">
        <v>10</v>
      </c>
      <c r="E67" s="8">
        <v>507771</v>
      </c>
      <c r="F67" s="8" t="s">
        <v>508</v>
      </c>
      <c r="G67" s="8" t="s">
        <v>458</v>
      </c>
      <c r="H67" s="8" t="s">
        <v>484</v>
      </c>
      <c r="I67" s="8" t="s">
        <v>485</v>
      </c>
      <c r="J67" s="9" t="s">
        <v>453</v>
      </c>
      <c r="K67" s="9">
        <v>1654594</v>
      </c>
      <c r="L67" s="9" t="s">
        <v>492</v>
      </c>
      <c r="M67" s="9">
        <v>15</v>
      </c>
    </row>
    <row r="68" spans="1:13">
      <c r="A68" s="7">
        <f>MAX($A$4:A67)+1</f>
        <v>12</v>
      </c>
      <c r="B68" s="8" t="s">
        <v>428</v>
      </c>
      <c r="C68" s="8" t="s">
        <v>513</v>
      </c>
      <c r="D68" s="9">
        <v>10</v>
      </c>
      <c r="E68" s="8">
        <v>160000</v>
      </c>
      <c r="F68" s="8" t="s">
        <v>514</v>
      </c>
      <c r="G68" s="8" t="s">
        <v>431</v>
      </c>
      <c r="H68" s="8" t="s">
        <v>439</v>
      </c>
      <c r="I68" s="8" t="s">
        <v>480</v>
      </c>
      <c r="J68" s="9" t="s">
        <v>453</v>
      </c>
      <c r="K68" s="9">
        <v>365</v>
      </c>
      <c r="L68" s="9" t="s">
        <v>481</v>
      </c>
      <c r="M68" s="9">
        <v>15</v>
      </c>
    </row>
    <row r="69" spans="1:13">
      <c r="A69" s="7"/>
      <c r="B69" s="8" t="s">
        <v>428</v>
      </c>
      <c r="C69" s="8" t="s">
        <v>513</v>
      </c>
      <c r="D69" s="9">
        <v>10</v>
      </c>
      <c r="E69" s="8">
        <v>160000</v>
      </c>
      <c r="F69" s="8" t="s">
        <v>514</v>
      </c>
      <c r="G69" s="8" t="s">
        <v>431</v>
      </c>
      <c r="H69" s="8" t="s">
        <v>432</v>
      </c>
      <c r="I69" s="8" t="s">
        <v>515</v>
      </c>
      <c r="J69" s="9" t="s">
        <v>434</v>
      </c>
      <c r="K69" s="9">
        <v>2</v>
      </c>
      <c r="L69" s="9" t="s">
        <v>490</v>
      </c>
      <c r="M69" s="9">
        <v>15</v>
      </c>
    </row>
    <row r="70" spans="1:13">
      <c r="A70" s="7"/>
      <c r="B70" s="8" t="s">
        <v>428</v>
      </c>
      <c r="C70" s="8" t="s">
        <v>513</v>
      </c>
      <c r="D70" s="9">
        <v>10</v>
      </c>
      <c r="E70" s="8">
        <v>160000</v>
      </c>
      <c r="F70" s="8" t="s">
        <v>514</v>
      </c>
      <c r="G70" s="8" t="s">
        <v>431</v>
      </c>
      <c r="H70" s="8" t="s">
        <v>436</v>
      </c>
      <c r="I70" s="8" t="s">
        <v>479</v>
      </c>
      <c r="J70" s="9" t="s">
        <v>434</v>
      </c>
      <c r="K70" s="9">
        <v>90</v>
      </c>
      <c r="L70" s="9" t="s">
        <v>435</v>
      </c>
      <c r="M70" s="9">
        <v>15</v>
      </c>
    </row>
    <row r="71" ht="27" spans="1:13">
      <c r="A71" s="7"/>
      <c r="B71" s="8" t="s">
        <v>428</v>
      </c>
      <c r="C71" s="8" t="s">
        <v>513</v>
      </c>
      <c r="D71" s="9">
        <v>10</v>
      </c>
      <c r="E71" s="8">
        <v>160000</v>
      </c>
      <c r="F71" s="8" t="s">
        <v>514</v>
      </c>
      <c r="G71" s="8" t="s">
        <v>442</v>
      </c>
      <c r="H71" s="8" t="s">
        <v>443</v>
      </c>
      <c r="I71" s="8" t="s">
        <v>516</v>
      </c>
      <c r="J71" s="9" t="s">
        <v>445</v>
      </c>
      <c r="K71" s="9" t="s">
        <v>456</v>
      </c>
      <c r="L71" s="9"/>
      <c r="M71" s="9">
        <v>20</v>
      </c>
    </row>
    <row r="72" spans="1:13">
      <c r="A72" s="7"/>
      <c r="B72" s="8" t="s">
        <v>428</v>
      </c>
      <c r="C72" s="8" t="s">
        <v>513</v>
      </c>
      <c r="D72" s="9">
        <v>10</v>
      </c>
      <c r="E72" s="8">
        <v>160000</v>
      </c>
      <c r="F72" s="8" t="s">
        <v>514</v>
      </c>
      <c r="G72" s="8" t="s">
        <v>446</v>
      </c>
      <c r="H72" s="8" t="s">
        <v>447</v>
      </c>
      <c r="I72" s="8" t="s">
        <v>483</v>
      </c>
      <c r="J72" s="9" t="s">
        <v>434</v>
      </c>
      <c r="K72" s="9">
        <v>100</v>
      </c>
      <c r="L72" s="9" t="s">
        <v>435</v>
      </c>
      <c r="M72" s="9">
        <v>10</v>
      </c>
    </row>
    <row r="73" spans="1:13">
      <c r="A73" s="7"/>
      <c r="B73" s="8" t="s">
        <v>428</v>
      </c>
      <c r="C73" s="8" t="s">
        <v>513</v>
      </c>
      <c r="D73" s="9">
        <v>10</v>
      </c>
      <c r="E73" s="8">
        <v>160000</v>
      </c>
      <c r="F73" s="8" t="s">
        <v>514</v>
      </c>
      <c r="G73" s="8" t="s">
        <v>458</v>
      </c>
      <c r="H73" s="8" t="s">
        <v>484</v>
      </c>
      <c r="I73" s="8" t="s">
        <v>485</v>
      </c>
      <c r="J73" s="9" t="s">
        <v>453</v>
      </c>
      <c r="K73" s="9">
        <v>160000</v>
      </c>
      <c r="L73" s="9" t="s">
        <v>492</v>
      </c>
      <c r="M73" s="9">
        <v>15</v>
      </c>
    </row>
    <row r="74" spans="1:13">
      <c r="A74" s="7">
        <f>MAX($A$4:A73)+1</f>
        <v>13</v>
      </c>
      <c r="B74" s="8" t="s">
        <v>428</v>
      </c>
      <c r="C74" s="8" t="s">
        <v>517</v>
      </c>
      <c r="D74" s="9">
        <v>10</v>
      </c>
      <c r="E74" s="8">
        <v>700000</v>
      </c>
      <c r="F74" s="8" t="s">
        <v>488</v>
      </c>
      <c r="G74" s="8" t="s">
        <v>431</v>
      </c>
      <c r="H74" s="8" t="s">
        <v>439</v>
      </c>
      <c r="I74" s="8" t="s">
        <v>480</v>
      </c>
      <c r="J74" s="9" t="s">
        <v>453</v>
      </c>
      <c r="K74" s="9">
        <v>365</v>
      </c>
      <c r="L74" s="9" t="s">
        <v>481</v>
      </c>
      <c r="M74" s="9">
        <v>15</v>
      </c>
    </row>
    <row r="75" spans="1:13">
      <c r="A75" s="7"/>
      <c r="B75" s="8" t="s">
        <v>428</v>
      </c>
      <c r="C75" s="8" t="s">
        <v>517</v>
      </c>
      <c r="D75" s="9">
        <v>10</v>
      </c>
      <c r="E75" s="8">
        <v>700000</v>
      </c>
      <c r="F75" s="8" t="s">
        <v>488</v>
      </c>
      <c r="G75" s="8" t="s">
        <v>431</v>
      </c>
      <c r="H75" s="8" t="s">
        <v>432</v>
      </c>
      <c r="I75" s="8" t="s">
        <v>489</v>
      </c>
      <c r="J75" s="9" t="s">
        <v>434</v>
      </c>
      <c r="K75" s="9">
        <v>1</v>
      </c>
      <c r="L75" s="9" t="s">
        <v>490</v>
      </c>
      <c r="M75" s="9">
        <v>15</v>
      </c>
    </row>
    <row r="76" spans="1:13">
      <c r="A76" s="7"/>
      <c r="B76" s="8" t="s">
        <v>428</v>
      </c>
      <c r="C76" s="8" t="s">
        <v>517</v>
      </c>
      <c r="D76" s="9">
        <v>10</v>
      </c>
      <c r="E76" s="8">
        <v>700000</v>
      </c>
      <c r="F76" s="8" t="s">
        <v>488</v>
      </c>
      <c r="G76" s="8" t="s">
        <v>431</v>
      </c>
      <c r="H76" s="8" t="s">
        <v>436</v>
      </c>
      <c r="I76" s="8" t="s">
        <v>479</v>
      </c>
      <c r="J76" s="9" t="s">
        <v>434</v>
      </c>
      <c r="K76" s="9">
        <v>90</v>
      </c>
      <c r="L76" s="9" t="s">
        <v>435</v>
      </c>
      <c r="M76" s="9">
        <v>15</v>
      </c>
    </row>
    <row r="77" ht="27" spans="1:13">
      <c r="A77" s="7"/>
      <c r="B77" s="8" t="s">
        <v>428</v>
      </c>
      <c r="C77" s="8" t="s">
        <v>517</v>
      </c>
      <c r="D77" s="9">
        <v>10</v>
      </c>
      <c r="E77" s="8">
        <v>700000</v>
      </c>
      <c r="F77" s="8" t="s">
        <v>488</v>
      </c>
      <c r="G77" s="8" t="s">
        <v>442</v>
      </c>
      <c r="H77" s="8" t="s">
        <v>443</v>
      </c>
      <c r="I77" s="8" t="s">
        <v>518</v>
      </c>
      <c r="J77" s="9" t="s">
        <v>445</v>
      </c>
      <c r="K77" s="9" t="s">
        <v>456</v>
      </c>
      <c r="L77" s="9"/>
      <c r="M77" s="9">
        <v>20</v>
      </c>
    </row>
    <row r="78" spans="1:13">
      <c r="A78" s="7"/>
      <c r="B78" s="8" t="s">
        <v>428</v>
      </c>
      <c r="C78" s="8" t="s">
        <v>517</v>
      </c>
      <c r="D78" s="9">
        <v>10</v>
      </c>
      <c r="E78" s="8">
        <v>700000</v>
      </c>
      <c r="F78" s="8" t="s">
        <v>488</v>
      </c>
      <c r="G78" s="8" t="s">
        <v>446</v>
      </c>
      <c r="H78" s="8" t="s">
        <v>447</v>
      </c>
      <c r="I78" s="8" t="s">
        <v>483</v>
      </c>
      <c r="J78" s="9" t="s">
        <v>434</v>
      </c>
      <c r="K78" s="9">
        <v>100</v>
      </c>
      <c r="L78" s="9" t="s">
        <v>435</v>
      </c>
      <c r="M78" s="9">
        <v>10</v>
      </c>
    </row>
    <row r="79" spans="1:13">
      <c r="A79" s="7"/>
      <c r="B79" s="8" t="s">
        <v>428</v>
      </c>
      <c r="C79" s="8" t="s">
        <v>517</v>
      </c>
      <c r="D79" s="9">
        <v>10</v>
      </c>
      <c r="E79" s="8">
        <v>700000</v>
      </c>
      <c r="F79" s="8" t="s">
        <v>488</v>
      </c>
      <c r="G79" s="8" t="s">
        <v>458</v>
      </c>
      <c r="H79" s="8" t="s">
        <v>484</v>
      </c>
      <c r="I79" s="8" t="s">
        <v>485</v>
      </c>
      <c r="J79" s="9" t="s">
        <v>453</v>
      </c>
      <c r="K79" s="9">
        <v>700000</v>
      </c>
      <c r="L79" s="9" t="s">
        <v>492</v>
      </c>
      <c r="M79" s="9">
        <v>15</v>
      </c>
    </row>
    <row r="80" spans="1:13">
      <c r="A80" s="7">
        <f>MAX($A$4:A79)+1</f>
        <v>14</v>
      </c>
      <c r="B80" s="8" t="s">
        <v>428</v>
      </c>
      <c r="C80" s="8" t="s">
        <v>519</v>
      </c>
      <c r="D80" s="9">
        <v>10</v>
      </c>
      <c r="E80" s="8">
        <v>300000</v>
      </c>
      <c r="F80" s="8" t="s">
        <v>520</v>
      </c>
      <c r="G80" s="8" t="s">
        <v>431</v>
      </c>
      <c r="H80" s="8" t="s">
        <v>432</v>
      </c>
      <c r="I80" s="8" t="s">
        <v>521</v>
      </c>
      <c r="J80" s="9" t="s">
        <v>434</v>
      </c>
      <c r="K80" s="9">
        <v>1</v>
      </c>
      <c r="L80" s="9" t="s">
        <v>438</v>
      </c>
      <c r="M80" s="9">
        <v>15</v>
      </c>
    </row>
    <row r="81" spans="1:13">
      <c r="A81" s="7"/>
      <c r="B81" s="8" t="s">
        <v>428</v>
      </c>
      <c r="C81" s="8" t="s">
        <v>519</v>
      </c>
      <c r="D81" s="9">
        <v>10</v>
      </c>
      <c r="E81" s="8">
        <v>300000</v>
      </c>
      <c r="F81" s="8" t="s">
        <v>520</v>
      </c>
      <c r="G81" s="8" t="s">
        <v>431</v>
      </c>
      <c r="H81" s="8" t="s">
        <v>436</v>
      </c>
      <c r="I81" s="8" t="s">
        <v>479</v>
      </c>
      <c r="J81" s="9" t="s">
        <v>434</v>
      </c>
      <c r="K81" s="9">
        <v>90</v>
      </c>
      <c r="L81" s="9" t="s">
        <v>435</v>
      </c>
      <c r="M81" s="9">
        <v>15</v>
      </c>
    </row>
    <row r="82" spans="1:13">
      <c r="A82" s="7"/>
      <c r="B82" s="8" t="s">
        <v>428</v>
      </c>
      <c r="C82" s="8" t="s">
        <v>519</v>
      </c>
      <c r="D82" s="9">
        <v>10</v>
      </c>
      <c r="E82" s="8">
        <v>300000</v>
      </c>
      <c r="F82" s="8" t="s">
        <v>520</v>
      </c>
      <c r="G82" s="8" t="s">
        <v>431</v>
      </c>
      <c r="H82" s="8" t="s">
        <v>439</v>
      </c>
      <c r="I82" s="8" t="s">
        <v>480</v>
      </c>
      <c r="J82" s="9" t="s">
        <v>453</v>
      </c>
      <c r="K82" s="9">
        <v>365</v>
      </c>
      <c r="L82" s="9" t="s">
        <v>481</v>
      </c>
      <c r="M82" s="9">
        <v>15</v>
      </c>
    </row>
    <row r="83" spans="1:13">
      <c r="A83" s="7"/>
      <c r="B83" s="8" t="s">
        <v>428</v>
      </c>
      <c r="C83" s="8" t="s">
        <v>519</v>
      </c>
      <c r="D83" s="9">
        <v>10</v>
      </c>
      <c r="E83" s="8">
        <v>300000</v>
      </c>
      <c r="F83" s="8" t="s">
        <v>520</v>
      </c>
      <c r="G83" s="8" t="s">
        <v>442</v>
      </c>
      <c r="H83" s="8" t="s">
        <v>443</v>
      </c>
      <c r="I83" s="8" t="s">
        <v>522</v>
      </c>
      <c r="J83" s="9" t="s">
        <v>445</v>
      </c>
      <c r="K83" s="9" t="s">
        <v>456</v>
      </c>
      <c r="L83" s="9"/>
      <c r="M83" s="9">
        <v>20</v>
      </c>
    </row>
    <row r="84" spans="1:13">
      <c r="A84" s="7"/>
      <c r="B84" s="8" t="s">
        <v>428</v>
      </c>
      <c r="C84" s="8" t="s">
        <v>519</v>
      </c>
      <c r="D84" s="9">
        <v>10</v>
      </c>
      <c r="E84" s="8">
        <v>300000</v>
      </c>
      <c r="F84" s="8" t="s">
        <v>520</v>
      </c>
      <c r="G84" s="8" t="s">
        <v>446</v>
      </c>
      <c r="H84" s="8" t="s">
        <v>447</v>
      </c>
      <c r="I84" s="8" t="s">
        <v>483</v>
      </c>
      <c r="J84" s="9" t="s">
        <v>434</v>
      </c>
      <c r="K84" s="9">
        <v>100</v>
      </c>
      <c r="L84" s="9" t="s">
        <v>435</v>
      </c>
      <c r="M84" s="9">
        <v>10</v>
      </c>
    </row>
    <row r="85" spans="1:13">
      <c r="A85" s="7"/>
      <c r="B85" s="8" t="s">
        <v>428</v>
      </c>
      <c r="C85" s="8" t="s">
        <v>519</v>
      </c>
      <c r="D85" s="9">
        <v>10</v>
      </c>
      <c r="E85" s="8">
        <v>300000</v>
      </c>
      <c r="F85" s="8" t="s">
        <v>520</v>
      </c>
      <c r="G85" s="8" t="s">
        <v>458</v>
      </c>
      <c r="H85" s="8" t="s">
        <v>484</v>
      </c>
      <c r="I85" s="8" t="s">
        <v>485</v>
      </c>
      <c r="J85" s="9" t="s">
        <v>453</v>
      </c>
      <c r="K85" s="9">
        <v>300000</v>
      </c>
      <c r="L85" s="9" t="s">
        <v>492</v>
      </c>
      <c r="M85" s="9">
        <v>15</v>
      </c>
    </row>
    <row r="86" spans="1:13">
      <c r="A86" s="7">
        <f>MAX($A$4:A85)+1</f>
        <v>15</v>
      </c>
      <c r="B86" s="8" t="s">
        <v>428</v>
      </c>
      <c r="C86" s="8" t="s">
        <v>523</v>
      </c>
      <c r="D86" s="9">
        <v>10</v>
      </c>
      <c r="E86" s="8">
        <v>557979</v>
      </c>
      <c r="F86" s="8" t="s">
        <v>524</v>
      </c>
      <c r="G86" s="8" t="s">
        <v>431</v>
      </c>
      <c r="H86" s="8" t="s">
        <v>432</v>
      </c>
      <c r="I86" s="8" t="s">
        <v>489</v>
      </c>
      <c r="J86" s="9" t="s">
        <v>434</v>
      </c>
      <c r="K86" s="9">
        <v>1</v>
      </c>
      <c r="L86" s="9" t="s">
        <v>438</v>
      </c>
      <c r="M86" s="9">
        <v>15</v>
      </c>
    </row>
    <row r="87" spans="1:13">
      <c r="A87" s="7"/>
      <c r="B87" s="8" t="s">
        <v>428</v>
      </c>
      <c r="C87" s="8" t="s">
        <v>523</v>
      </c>
      <c r="D87" s="9">
        <v>10</v>
      </c>
      <c r="E87" s="8">
        <v>557979</v>
      </c>
      <c r="F87" s="8" t="s">
        <v>524</v>
      </c>
      <c r="G87" s="8" t="s">
        <v>431</v>
      </c>
      <c r="H87" s="8" t="s">
        <v>436</v>
      </c>
      <c r="I87" s="8" t="s">
        <v>479</v>
      </c>
      <c r="J87" s="9" t="s">
        <v>434</v>
      </c>
      <c r="K87" s="9">
        <v>90</v>
      </c>
      <c r="L87" s="9" t="s">
        <v>435</v>
      </c>
      <c r="M87" s="9">
        <v>15</v>
      </c>
    </row>
    <row r="88" spans="1:13">
      <c r="A88" s="7"/>
      <c r="B88" s="8" t="s">
        <v>428</v>
      </c>
      <c r="C88" s="8" t="s">
        <v>523</v>
      </c>
      <c r="D88" s="9">
        <v>10</v>
      </c>
      <c r="E88" s="8">
        <v>557979</v>
      </c>
      <c r="F88" s="8" t="s">
        <v>524</v>
      </c>
      <c r="G88" s="8" t="s">
        <v>431</v>
      </c>
      <c r="H88" s="8" t="s">
        <v>439</v>
      </c>
      <c r="I88" s="8" t="s">
        <v>480</v>
      </c>
      <c r="J88" s="9" t="s">
        <v>453</v>
      </c>
      <c r="K88" s="9">
        <v>365</v>
      </c>
      <c r="L88" s="9" t="s">
        <v>481</v>
      </c>
      <c r="M88" s="9">
        <v>15</v>
      </c>
    </row>
    <row r="89" ht="27" spans="1:13">
      <c r="A89" s="7"/>
      <c r="B89" s="8" t="s">
        <v>428</v>
      </c>
      <c r="C89" s="8" t="s">
        <v>523</v>
      </c>
      <c r="D89" s="9">
        <v>10</v>
      </c>
      <c r="E89" s="8">
        <v>557979</v>
      </c>
      <c r="F89" s="8" t="s">
        <v>524</v>
      </c>
      <c r="G89" s="8" t="s">
        <v>442</v>
      </c>
      <c r="H89" s="8" t="s">
        <v>443</v>
      </c>
      <c r="I89" s="8" t="s">
        <v>525</v>
      </c>
      <c r="J89" s="9" t="s">
        <v>445</v>
      </c>
      <c r="K89" s="9" t="s">
        <v>456</v>
      </c>
      <c r="L89" s="9"/>
      <c r="M89" s="9">
        <v>20</v>
      </c>
    </row>
    <row r="90" spans="1:13">
      <c r="A90" s="7"/>
      <c r="B90" s="8" t="s">
        <v>428</v>
      </c>
      <c r="C90" s="8" t="s">
        <v>523</v>
      </c>
      <c r="D90" s="9">
        <v>10</v>
      </c>
      <c r="E90" s="8">
        <v>557979</v>
      </c>
      <c r="F90" s="8" t="s">
        <v>524</v>
      </c>
      <c r="G90" s="8" t="s">
        <v>446</v>
      </c>
      <c r="H90" s="8" t="s">
        <v>447</v>
      </c>
      <c r="I90" s="8" t="s">
        <v>483</v>
      </c>
      <c r="J90" s="9" t="s">
        <v>434</v>
      </c>
      <c r="K90" s="9">
        <v>100</v>
      </c>
      <c r="L90" s="9" t="s">
        <v>435</v>
      </c>
      <c r="M90" s="9">
        <v>10</v>
      </c>
    </row>
    <row r="91" spans="1:13">
      <c r="A91" s="7"/>
      <c r="B91" s="8" t="s">
        <v>428</v>
      </c>
      <c r="C91" s="8" t="s">
        <v>523</v>
      </c>
      <c r="D91" s="9">
        <v>10</v>
      </c>
      <c r="E91" s="8">
        <v>557979</v>
      </c>
      <c r="F91" s="8" t="s">
        <v>524</v>
      </c>
      <c r="G91" s="8" t="s">
        <v>458</v>
      </c>
      <c r="H91" s="8" t="s">
        <v>484</v>
      </c>
      <c r="I91" s="8" t="s">
        <v>485</v>
      </c>
      <c r="J91" s="9" t="s">
        <v>453</v>
      </c>
      <c r="K91" s="9">
        <v>557979</v>
      </c>
      <c r="L91" s="9" t="s">
        <v>492</v>
      </c>
      <c r="M91" s="9">
        <v>15</v>
      </c>
    </row>
    <row r="92" spans="1:13">
      <c r="A92" s="7">
        <f>MAX($A$4:A91)+1</f>
        <v>16</v>
      </c>
      <c r="B92" s="8" t="s">
        <v>428</v>
      </c>
      <c r="C92" s="8" t="s">
        <v>526</v>
      </c>
      <c r="D92" s="9">
        <v>10</v>
      </c>
      <c r="E92" s="8">
        <v>300000</v>
      </c>
      <c r="F92" s="8" t="s">
        <v>527</v>
      </c>
      <c r="G92" s="8" t="s">
        <v>431</v>
      </c>
      <c r="H92" s="8" t="s">
        <v>432</v>
      </c>
      <c r="I92" s="8" t="s">
        <v>528</v>
      </c>
      <c r="J92" s="9" t="s">
        <v>434</v>
      </c>
      <c r="K92" s="9">
        <v>1</v>
      </c>
      <c r="L92" s="9" t="s">
        <v>438</v>
      </c>
      <c r="M92" s="9">
        <v>15</v>
      </c>
    </row>
    <row r="93" spans="1:13">
      <c r="A93" s="7"/>
      <c r="B93" s="8" t="s">
        <v>428</v>
      </c>
      <c r="C93" s="8" t="s">
        <v>526</v>
      </c>
      <c r="D93" s="9">
        <v>10</v>
      </c>
      <c r="E93" s="8">
        <v>300000</v>
      </c>
      <c r="F93" s="8" t="s">
        <v>527</v>
      </c>
      <c r="G93" s="8" t="s">
        <v>431</v>
      </c>
      <c r="H93" s="8" t="s">
        <v>439</v>
      </c>
      <c r="I93" s="8" t="s">
        <v>480</v>
      </c>
      <c r="J93" s="9" t="s">
        <v>453</v>
      </c>
      <c r="K93" s="9">
        <v>365</v>
      </c>
      <c r="L93" s="9" t="s">
        <v>481</v>
      </c>
      <c r="M93" s="9">
        <v>15</v>
      </c>
    </row>
    <row r="94" spans="1:13">
      <c r="A94" s="7"/>
      <c r="B94" s="8" t="s">
        <v>428</v>
      </c>
      <c r="C94" s="8" t="s">
        <v>526</v>
      </c>
      <c r="D94" s="9">
        <v>10</v>
      </c>
      <c r="E94" s="8">
        <v>300000</v>
      </c>
      <c r="F94" s="8" t="s">
        <v>527</v>
      </c>
      <c r="G94" s="8" t="s">
        <v>431</v>
      </c>
      <c r="H94" s="8" t="s">
        <v>436</v>
      </c>
      <c r="I94" s="8" t="s">
        <v>479</v>
      </c>
      <c r="J94" s="9" t="s">
        <v>434</v>
      </c>
      <c r="K94" s="9">
        <v>90</v>
      </c>
      <c r="L94" s="9" t="s">
        <v>435</v>
      </c>
      <c r="M94" s="9">
        <v>15</v>
      </c>
    </row>
    <row r="95" ht="27" spans="1:13">
      <c r="A95" s="7"/>
      <c r="B95" s="8" t="s">
        <v>428</v>
      </c>
      <c r="C95" s="8" t="s">
        <v>526</v>
      </c>
      <c r="D95" s="9">
        <v>10</v>
      </c>
      <c r="E95" s="8">
        <v>300000</v>
      </c>
      <c r="F95" s="8" t="s">
        <v>527</v>
      </c>
      <c r="G95" s="8" t="s">
        <v>442</v>
      </c>
      <c r="H95" s="8" t="s">
        <v>443</v>
      </c>
      <c r="I95" s="8" t="s">
        <v>529</v>
      </c>
      <c r="J95" s="9" t="s">
        <v>445</v>
      </c>
      <c r="K95" s="9" t="s">
        <v>456</v>
      </c>
      <c r="L95" s="9"/>
      <c r="M95" s="9">
        <v>20</v>
      </c>
    </row>
    <row r="96" spans="1:13">
      <c r="A96" s="7"/>
      <c r="B96" s="8" t="s">
        <v>428</v>
      </c>
      <c r="C96" s="8" t="s">
        <v>526</v>
      </c>
      <c r="D96" s="9">
        <v>10</v>
      </c>
      <c r="E96" s="8">
        <v>300000</v>
      </c>
      <c r="F96" s="8" t="s">
        <v>527</v>
      </c>
      <c r="G96" s="8" t="s">
        <v>446</v>
      </c>
      <c r="H96" s="8" t="s">
        <v>447</v>
      </c>
      <c r="I96" s="8" t="s">
        <v>483</v>
      </c>
      <c r="J96" s="9" t="s">
        <v>434</v>
      </c>
      <c r="K96" s="9">
        <v>100</v>
      </c>
      <c r="L96" s="9" t="s">
        <v>435</v>
      </c>
      <c r="M96" s="9">
        <v>10</v>
      </c>
    </row>
    <row r="97" spans="1:13">
      <c r="A97" s="7"/>
      <c r="B97" s="8" t="s">
        <v>428</v>
      </c>
      <c r="C97" s="8" t="s">
        <v>526</v>
      </c>
      <c r="D97" s="9">
        <v>10</v>
      </c>
      <c r="E97" s="8">
        <v>300000</v>
      </c>
      <c r="F97" s="8" t="s">
        <v>527</v>
      </c>
      <c r="G97" s="8" t="s">
        <v>458</v>
      </c>
      <c r="H97" s="8" t="s">
        <v>484</v>
      </c>
      <c r="I97" s="8" t="s">
        <v>485</v>
      </c>
      <c r="J97" s="9" t="s">
        <v>453</v>
      </c>
      <c r="K97" s="9">
        <v>300000</v>
      </c>
      <c r="L97" s="9" t="s">
        <v>492</v>
      </c>
      <c r="M97" s="9">
        <v>15</v>
      </c>
    </row>
    <row r="98" spans="1:13">
      <c r="A98" s="7">
        <f>MAX($A$4:A97)+1</f>
        <v>17</v>
      </c>
      <c r="B98" s="8" t="s">
        <v>428</v>
      </c>
      <c r="C98" s="8" t="s">
        <v>530</v>
      </c>
      <c r="D98" s="9">
        <v>10</v>
      </c>
      <c r="E98" s="8">
        <v>1169920.22</v>
      </c>
      <c r="F98" s="8" t="s">
        <v>531</v>
      </c>
      <c r="G98" s="8" t="s">
        <v>431</v>
      </c>
      <c r="H98" s="8" t="s">
        <v>439</v>
      </c>
      <c r="I98" s="8" t="s">
        <v>480</v>
      </c>
      <c r="J98" s="9" t="s">
        <v>453</v>
      </c>
      <c r="K98" s="9">
        <v>365</v>
      </c>
      <c r="L98" s="9" t="s">
        <v>481</v>
      </c>
      <c r="M98" s="9">
        <v>15</v>
      </c>
    </row>
    <row r="99" spans="1:13">
      <c r="A99" s="7"/>
      <c r="B99" s="8" t="s">
        <v>428</v>
      </c>
      <c r="C99" s="8" t="s">
        <v>530</v>
      </c>
      <c r="D99" s="9">
        <v>10</v>
      </c>
      <c r="E99" s="8">
        <v>1169920.22</v>
      </c>
      <c r="F99" s="8" t="s">
        <v>531</v>
      </c>
      <c r="G99" s="8" t="s">
        <v>431</v>
      </c>
      <c r="H99" s="8" t="s">
        <v>432</v>
      </c>
      <c r="I99" s="8" t="s">
        <v>532</v>
      </c>
      <c r="J99" s="9" t="s">
        <v>434</v>
      </c>
      <c r="K99" s="9">
        <v>280</v>
      </c>
      <c r="L99" s="9" t="s">
        <v>478</v>
      </c>
      <c r="M99" s="9">
        <v>15</v>
      </c>
    </row>
    <row r="100" spans="1:13">
      <c r="A100" s="7"/>
      <c r="B100" s="8" t="s">
        <v>428</v>
      </c>
      <c r="C100" s="8" t="s">
        <v>530</v>
      </c>
      <c r="D100" s="9">
        <v>10</v>
      </c>
      <c r="E100" s="8">
        <v>1169920.22</v>
      </c>
      <c r="F100" s="8" t="s">
        <v>531</v>
      </c>
      <c r="G100" s="8" t="s">
        <v>431</v>
      </c>
      <c r="H100" s="8" t="s">
        <v>436</v>
      </c>
      <c r="I100" s="8" t="s">
        <v>479</v>
      </c>
      <c r="J100" s="9" t="s">
        <v>434</v>
      </c>
      <c r="K100" s="9">
        <v>90</v>
      </c>
      <c r="L100" s="9" t="s">
        <v>435</v>
      </c>
      <c r="M100" s="9">
        <v>15</v>
      </c>
    </row>
    <row r="101" ht="27" spans="1:13">
      <c r="A101" s="7"/>
      <c r="B101" s="8" t="s">
        <v>428</v>
      </c>
      <c r="C101" s="8" t="s">
        <v>530</v>
      </c>
      <c r="D101" s="9">
        <v>10</v>
      </c>
      <c r="E101" s="8">
        <v>1169920.22</v>
      </c>
      <c r="F101" s="8" t="s">
        <v>531</v>
      </c>
      <c r="G101" s="8" t="s">
        <v>442</v>
      </c>
      <c r="H101" s="8" t="s">
        <v>443</v>
      </c>
      <c r="I101" s="8" t="s">
        <v>533</v>
      </c>
      <c r="J101" s="9" t="s">
        <v>445</v>
      </c>
      <c r="K101" s="9" t="s">
        <v>456</v>
      </c>
      <c r="L101" s="9"/>
      <c r="M101" s="9">
        <v>20</v>
      </c>
    </row>
    <row r="102" spans="1:13">
      <c r="A102" s="7"/>
      <c r="B102" s="8" t="s">
        <v>428</v>
      </c>
      <c r="C102" s="8" t="s">
        <v>530</v>
      </c>
      <c r="D102" s="9">
        <v>10</v>
      </c>
      <c r="E102" s="8">
        <v>1169920.22</v>
      </c>
      <c r="F102" s="8" t="s">
        <v>531</v>
      </c>
      <c r="G102" s="8" t="s">
        <v>446</v>
      </c>
      <c r="H102" s="8" t="s">
        <v>447</v>
      </c>
      <c r="I102" s="8" t="s">
        <v>483</v>
      </c>
      <c r="J102" s="9" t="s">
        <v>434</v>
      </c>
      <c r="K102" s="9">
        <v>100</v>
      </c>
      <c r="L102" s="9" t="s">
        <v>435</v>
      </c>
      <c r="M102" s="9">
        <v>10</v>
      </c>
    </row>
    <row r="103" spans="1:13">
      <c r="A103" s="7"/>
      <c r="B103" s="8" t="s">
        <v>428</v>
      </c>
      <c r="C103" s="8" t="s">
        <v>530</v>
      </c>
      <c r="D103" s="9">
        <v>10</v>
      </c>
      <c r="E103" s="8">
        <v>1169920.22</v>
      </c>
      <c r="F103" s="8" t="s">
        <v>531</v>
      </c>
      <c r="G103" s="8" t="s">
        <v>458</v>
      </c>
      <c r="H103" s="8" t="s">
        <v>484</v>
      </c>
      <c r="I103" s="8" t="s">
        <v>485</v>
      </c>
      <c r="J103" s="9" t="s">
        <v>453</v>
      </c>
      <c r="K103" s="9">
        <v>1169920.22</v>
      </c>
      <c r="L103" s="9" t="s">
        <v>492</v>
      </c>
      <c r="M103" s="9">
        <v>15</v>
      </c>
    </row>
    <row r="104" spans="1:13">
      <c r="A104" s="7">
        <f>MAX($A$4:A103)+1</f>
        <v>18</v>
      </c>
      <c r="B104" s="8" t="s">
        <v>428</v>
      </c>
      <c r="C104" s="8" t="s">
        <v>534</v>
      </c>
      <c r="D104" s="9">
        <v>10</v>
      </c>
      <c r="E104" s="8">
        <v>284400</v>
      </c>
      <c r="F104" s="8" t="s">
        <v>535</v>
      </c>
      <c r="G104" s="8" t="s">
        <v>431</v>
      </c>
      <c r="H104" s="8" t="s">
        <v>432</v>
      </c>
      <c r="I104" s="8" t="s">
        <v>536</v>
      </c>
      <c r="J104" s="9" t="s">
        <v>434</v>
      </c>
      <c r="K104" s="9">
        <v>3</v>
      </c>
      <c r="L104" s="9" t="s">
        <v>490</v>
      </c>
      <c r="M104" s="9">
        <v>15</v>
      </c>
    </row>
    <row r="105" spans="1:13">
      <c r="A105" s="7"/>
      <c r="B105" s="8" t="s">
        <v>428</v>
      </c>
      <c r="C105" s="8" t="s">
        <v>534</v>
      </c>
      <c r="D105" s="9">
        <v>10</v>
      </c>
      <c r="E105" s="8">
        <v>284400</v>
      </c>
      <c r="F105" s="8" t="s">
        <v>535</v>
      </c>
      <c r="G105" s="8" t="s">
        <v>431</v>
      </c>
      <c r="H105" s="8" t="s">
        <v>439</v>
      </c>
      <c r="I105" s="8" t="s">
        <v>480</v>
      </c>
      <c r="J105" s="9" t="s">
        <v>453</v>
      </c>
      <c r="K105" s="9">
        <v>365</v>
      </c>
      <c r="L105" s="9" t="s">
        <v>481</v>
      </c>
      <c r="M105" s="9">
        <v>15</v>
      </c>
    </row>
    <row r="106" spans="1:13">
      <c r="A106" s="7"/>
      <c r="B106" s="8" t="s">
        <v>428</v>
      </c>
      <c r="C106" s="8" t="s">
        <v>534</v>
      </c>
      <c r="D106" s="9">
        <v>10</v>
      </c>
      <c r="E106" s="8">
        <v>284400</v>
      </c>
      <c r="F106" s="8" t="s">
        <v>535</v>
      </c>
      <c r="G106" s="8" t="s">
        <v>431</v>
      </c>
      <c r="H106" s="8" t="s">
        <v>436</v>
      </c>
      <c r="I106" s="8" t="s">
        <v>479</v>
      </c>
      <c r="J106" s="9" t="s">
        <v>434</v>
      </c>
      <c r="K106" s="9">
        <v>90</v>
      </c>
      <c r="L106" s="9" t="s">
        <v>435</v>
      </c>
      <c r="M106" s="9">
        <v>15</v>
      </c>
    </row>
    <row r="107" ht="27" spans="1:13">
      <c r="A107" s="7"/>
      <c r="B107" s="8" t="s">
        <v>428</v>
      </c>
      <c r="C107" s="8" t="s">
        <v>534</v>
      </c>
      <c r="D107" s="9">
        <v>10</v>
      </c>
      <c r="E107" s="8">
        <v>284400</v>
      </c>
      <c r="F107" s="8" t="s">
        <v>535</v>
      </c>
      <c r="G107" s="8" t="s">
        <v>442</v>
      </c>
      <c r="H107" s="8" t="s">
        <v>443</v>
      </c>
      <c r="I107" s="8" t="s">
        <v>537</v>
      </c>
      <c r="J107" s="9" t="s">
        <v>445</v>
      </c>
      <c r="K107" s="9" t="s">
        <v>456</v>
      </c>
      <c r="L107" s="9"/>
      <c r="M107" s="9">
        <v>20</v>
      </c>
    </row>
    <row r="108" spans="1:13">
      <c r="A108" s="7"/>
      <c r="B108" s="8" t="s">
        <v>428</v>
      </c>
      <c r="C108" s="8" t="s">
        <v>534</v>
      </c>
      <c r="D108" s="9">
        <v>10</v>
      </c>
      <c r="E108" s="8">
        <v>284400</v>
      </c>
      <c r="F108" s="8" t="s">
        <v>535</v>
      </c>
      <c r="G108" s="8" t="s">
        <v>446</v>
      </c>
      <c r="H108" s="8" t="s">
        <v>447</v>
      </c>
      <c r="I108" s="8" t="s">
        <v>483</v>
      </c>
      <c r="J108" s="9" t="s">
        <v>434</v>
      </c>
      <c r="K108" s="9">
        <v>100</v>
      </c>
      <c r="L108" s="9" t="s">
        <v>435</v>
      </c>
      <c r="M108" s="9">
        <v>10</v>
      </c>
    </row>
    <row r="109" spans="1:13">
      <c r="A109" s="7"/>
      <c r="B109" s="8" t="s">
        <v>428</v>
      </c>
      <c r="C109" s="8" t="s">
        <v>534</v>
      </c>
      <c r="D109" s="9">
        <v>10</v>
      </c>
      <c r="E109" s="8">
        <v>284400</v>
      </c>
      <c r="F109" s="8" t="s">
        <v>535</v>
      </c>
      <c r="G109" s="8" t="s">
        <v>458</v>
      </c>
      <c r="H109" s="8" t="s">
        <v>484</v>
      </c>
      <c r="I109" s="8" t="s">
        <v>485</v>
      </c>
      <c r="J109" s="9" t="s">
        <v>453</v>
      </c>
      <c r="K109" s="9">
        <v>284400</v>
      </c>
      <c r="L109" s="9" t="s">
        <v>492</v>
      </c>
      <c r="M109" s="9">
        <v>15</v>
      </c>
    </row>
    <row r="110" spans="1:13">
      <c r="A110" s="7">
        <f>MAX($A$4:A109)+1</f>
        <v>19</v>
      </c>
      <c r="B110" s="8" t="s">
        <v>428</v>
      </c>
      <c r="C110" s="8" t="s">
        <v>538</v>
      </c>
      <c r="D110" s="9">
        <v>10</v>
      </c>
      <c r="E110" s="8">
        <v>3950000</v>
      </c>
      <c r="F110" s="8" t="s">
        <v>539</v>
      </c>
      <c r="G110" s="8" t="s">
        <v>431</v>
      </c>
      <c r="H110" s="8" t="s">
        <v>436</v>
      </c>
      <c r="I110" s="8" t="s">
        <v>479</v>
      </c>
      <c r="J110" s="9" t="s">
        <v>434</v>
      </c>
      <c r="K110" s="9">
        <v>90</v>
      </c>
      <c r="L110" s="9" t="s">
        <v>435</v>
      </c>
      <c r="M110" s="9">
        <v>15</v>
      </c>
    </row>
    <row r="111" spans="1:13">
      <c r="A111" s="7"/>
      <c r="B111" s="8" t="s">
        <v>428</v>
      </c>
      <c r="C111" s="8" t="s">
        <v>538</v>
      </c>
      <c r="D111" s="9">
        <v>10</v>
      </c>
      <c r="E111" s="8">
        <v>3950000</v>
      </c>
      <c r="F111" s="8" t="s">
        <v>539</v>
      </c>
      <c r="G111" s="8" t="s">
        <v>431</v>
      </c>
      <c r="H111" s="8" t="s">
        <v>439</v>
      </c>
      <c r="I111" s="8" t="s">
        <v>480</v>
      </c>
      <c r="J111" s="9" t="s">
        <v>453</v>
      </c>
      <c r="K111" s="9">
        <v>1</v>
      </c>
      <c r="L111" s="9" t="s">
        <v>441</v>
      </c>
      <c r="M111" s="9">
        <v>15</v>
      </c>
    </row>
    <row r="112" spans="1:13">
      <c r="A112" s="7"/>
      <c r="B112" s="8" t="s">
        <v>428</v>
      </c>
      <c r="C112" s="8" t="s">
        <v>538</v>
      </c>
      <c r="D112" s="9">
        <v>10</v>
      </c>
      <c r="E112" s="8">
        <v>3950000</v>
      </c>
      <c r="F112" s="8" t="s">
        <v>539</v>
      </c>
      <c r="G112" s="8" t="s">
        <v>431</v>
      </c>
      <c r="H112" s="8" t="s">
        <v>432</v>
      </c>
      <c r="I112" s="8" t="s">
        <v>540</v>
      </c>
      <c r="J112" s="9" t="s">
        <v>434</v>
      </c>
      <c r="K112" s="9">
        <v>1</v>
      </c>
      <c r="L112" s="9" t="s">
        <v>438</v>
      </c>
      <c r="M112" s="9">
        <v>15</v>
      </c>
    </row>
    <row r="113" spans="1:13">
      <c r="A113" s="7"/>
      <c r="B113" s="8" t="s">
        <v>428</v>
      </c>
      <c r="C113" s="8" t="s">
        <v>538</v>
      </c>
      <c r="D113" s="9">
        <v>10</v>
      </c>
      <c r="E113" s="8">
        <v>3950000</v>
      </c>
      <c r="F113" s="8" t="s">
        <v>539</v>
      </c>
      <c r="G113" s="8" t="s">
        <v>442</v>
      </c>
      <c r="H113" s="8" t="s">
        <v>443</v>
      </c>
      <c r="I113" s="8" t="s">
        <v>541</v>
      </c>
      <c r="J113" s="9" t="s">
        <v>445</v>
      </c>
      <c r="K113" s="9" t="s">
        <v>456</v>
      </c>
      <c r="L113" s="9"/>
      <c r="M113" s="9">
        <v>20</v>
      </c>
    </row>
    <row r="114" spans="1:13">
      <c r="A114" s="7"/>
      <c r="B114" s="8" t="s">
        <v>428</v>
      </c>
      <c r="C114" s="8" t="s">
        <v>538</v>
      </c>
      <c r="D114" s="9">
        <v>10</v>
      </c>
      <c r="E114" s="8">
        <v>3950000</v>
      </c>
      <c r="F114" s="8" t="s">
        <v>539</v>
      </c>
      <c r="G114" s="8" t="s">
        <v>446</v>
      </c>
      <c r="H114" s="8" t="s">
        <v>447</v>
      </c>
      <c r="I114" s="8" t="s">
        <v>457</v>
      </c>
      <c r="J114" s="9" t="s">
        <v>434</v>
      </c>
      <c r="K114" s="9">
        <v>95</v>
      </c>
      <c r="L114" s="9" t="s">
        <v>435</v>
      </c>
      <c r="M114" s="9">
        <v>10</v>
      </c>
    </row>
    <row r="115" spans="1:13">
      <c r="A115" s="7"/>
      <c r="B115" s="8" t="s">
        <v>428</v>
      </c>
      <c r="C115" s="8" t="s">
        <v>538</v>
      </c>
      <c r="D115" s="9">
        <v>10</v>
      </c>
      <c r="E115" s="8">
        <v>3950000</v>
      </c>
      <c r="F115" s="8" t="s">
        <v>539</v>
      </c>
      <c r="G115" s="8" t="s">
        <v>458</v>
      </c>
      <c r="H115" s="8" t="s">
        <v>484</v>
      </c>
      <c r="I115" s="8" t="s">
        <v>485</v>
      </c>
      <c r="J115" s="9" t="s">
        <v>453</v>
      </c>
      <c r="K115" s="9">
        <v>395</v>
      </c>
      <c r="L115" s="9" t="s">
        <v>486</v>
      </c>
      <c r="M115" s="9">
        <v>15</v>
      </c>
    </row>
    <row r="116" spans="1:13">
      <c r="A116" s="7">
        <f>MAX($A$4:A115)+1</f>
        <v>20</v>
      </c>
      <c r="B116" s="8" t="s">
        <v>428</v>
      </c>
      <c r="C116" s="8" t="s">
        <v>542</v>
      </c>
      <c r="D116" s="9">
        <v>10</v>
      </c>
      <c r="E116" s="8">
        <v>2832992</v>
      </c>
      <c r="F116" s="8" t="s">
        <v>543</v>
      </c>
      <c r="G116" s="8" t="s">
        <v>431</v>
      </c>
      <c r="H116" s="8" t="s">
        <v>436</v>
      </c>
      <c r="I116" s="8" t="s">
        <v>544</v>
      </c>
      <c r="J116" s="9" t="s">
        <v>434</v>
      </c>
      <c r="K116" s="9">
        <v>100</v>
      </c>
      <c r="L116" s="9" t="s">
        <v>435</v>
      </c>
      <c r="M116" s="9">
        <v>15</v>
      </c>
    </row>
    <row r="117" spans="1:13">
      <c r="A117" s="7"/>
      <c r="B117" s="8" t="s">
        <v>428</v>
      </c>
      <c r="C117" s="8" t="s">
        <v>542</v>
      </c>
      <c r="D117" s="9">
        <v>10</v>
      </c>
      <c r="E117" s="8">
        <v>2832992</v>
      </c>
      <c r="F117" s="8" t="s">
        <v>543</v>
      </c>
      <c r="G117" s="8" t="s">
        <v>431</v>
      </c>
      <c r="H117" s="8" t="s">
        <v>439</v>
      </c>
      <c r="I117" s="8" t="s">
        <v>545</v>
      </c>
      <c r="J117" s="9" t="s">
        <v>445</v>
      </c>
      <c r="K117" s="9" t="s">
        <v>456</v>
      </c>
      <c r="L117" s="9"/>
      <c r="M117" s="9">
        <v>15</v>
      </c>
    </row>
    <row r="118" spans="1:13">
      <c r="A118" s="7"/>
      <c r="B118" s="8" t="s">
        <v>428</v>
      </c>
      <c r="C118" s="8" t="s">
        <v>542</v>
      </c>
      <c r="D118" s="9">
        <v>10</v>
      </c>
      <c r="E118" s="8">
        <v>2832992</v>
      </c>
      <c r="F118" s="8" t="s">
        <v>543</v>
      </c>
      <c r="G118" s="8" t="s">
        <v>431</v>
      </c>
      <c r="H118" s="8" t="s">
        <v>432</v>
      </c>
      <c r="I118" s="8" t="s">
        <v>546</v>
      </c>
      <c r="J118" s="9" t="s">
        <v>434</v>
      </c>
      <c r="K118" s="9">
        <v>100</v>
      </c>
      <c r="L118" s="9" t="s">
        <v>435</v>
      </c>
      <c r="M118" s="9">
        <v>15</v>
      </c>
    </row>
    <row r="119" spans="1:13">
      <c r="A119" s="7"/>
      <c r="B119" s="8" t="s">
        <v>428</v>
      </c>
      <c r="C119" s="8" t="s">
        <v>542</v>
      </c>
      <c r="D119" s="9">
        <v>10</v>
      </c>
      <c r="E119" s="8">
        <v>2832992</v>
      </c>
      <c r="F119" s="8" t="s">
        <v>543</v>
      </c>
      <c r="G119" s="8" t="s">
        <v>442</v>
      </c>
      <c r="H119" s="8" t="s">
        <v>443</v>
      </c>
      <c r="I119" s="8" t="s">
        <v>547</v>
      </c>
      <c r="J119" s="9" t="s">
        <v>434</v>
      </c>
      <c r="K119" s="9">
        <v>100</v>
      </c>
      <c r="L119" s="9" t="s">
        <v>435</v>
      </c>
      <c r="M119" s="9">
        <v>20</v>
      </c>
    </row>
    <row r="120" spans="1:13">
      <c r="A120" s="7"/>
      <c r="B120" s="8" t="s">
        <v>428</v>
      </c>
      <c r="C120" s="8" t="s">
        <v>542</v>
      </c>
      <c r="D120" s="9">
        <v>10</v>
      </c>
      <c r="E120" s="8">
        <v>2832992</v>
      </c>
      <c r="F120" s="8" t="s">
        <v>543</v>
      </c>
      <c r="G120" s="8" t="s">
        <v>446</v>
      </c>
      <c r="H120" s="8" t="s">
        <v>447</v>
      </c>
      <c r="I120" s="8" t="s">
        <v>483</v>
      </c>
      <c r="J120" s="9" t="s">
        <v>434</v>
      </c>
      <c r="K120" s="9">
        <v>100</v>
      </c>
      <c r="L120" s="9" t="s">
        <v>435</v>
      </c>
      <c r="M120" s="9">
        <v>10</v>
      </c>
    </row>
    <row r="121" spans="1:13">
      <c r="A121" s="7"/>
      <c r="B121" s="8" t="s">
        <v>428</v>
      </c>
      <c r="C121" s="8" t="s">
        <v>542</v>
      </c>
      <c r="D121" s="9">
        <v>10</v>
      </c>
      <c r="E121" s="8">
        <v>2832992</v>
      </c>
      <c r="F121" s="8" t="s">
        <v>543</v>
      </c>
      <c r="G121" s="8" t="s">
        <v>458</v>
      </c>
      <c r="H121" s="8" t="s">
        <v>459</v>
      </c>
      <c r="I121" s="8" t="s">
        <v>548</v>
      </c>
      <c r="J121" s="9" t="s">
        <v>445</v>
      </c>
      <c r="K121" s="9" t="s">
        <v>456</v>
      </c>
      <c r="L121" s="9"/>
      <c r="M121" s="9">
        <v>15</v>
      </c>
    </row>
    <row r="122" spans="1:13">
      <c r="A122" s="7">
        <f>MAX($A$4:A121)+1</f>
        <v>21</v>
      </c>
      <c r="B122" s="8" t="s">
        <v>428</v>
      </c>
      <c r="C122" s="8" t="s">
        <v>549</v>
      </c>
      <c r="D122" s="9">
        <v>10</v>
      </c>
      <c r="E122" s="8">
        <v>2508720</v>
      </c>
      <c r="F122" s="8" t="s">
        <v>527</v>
      </c>
      <c r="G122" s="8" t="s">
        <v>431</v>
      </c>
      <c r="H122" s="8" t="s">
        <v>432</v>
      </c>
      <c r="I122" s="8" t="s">
        <v>528</v>
      </c>
      <c r="J122" s="9" t="s">
        <v>434</v>
      </c>
      <c r="K122" s="9">
        <v>1</v>
      </c>
      <c r="L122" s="9" t="s">
        <v>438</v>
      </c>
      <c r="M122" s="9">
        <v>15</v>
      </c>
    </row>
    <row r="123" spans="1:13">
      <c r="A123" s="7"/>
      <c r="B123" s="8" t="s">
        <v>428</v>
      </c>
      <c r="C123" s="8" t="s">
        <v>549</v>
      </c>
      <c r="D123" s="9">
        <v>10</v>
      </c>
      <c r="E123" s="8">
        <v>2508720</v>
      </c>
      <c r="F123" s="8" t="s">
        <v>527</v>
      </c>
      <c r="G123" s="8" t="s">
        <v>431</v>
      </c>
      <c r="H123" s="8" t="s">
        <v>439</v>
      </c>
      <c r="I123" s="8" t="s">
        <v>480</v>
      </c>
      <c r="J123" s="9" t="s">
        <v>453</v>
      </c>
      <c r="K123" s="9">
        <v>365</v>
      </c>
      <c r="L123" s="9" t="s">
        <v>481</v>
      </c>
      <c r="M123" s="9">
        <v>15</v>
      </c>
    </row>
    <row r="124" spans="1:13">
      <c r="A124" s="7"/>
      <c r="B124" s="8" t="s">
        <v>428</v>
      </c>
      <c r="C124" s="8" t="s">
        <v>549</v>
      </c>
      <c r="D124" s="9">
        <v>10</v>
      </c>
      <c r="E124" s="8">
        <v>2508720</v>
      </c>
      <c r="F124" s="8" t="s">
        <v>527</v>
      </c>
      <c r="G124" s="8" t="s">
        <v>431</v>
      </c>
      <c r="H124" s="8" t="s">
        <v>436</v>
      </c>
      <c r="I124" s="8" t="s">
        <v>479</v>
      </c>
      <c r="J124" s="9" t="s">
        <v>434</v>
      </c>
      <c r="K124" s="9">
        <v>90</v>
      </c>
      <c r="L124" s="9" t="s">
        <v>435</v>
      </c>
      <c r="M124" s="9">
        <v>15</v>
      </c>
    </row>
    <row r="125" ht="27" spans="1:13">
      <c r="A125" s="7"/>
      <c r="B125" s="8" t="s">
        <v>428</v>
      </c>
      <c r="C125" s="8" t="s">
        <v>549</v>
      </c>
      <c r="D125" s="9">
        <v>10</v>
      </c>
      <c r="E125" s="8">
        <v>2508720</v>
      </c>
      <c r="F125" s="8" t="s">
        <v>527</v>
      </c>
      <c r="G125" s="8" t="s">
        <v>442</v>
      </c>
      <c r="H125" s="8" t="s">
        <v>443</v>
      </c>
      <c r="I125" s="8" t="s">
        <v>550</v>
      </c>
      <c r="J125" s="9" t="s">
        <v>445</v>
      </c>
      <c r="K125" s="9" t="s">
        <v>456</v>
      </c>
      <c r="L125" s="9"/>
      <c r="M125" s="9">
        <v>20</v>
      </c>
    </row>
    <row r="126" spans="1:13">
      <c r="A126" s="7"/>
      <c r="B126" s="8" t="s">
        <v>428</v>
      </c>
      <c r="C126" s="8" t="s">
        <v>549</v>
      </c>
      <c r="D126" s="9">
        <v>10</v>
      </c>
      <c r="E126" s="8">
        <v>2508720</v>
      </c>
      <c r="F126" s="8" t="s">
        <v>527</v>
      </c>
      <c r="G126" s="8" t="s">
        <v>446</v>
      </c>
      <c r="H126" s="8" t="s">
        <v>447</v>
      </c>
      <c r="I126" s="8" t="s">
        <v>483</v>
      </c>
      <c r="J126" s="9" t="s">
        <v>434</v>
      </c>
      <c r="K126" s="9">
        <v>100</v>
      </c>
      <c r="L126" s="9" t="s">
        <v>435</v>
      </c>
      <c r="M126" s="9">
        <v>10</v>
      </c>
    </row>
    <row r="127" spans="1:13">
      <c r="A127" s="7"/>
      <c r="B127" s="8" t="s">
        <v>428</v>
      </c>
      <c r="C127" s="8" t="s">
        <v>549</v>
      </c>
      <c r="D127" s="9">
        <v>10</v>
      </c>
      <c r="E127" s="8">
        <v>2508720</v>
      </c>
      <c r="F127" s="8" t="s">
        <v>527</v>
      </c>
      <c r="G127" s="8" t="s">
        <v>458</v>
      </c>
      <c r="H127" s="8" t="s">
        <v>484</v>
      </c>
      <c r="I127" s="8" t="s">
        <v>485</v>
      </c>
      <c r="J127" s="9" t="s">
        <v>453</v>
      </c>
      <c r="K127" s="9">
        <v>2508720</v>
      </c>
      <c r="L127" s="9" t="s">
        <v>492</v>
      </c>
      <c r="M127" s="9">
        <v>15</v>
      </c>
    </row>
    <row r="128" spans="1:13">
      <c r="A128" s="7">
        <f>MAX($A$4:A127)+1</f>
        <v>22</v>
      </c>
      <c r="B128" s="8" t="s">
        <v>428</v>
      </c>
      <c r="C128" s="8" t="s">
        <v>551</v>
      </c>
      <c r="D128" s="9">
        <v>10</v>
      </c>
      <c r="E128" s="8">
        <v>222110</v>
      </c>
      <c r="F128" s="8" t="s">
        <v>552</v>
      </c>
      <c r="G128" s="8" t="s">
        <v>431</v>
      </c>
      <c r="H128" s="8" t="s">
        <v>439</v>
      </c>
      <c r="I128" s="8" t="s">
        <v>480</v>
      </c>
      <c r="J128" s="9" t="s">
        <v>453</v>
      </c>
      <c r="K128" s="9">
        <v>365</v>
      </c>
      <c r="L128" s="9" t="s">
        <v>481</v>
      </c>
      <c r="M128" s="9">
        <v>15</v>
      </c>
    </row>
    <row r="129" spans="1:13">
      <c r="A129" s="7"/>
      <c r="B129" s="8" t="s">
        <v>428</v>
      </c>
      <c r="C129" s="8" t="s">
        <v>551</v>
      </c>
      <c r="D129" s="9">
        <v>10</v>
      </c>
      <c r="E129" s="8">
        <v>222110</v>
      </c>
      <c r="F129" s="8" t="s">
        <v>552</v>
      </c>
      <c r="G129" s="8" t="s">
        <v>431</v>
      </c>
      <c r="H129" s="8" t="s">
        <v>432</v>
      </c>
      <c r="I129" s="8" t="s">
        <v>553</v>
      </c>
      <c r="J129" s="9" t="s">
        <v>434</v>
      </c>
      <c r="K129" s="9">
        <v>41</v>
      </c>
      <c r="L129" s="9" t="s">
        <v>554</v>
      </c>
      <c r="M129" s="9">
        <v>15</v>
      </c>
    </row>
    <row r="130" spans="1:13">
      <c r="A130" s="7"/>
      <c r="B130" s="8" t="s">
        <v>428</v>
      </c>
      <c r="C130" s="8" t="s">
        <v>551</v>
      </c>
      <c r="D130" s="9">
        <v>10</v>
      </c>
      <c r="E130" s="8">
        <v>222110</v>
      </c>
      <c r="F130" s="8" t="s">
        <v>552</v>
      </c>
      <c r="G130" s="8" t="s">
        <v>431</v>
      </c>
      <c r="H130" s="8" t="s">
        <v>436</v>
      </c>
      <c r="I130" s="8" t="s">
        <v>479</v>
      </c>
      <c r="J130" s="9" t="s">
        <v>434</v>
      </c>
      <c r="K130" s="9">
        <v>90</v>
      </c>
      <c r="L130" s="9" t="s">
        <v>435</v>
      </c>
      <c r="M130" s="9">
        <v>15</v>
      </c>
    </row>
    <row r="131" ht="27" spans="1:13">
      <c r="A131" s="7"/>
      <c r="B131" s="8" t="s">
        <v>428</v>
      </c>
      <c r="C131" s="8" t="s">
        <v>551</v>
      </c>
      <c r="D131" s="9">
        <v>10</v>
      </c>
      <c r="E131" s="8">
        <v>222110</v>
      </c>
      <c r="F131" s="8" t="s">
        <v>552</v>
      </c>
      <c r="G131" s="8" t="s">
        <v>442</v>
      </c>
      <c r="H131" s="8" t="s">
        <v>443</v>
      </c>
      <c r="I131" s="8" t="s">
        <v>555</v>
      </c>
      <c r="J131" s="9" t="s">
        <v>445</v>
      </c>
      <c r="K131" s="9" t="s">
        <v>456</v>
      </c>
      <c r="L131" s="9"/>
      <c r="M131" s="9">
        <v>20</v>
      </c>
    </row>
    <row r="132" spans="1:13">
      <c r="A132" s="7"/>
      <c r="B132" s="8" t="s">
        <v>428</v>
      </c>
      <c r="C132" s="8" t="s">
        <v>551</v>
      </c>
      <c r="D132" s="9">
        <v>10</v>
      </c>
      <c r="E132" s="8">
        <v>222110</v>
      </c>
      <c r="F132" s="8" t="s">
        <v>552</v>
      </c>
      <c r="G132" s="8" t="s">
        <v>446</v>
      </c>
      <c r="H132" s="8" t="s">
        <v>447</v>
      </c>
      <c r="I132" s="8" t="s">
        <v>483</v>
      </c>
      <c r="J132" s="9" t="s">
        <v>434</v>
      </c>
      <c r="K132" s="9">
        <v>100</v>
      </c>
      <c r="L132" s="9" t="s">
        <v>435</v>
      </c>
      <c r="M132" s="9">
        <v>10</v>
      </c>
    </row>
    <row r="133" spans="1:13">
      <c r="A133" s="7"/>
      <c r="B133" s="8" t="s">
        <v>428</v>
      </c>
      <c r="C133" s="8" t="s">
        <v>551</v>
      </c>
      <c r="D133" s="9">
        <v>10</v>
      </c>
      <c r="E133" s="8">
        <v>222110</v>
      </c>
      <c r="F133" s="8" t="s">
        <v>552</v>
      </c>
      <c r="G133" s="8" t="s">
        <v>458</v>
      </c>
      <c r="H133" s="8" t="s">
        <v>484</v>
      </c>
      <c r="I133" s="8" t="s">
        <v>485</v>
      </c>
      <c r="J133" s="9" t="s">
        <v>453</v>
      </c>
      <c r="K133" s="9">
        <v>222110</v>
      </c>
      <c r="L133" s="9" t="s">
        <v>492</v>
      </c>
      <c r="M133" s="9">
        <v>15</v>
      </c>
    </row>
    <row r="134" spans="1:13">
      <c r="A134" s="7">
        <f>MAX($A$4:A133)+1</f>
        <v>23</v>
      </c>
      <c r="B134" s="8" t="s">
        <v>428</v>
      </c>
      <c r="C134" s="8" t="s">
        <v>556</v>
      </c>
      <c r="D134" s="9">
        <v>10</v>
      </c>
      <c r="E134" s="8">
        <v>158296.4</v>
      </c>
      <c r="F134" s="8" t="s">
        <v>557</v>
      </c>
      <c r="G134" s="8" t="s">
        <v>431</v>
      </c>
      <c r="H134" s="8" t="s">
        <v>436</v>
      </c>
      <c r="I134" s="8" t="s">
        <v>479</v>
      </c>
      <c r="J134" s="9" t="s">
        <v>434</v>
      </c>
      <c r="K134" s="9">
        <v>90</v>
      </c>
      <c r="L134" s="9" t="s">
        <v>435</v>
      </c>
      <c r="M134" s="9">
        <v>15</v>
      </c>
    </row>
    <row r="135" spans="1:13">
      <c r="A135" s="7"/>
      <c r="B135" s="8" t="s">
        <v>428</v>
      </c>
      <c r="C135" s="8" t="s">
        <v>556</v>
      </c>
      <c r="D135" s="9">
        <v>10</v>
      </c>
      <c r="E135" s="8">
        <v>158296.4</v>
      </c>
      <c r="F135" s="8" t="s">
        <v>557</v>
      </c>
      <c r="G135" s="8" t="s">
        <v>431</v>
      </c>
      <c r="H135" s="8" t="s">
        <v>432</v>
      </c>
      <c r="I135" s="8" t="s">
        <v>558</v>
      </c>
      <c r="J135" s="9" t="s">
        <v>434</v>
      </c>
      <c r="K135" s="9">
        <v>1</v>
      </c>
      <c r="L135" s="9" t="s">
        <v>438</v>
      </c>
      <c r="M135" s="9">
        <v>15</v>
      </c>
    </row>
    <row r="136" spans="1:13">
      <c r="A136" s="7"/>
      <c r="B136" s="8" t="s">
        <v>428</v>
      </c>
      <c r="C136" s="8" t="s">
        <v>556</v>
      </c>
      <c r="D136" s="9">
        <v>10</v>
      </c>
      <c r="E136" s="8">
        <v>158296.4</v>
      </c>
      <c r="F136" s="8" t="s">
        <v>557</v>
      </c>
      <c r="G136" s="8" t="s">
        <v>431</v>
      </c>
      <c r="H136" s="8" t="s">
        <v>439</v>
      </c>
      <c r="I136" s="8" t="s">
        <v>480</v>
      </c>
      <c r="J136" s="9" t="s">
        <v>453</v>
      </c>
      <c r="K136" s="9">
        <v>365</v>
      </c>
      <c r="L136" s="9" t="s">
        <v>481</v>
      </c>
      <c r="M136" s="9">
        <v>15</v>
      </c>
    </row>
    <row r="137" ht="27" spans="1:13">
      <c r="A137" s="7"/>
      <c r="B137" s="8" t="s">
        <v>428</v>
      </c>
      <c r="C137" s="8" t="s">
        <v>556</v>
      </c>
      <c r="D137" s="9">
        <v>10</v>
      </c>
      <c r="E137" s="8">
        <v>158296.4</v>
      </c>
      <c r="F137" s="8" t="s">
        <v>557</v>
      </c>
      <c r="G137" s="8" t="s">
        <v>442</v>
      </c>
      <c r="H137" s="8" t="s">
        <v>443</v>
      </c>
      <c r="I137" s="8" t="s">
        <v>559</v>
      </c>
      <c r="J137" s="9" t="s">
        <v>445</v>
      </c>
      <c r="K137" s="9" t="s">
        <v>456</v>
      </c>
      <c r="L137" s="9"/>
      <c r="M137" s="9">
        <v>20</v>
      </c>
    </row>
    <row r="138" spans="1:13">
      <c r="A138" s="7"/>
      <c r="B138" s="8" t="s">
        <v>428</v>
      </c>
      <c r="C138" s="8" t="s">
        <v>556</v>
      </c>
      <c r="D138" s="9">
        <v>10</v>
      </c>
      <c r="E138" s="8">
        <v>158296.4</v>
      </c>
      <c r="F138" s="8" t="s">
        <v>557</v>
      </c>
      <c r="G138" s="8" t="s">
        <v>446</v>
      </c>
      <c r="H138" s="8" t="s">
        <v>447</v>
      </c>
      <c r="I138" s="8" t="s">
        <v>483</v>
      </c>
      <c r="J138" s="9" t="s">
        <v>434</v>
      </c>
      <c r="K138" s="9">
        <v>100</v>
      </c>
      <c r="L138" s="9" t="s">
        <v>435</v>
      </c>
      <c r="M138" s="9">
        <v>10</v>
      </c>
    </row>
    <row r="139" spans="1:13">
      <c r="A139" s="7"/>
      <c r="B139" s="8" t="s">
        <v>428</v>
      </c>
      <c r="C139" s="8" t="s">
        <v>556</v>
      </c>
      <c r="D139" s="9">
        <v>10</v>
      </c>
      <c r="E139" s="8">
        <v>158296.4</v>
      </c>
      <c r="F139" s="8" t="s">
        <v>557</v>
      </c>
      <c r="G139" s="8" t="s">
        <v>458</v>
      </c>
      <c r="H139" s="8" t="s">
        <v>484</v>
      </c>
      <c r="I139" s="8" t="s">
        <v>485</v>
      </c>
      <c r="J139" s="9" t="s">
        <v>453</v>
      </c>
      <c r="K139" s="9">
        <v>158296.4</v>
      </c>
      <c r="L139" s="9" t="s">
        <v>492</v>
      </c>
      <c r="M139" s="9">
        <v>15</v>
      </c>
    </row>
    <row r="140" spans="1:13">
      <c r="A140" s="7">
        <f>MAX($A$4:A139)+1</f>
        <v>24</v>
      </c>
      <c r="B140" s="8" t="s">
        <v>428</v>
      </c>
      <c r="C140" s="8" t="s">
        <v>560</v>
      </c>
      <c r="D140" s="9">
        <v>10</v>
      </c>
      <c r="E140" s="8">
        <v>380000</v>
      </c>
      <c r="F140" s="8" t="s">
        <v>527</v>
      </c>
      <c r="G140" s="8" t="s">
        <v>431</v>
      </c>
      <c r="H140" s="8" t="s">
        <v>436</v>
      </c>
      <c r="I140" s="8" t="s">
        <v>479</v>
      </c>
      <c r="J140" s="9" t="s">
        <v>434</v>
      </c>
      <c r="K140" s="9">
        <v>90</v>
      </c>
      <c r="L140" s="9" t="s">
        <v>435</v>
      </c>
      <c r="M140" s="9">
        <v>15</v>
      </c>
    </row>
    <row r="141" spans="1:13">
      <c r="A141" s="7"/>
      <c r="B141" s="8" t="s">
        <v>428</v>
      </c>
      <c r="C141" s="8" t="s">
        <v>560</v>
      </c>
      <c r="D141" s="9">
        <v>10</v>
      </c>
      <c r="E141" s="8">
        <v>380000</v>
      </c>
      <c r="F141" s="8" t="s">
        <v>527</v>
      </c>
      <c r="G141" s="8" t="s">
        <v>431</v>
      </c>
      <c r="H141" s="8" t="s">
        <v>432</v>
      </c>
      <c r="I141" s="8" t="s">
        <v>561</v>
      </c>
      <c r="J141" s="9" t="s">
        <v>434</v>
      </c>
      <c r="K141" s="9">
        <v>1</v>
      </c>
      <c r="L141" s="9" t="s">
        <v>438</v>
      </c>
      <c r="M141" s="9">
        <v>15</v>
      </c>
    </row>
    <row r="142" spans="1:13">
      <c r="A142" s="7"/>
      <c r="B142" s="8" t="s">
        <v>428</v>
      </c>
      <c r="C142" s="8" t="s">
        <v>560</v>
      </c>
      <c r="D142" s="9">
        <v>10</v>
      </c>
      <c r="E142" s="8">
        <v>380000</v>
      </c>
      <c r="F142" s="8" t="s">
        <v>527</v>
      </c>
      <c r="G142" s="8" t="s">
        <v>431</v>
      </c>
      <c r="H142" s="8" t="s">
        <v>439</v>
      </c>
      <c r="I142" s="8" t="s">
        <v>480</v>
      </c>
      <c r="J142" s="9" t="s">
        <v>453</v>
      </c>
      <c r="K142" s="9">
        <v>365</v>
      </c>
      <c r="L142" s="9" t="s">
        <v>481</v>
      </c>
      <c r="M142" s="9">
        <v>15</v>
      </c>
    </row>
    <row r="143" ht="27" spans="1:13">
      <c r="A143" s="7"/>
      <c r="B143" s="8" t="s">
        <v>428</v>
      </c>
      <c r="C143" s="8" t="s">
        <v>560</v>
      </c>
      <c r="D143" s="9">
        <v>10</v>
      </c>
      <c r="E143" s="8">
        <v>380000</v>
      </c>
      <c r="F143" s="8" t="s">
        <v>527</v>
      </c>
      <c r="G143" s="8" t="s">
        <v>442</v>
      </c>
      <c r="H143" s="8" t="s">
        <v>443</v>
      </c>
      <c r="I143" s="8" t="s">
        <v>562</v>
      </c>
      <c r="J143" s="9" t="s">
        <v>445</v>
      </c>
      <c r="K143" s="9" t="s">
        <v>456</v>
      </c>
      <c r="L143" s="9"/>
      <c r="M143" s="9">
        <v>20</v>
      </c>
    </row>
    <row r="144" spans="1:13">
      <c r="A144" s="7"/>
      <c r="B144" s="8" t="s">
        <v>428</v>
      </c>
      <c r="C144" s="8" t="s">
        <v>560</v>
      </c>
      <c r="D144" s="9">
        <v>10</v>
      </c>
      <c r="E144" s="8">
        <v>380000</v>
      </c>
      <c r="F144" s="8" t="s">
        <v>527</v>
      </c>
      <c r="G144" s="8" t="s">
        <v>446</v>
      </c>
      <c r="H144" s="8" t="s">
        <v>447</v>
      </c>
      <c r="I144" s="8" t="s">
        <v>483</v>
      </c>
      <c r="J144" s="9" t="s">
        <v>434</v>
      </c>
      <c r="K144" s="9">
        <v>100</v>
      </c>
      <c r="L144" s="9" t="s">
        <v>435</v>
      </c>
      <c r="M144" s="9">
        <v>10</v>
      </c>
    </row>
    <row r="145" spans="1:13">
      <c r="A145" s="7"/>
      <c r="B145" s="8" t="s">
        <v>428</v>
      </c>
      <c r="C145" s="8" t="s">
        <v>560</v>
      </c>
      <c r="D145" s="9">
        <v>10</v>
      </c>
      <c r="E145" s="8">
        <v>380000</v>
      </c>
      <c r="F145" s="8" t="s">
        <v>527</v>
      </c>
      <c r="G145" s="8" t="s">
        <v>458</v>
      </c>
      <c r="H145" s="8" t="s">
        <v>484</v>
      </c>
      <c r="I145" s="8" t="s">
        <v>485</v>
      </c>
      <c r="J145" s="9" t="s">
        <v>453</v>
      </c>
      <c r="K145" s="9">
        <v>380000</v>
      </c>
      <c r="L145" s="9" t="s">
        <v>492</v>
      </c>
      <c r="M145" s="9">
        <v>15</v>
      </c>
    </row>
    <row r="146" spans="1:13">
      <c r="A146" s="7">
        <f>MAX($A$4:A145)+1</f>
        <v>25</v>
      </c>
      <c r="B146" s="8" t="s">
        <v>428</v>
      </c>
      <c r="C146" s="8" t="s">
        <v>563</v>
      </c>
      <c r="D146" s="9">
        <v>10</v>
      </c>
      <c r="E146" s="8">
        <v>69966.55</v>
      </c>
      <c r="F146" s="8" t="s">
        <v>564</v>
      </c>
      <c r="G146" s="8" t="s">
        <v>431</v>
      </c>
      <c r="H146" s="8" t="s">
        <v>436</v>
      </c>
      <c r="I146" s="8" t="s">
        <v>479</v>
      </c>
      <c r="J146" s="9" t="s">
        <v>434</v>
      </c>
      <c r="K146" s="9">
        <v>90</v>
      </c>
      <c r="L146" s="9" t="s">
        <v>435</v>
      </c>
      <c r="M146" s="9">
        <v>15</v>
      </c>
    </row>
    <row r="147" spans="1:13">
      <c r="A147" s="7"/>
      <c r="B147" s="8" t="s">
        <v>428</v>
      </c>
      <c r="C147" s="8" t="s">
        <v>563</v>
      </c>
      <c r="D147" s="9">
        <v>10</v>
      </c>
      <c r="E147" s="8">
        <v>69966.55</v>
      </c>
      <c r="F147" s="8" t="s">
        <v>564</v>
      </c>
      <c r="G147" s="8" t="s">
        <v>431</v>
      </c>
      <c r="H147" s="8" t="s">
        <v>439</v>
      </c>
      <c r="I147" s="8" t="s">
        <v>480</v>
      </c>
      <c r="J147" s="9" t="s">
        <v>453</v>
      </c>
      <c r="K147" s="9">
        <v>60</v>
      </c>
      <c r="L147" s="9" t="s">
        <v>481</v>
      </c>
      <c r="M147" s="9">
        <v>15</v>
      </c>
    </row>
    <row r="148" ht="27" spans="1:13">
      <c r="A148" s="7"/>
      <c r="B148" s="8" t="s">
        <v>428</v>
      </c>
      <c r="C148" s="8" t="s">
        <v>563</v>
      </c>
      <c r="D148" s="9">
        <v>10</v>
      </c>
      <c r="E148" s="8">
        <v>69966.55</v>
      </c>
      <c r="F148" s="8" t="s">
        <v>564</v>
      </c>
      <c r="G148" s="8" t="s">
        <v>431</v>
      </c>
      <c r="H148" s="8" t="s">
        <v>432</v>
      </c>
      <c r="I148" s="8" t="s">
        <v>565</v>
      </c>
      <c r="J148" s="9" t="s">
        <v>434</v>
      </c>
      <c r="K148" s="9">
        <v>490</v>
      </c>
      <c r="L148" s="9" t="s">
        <v>478</v>
      </c>
      <c r="M148" s="9">
        <v>15</v>
      </c>
    </row>
    <row r="149" spans="1:13">
      <c r="A149" s="7"/>
      <c r="B149" s="8" t="s">
        <v>428</v>
      </c>
      <c r="C149" s="8" t="s">
        <v>563</v>
      </c>
      <c r="D149" s="9">
        <v>10</v>
      </c>
      <c r="E149" s="8">
        <v>69966.55</v>
      </c>
      <c r="F149" s="8" t="s">
        <v>564</v>
      </c>
      <c r="G149" s="8" t="s">
        <v>442</v>
      </c>
      <c r="H149" s="8" t="s">
        <v>443</v>
      </c>
      <c r="I149" s="8" t="s">
        <v>566</v>
      </c>
      <c r="J149" s="9" t="s">
        <v>445</v>
      </c>
      <c r="K149" s="9" t="s">
        <v>456</v>
      </c>
      <c r="L149" s="9"/>
      <c r="M149" s="9">
        <v>20</v>
      </c>
    </row>
    <row r="150" spans="1:13">
      <c r="A150" s="7"/>
      <c r="B150" s="8" t="s">
        <v>428</v>
      </c>
      <c r="C150" s="8" t="s">
        <v>563</v>
      </c>
      <c r="D150" s="9">
        <v>10</v>
      </c>
      <c r="E150" s="8">
        <v>69966.55</v>
      </c>
      <c r="F150" s="8" t="s">
        <v>564</v>
      </c>
      <c r="G150" s="8" t="s">
        <v>446</v>
      </c>
      <c r="H150" s="8" t="s">
        <v>447</v>
      </c>
      <c r="I150" s="8" t="s">
        <v>474</v>
      </c>
      <c r="J150" s="9" t="s">
        <v>434</v>
      </c>
      <c r="K150" s="9">
        <v>100</v>
      </c>
      <c r="L150" s="9" t="s">
        <v>435</v>
      </c>
      <c r="M150" s="9">
        <v>10</v>
      </c>
    </row>
    <row r="151" spans="1:13">
      <c r="A151" s="7"/>
      <c r="B151" s="8" t="s">
        <v>428</v>
      </c>
      <c r="C151" s="8" t="s">
        <v>563</v>
      </c>
      <c r="D151" s="9">
        <v>10</v>
      </c>
      <c r="E151" s="8">
        <v>69966.55</v>
      </c>
      <c r="F151" s="8" t="s">
        <v>564</v>
      </c>
      <c r="G151" s="8" t="s">
        <v>458</v>
      </c>
      <c r="H151" s="8" t="s">
        <v>484</v>
      </c>
      <c r="I151" s="8" t="s">
        <v>485</v>
      </c>
      <c r="J151" s="9" t="s">
        <v>453</v>
      </c>
      <c r="K151" s="9">
        <v>392376</v>
      </c>
      <c r="L151" s="9" t="s">
        <v>492</v>
      </c>
      <c r="M151" s="9">
        <v>15</v>
      </c>
    </row>
    <row r="152" spans="1:13">
      <c r="A152" s="7">
        <f>MAX($A$4:A151)+1</f>
        <v>26</v>
      </c>
      <c r="B152" s="8" t="s">
        <v>428</v>
      </c>
      <c r="C152" s="8" t="s">
        <v>567</v>
      </c>
      <c r="D152" s="9">
        <v>10</v>
      </c>
      <c r="E152" s="8">
        <v>170000</v>
      </c>
      <c r="F152" s="8" t="s">
        <v>568</v>
      </c>
      <c r="G152" s="8" t="s">
        <v>431</v>
      </c>
      <c r="H152" s="8" t="s">
        <v>432</v>
      </c>
      <c r="I152" s="8" t="s">
        <v>569</v>
      </c>
      <c r="J152" s="9" t="s">
        <v>434</v>
      </c>
      <c r="K152" s="9">
        <v>2</v>
      </c>
      <c r="L152" s="9" t="s">
        <v>490</v>
      </c>
      <c r="M152" s="9">
        <v>15</v>
      </c>
    </row>
    <row r="153" spans="1:13">
      <c r="A153" s="7"/>
      <c r="B153" s="8" t="s">
        <v>428</v>
      </c>
      <c r="C153" s="8" t="s">
        <v>567</v>
      </c>
      <c r="D153" s="9">
        <v>10</v>
      </c>
      <c r="E153" s="8">
        <v>170000</v>
      </c>
      <c r="F153" s="8" t="s">
        <v>568</v>
      </c>
      <c r="G153" s="8" t="s">
        <v>431</v>
      </c>
      <c r="H153" s="8" t="s">
        <v>439</v>
      </c>
      <c r="I153" s="8" t="s">
        <v>480</v>
      </c>
      <c r="J153" s="9" t="s">
        <v>453</v>
      </c>
      <c r="K153" s="9">
        <v>365</v>
      </c>
      <c r="L153" s="9" t="s">
        <v>481</v>
      </c>
      <c r="M153" s="9">
        <v>15</v>
      </c>
    </row>
    <row r="154" spans="1:13">
      <c r="A154" s="7"/>
      <c r="B154" s="8" t="s">
        <v>428</v>
      </c>
      <c r="C154" s="8" t="s">
        <v>567</v>
      </c>
      <c r="D154" s="9">
        <v>10</v>
      </c>
      <c r="E154" s="8">
        <v>170000</v>
      </c>
      <c r="F154" s="8" t="s">
        <v>568</v>
      </c>
      <c r="G154" s="8" t="s">
        <v>431</v>
      </c>
      <c r="H154" s="8" t="s">
        <v>436</v>
      </c>
      <c r="I154" s="8" t="s">
        <v>479</v>
      </c>
      <c r="J154" s="9" t="s">
        <v>434</v>
      </c>
      <c r="K154" s="9">
        <v>90</v>
      </c>
      <c r="L154" s="9" t="s">
        <v>435</v>
      </c>
      <c r="M154" s="9">
        <v>15</v>
      </c>
    </row>
    <row r="155" ht="27" spans="1:13">
      <c r="A155" s="7"/>
      <c r="B155" s="8" t="s">
        <v>428</v>
      </c>
      <c r="C155" s="8" t="s">
        <v>567</v>
      </c>
      <c r="D155" s="9">
        <v>10</v>
      </c>
      <c r="E155" s="8">
        <v>170000</v>
      </c>
      <c r="F155" s="8" t="s">
        <v>568</v>
      </c>
      <c r="G155" s="8" t="s">
        <v>442</v>
      </c>
      <c r="H155" s="8" t="s">
        <v>443</v>
      </c>
      <c r="I155" s="8" t="s">
        <v>570</v>
      </c>
      <c r="J155" s="9" t="s">
        <v>445</v>
      </c>
      <c r="K155" s="9" t="s">
        <v>456</v>
      </c>
      <c r="L155" s="9"/>
      <c r="M155" s="9">
        <v>20</v>
      </c>
    </row>
    <row r="156" spans="1:13">
      <c r="A156" s="7"/>
      <c r="B156" s="8" t="s">
        <v>428</v>
      </c>
      <c r="C156" s="8" t="s">
        <v>567</v>
      </c>
      <c r="D156" s="9">
        <v>10</v>
      </c>
      <c r="E156" s="8">
        <v>170000</v>
      </c>
      <c r="F156" s="8" t="s">
        <v>568</v>
      </c>
      <c r="G156" s="8" t="s">
        <v>446</v>
      </c>
      <c r="H156" s="8" t="s">
        <v>447</v>
      </c>
      <c r="I156" s="8" t="s">
        <v>483</v>
      </c>
      <c r="J156" s="9" t="s">
        <v>434</v>
      </c>
      <c r="K156" s="9">
        <v>100</v>
      </c>
      <c r="L156" s="9" t="s">
        <v>435</v>
      </c>
      <c r="M156" s="9">
        <v>10</v>
      </c>
    </row>
    <row r="157" spans="1:13">
      <c r="A157" s="7"/>
      <c r="B157" s="8" t="s">
        <v>428</v>
      </c>
      <c r="C157" s="8" t="s">
        <v>567</v>
      </c>
      <c r="D157" s="9">
        <v>10</v>
      </c>
      <c r="E157" s="8">
        <v>170000</v>
      </c>
      <c r="F157" s="8" t="s">
        <v>568</v>
      </c>
      <c r="G157" s="8" t="s">
        <v>458</v>
      </c>
      <c r="H157" s="8" t="s">
        <v>484</v>
      </c>
      <c r="I157" s="8" t="s">
        <v>485</v>
      </c>
      <c r="J157" s="9" t="s">
        <v>453</v>
      </c>
      <c r="K157" s="9">
        <v>170000</v>
      </c>
      <c r="L157" s="9" t="s">
        <v>492</v>
      </c>
      <c r="M157" s="9">
        <v>15</v>
      </c>
    </row>
    <row r="158" spans="1:13">
      <c r="A158" s="7">
        <f>MAX($A$4:A157)+1</f>
        <v>27</v>
      </c>
      <c r="B158" s="8" t="s">
        <v>428</v>
      </c>
      <c r="C158" s="8" t="s">
        <v>571</v>
      </c>
      <c r="D158" s="9">
        <v>10</v>
      </c>
      <c r="E158" s="8">
        <v>220000</v>
      </c>
      <c r="F158" s="8" t="s">
        <v>572</v>
      </c>
      <c r="G158" s="8" t="s">
        <v>431</v>
      </c>
      <c r="H158" s="8" t="s">
        <v>439</v>
      </c>
      <c r="I158" s="8" t="s">
        <v>480</v>
      </c>
      <c r="J158" s="9" t="s">
        <v>453</v>
      </c>
      <c r="K158" s="9">
        <v>365</v>
      </c>
      <c r="L158" s="9" t="s">
        <v>481</v>
      </c>
      <c r="M158" s="9">
        <v>15</v>
      </c>
    </row>
    <row r="159" spans="1:13">
      <c r="A159" s="7"/>
      <c r="B159" s="8" t="s">
        <v>428</v>
      </c>
      <c r="C159" s="8" t="s">
        <v>571</v>
      </c>
      <c r="D159" s="9">
        <v>10</v>
      </c>
      <c r="E159" s="8">
        <v>220000</v>
      </c>
      <c r="F159" s="8" t="s">
        <v>572</v>
      </c>
      <c r="G159" s="8" t="s">
        <v>431</v>
      </c>
      <c r="H159" s="8" t="s">
        <v>436</v>
      </c>
      <c r="I159" s="8" t="s">
        <v>479</v>
      </c>
      <c r="J159" s="9" t="s">
        <v>434</v>
      </c>
      <c r="K159" s="9">
        <v>90</v>
      </c>
      <c r="L159" s="9" t="s">
        <v>435</v>
      </c>
      <c r="M159" s="9">
        <v>15</v>
      </c>
    </row>
    <row r="160" spans="1:13">
      <c r="A160" s="7"/>
      <c r="B160" s="8" t="s">
        <v>428</v>
      </c>
      <c r="C160" s="8" t="s">
        <v>571</v>
      </c>
      <c r="D160" s="9">
        <v>10</v>
      </c>
      <c r="E160" s="8">
        <v>220000</v>
      </c>
      <c r="F160" s="8" t="s">
        <v>572</v>
      </c>
      <c r="G160" s="8" t="s">
        <v>431</v>
      </c>
      <c r="H160" s="8" t="s">
        <v>432</v>
      </c>
      <c r="I160" s="8" t="s">
        <v>573</v>
      </c>
      <c r="J160" s="9" t="s">
        <v>434</v>
      </c>
      <c r="K160" s="9">
        <v>1</v>
      </c>
      <c r="L160" s="9" t="s">
        <v>438</v>
      </c>
      <c r="M160" s="9">
        <v>15</v>
      </c>
    </row>
    <row r="161" ht="27" spans="1:13">
      <c r="A161" s="7"/>
      <c r="B161" s="8" t="s">
        <v>428</v>
      </c>
      <c r="C161" s="8" t="s">
        <v>571</v>
      </c>
      <c r="D161" s="9">
        <v>10</v>
      </c>
      <c r="E161" s="8">
        <v>220000</v>
      </c>
      <c r="F161" s="8" t="s">
        <v>572</v>
      </c>
      <c r="G161" s="8" t="s">
        <v>442</v>
      </c>
      <c r="H161" s="8" t="s">
        <v>443</v>
      </c>
      <c r="I161" s="8" t="s">
        <v>574</v>
      </c>
      <c r="J161" s="9" t="s">
        <v>445</v>
      </c>
      <c r="K161" s="9" t="s">
        <v>456</v>
      </c>
      <c r="L161" s="9"/>
      <c r="M161" s="9">
        <v>20</v>
      </c>
    </row>
    <row r="162" spans="1:13">
      <c r="A162" s="7"/>
      <c r="B162" s="8" t="s">
        <v>428</v>
      </c>
      <c r="C162" s="8" t="s">
        <v>571</v>
      </c>
      <c r="D162" s="9">
        <v>10</v>
      </c>
      <c r="E162" s="8">
        <v>220000</v>
      </c>
      <c r="F162" s="8" t="s">
        <v>572</v>
      </c>
      <c r="G162" s="8" t="s">
        <v>446</v>
      </c>
      <c r="H162" s="8" t="s">
        <v>447</v>
      </c>
      <c r="I162" s="8" t="s">
        <v>483</v>
      </c>
      <c r="J162" s="9" t="s">
        <v>434</v>
      </c>
      <c r="K162" s="9">
        <v>100</v>
      </c>
      <c r="L162" s="9" t="s">
        <v>435</v>
      </c>
      <c r="M162" s="9">
        <v>10</v>
      </c>
    </row>
    <row r="163" spans="1:13">
      <c r="A163" s="7"/>
      <c r="B163" s="8" t="s">
        <v>428</v>
      </c>
      <c r="C163" s="8" t="s">
        <v>571</v>
      </c>
      <c r="D163" s="9">
        <v>10</v>
      </c>
      <c r="E163" s="8">
        <v>220000</v>
      </c>
      <c r="F163" s="8" t="s">
        <v>572</v>
      </c>
      <c r="G163" s="8" t="s">
        <v>458</v>
      </c>
      <c r="H163" s="8" t="s">
        <v>484</v>
      </c>
      <c r="I163" s="8" t="s">
        <v>485</v>
      </c>
      <c r="J163" s="9" t="s">
        <v>453</v>
      </c>
      <c r="K163" s="9">
        <v>220000</v>
      </c>
      <c r="L163" s="9" t="s">
        <v>492</v>
      </c>
      <c r="M163" s="9">
        <v>15</v>
      </c>
    </row>
    <row r="164" spans="1:13">
      <c r="A164" s="7">
        <f>MAX($A$4:A163)+1</f>
        <v>28</v>
      </c>
      <c r="B164" s="8" t="s">
        <v>428</v>
      </c>
      <c r="C164" s="8" t="s">
        <v>575</v>
      </c>
      <c r="D164" s="9">
        <v>10</v>
      </c>
      <c r="E164" s="8">
        <v>119339.19</v>
      </c>
      <c r="F164" s="8" t="s">
        <v>576</v>
      </c>
      <c r="G164" s="8" t="s">
        <v>431</v>
      </c>
      <c r="H164" s="8" t="s">
        <v>439</v>
      </c>
      <c r="I164" s="8" t="s">
        <v>480</v>
      </c>
      <c r="J164" s="9" t="s">
        <v>453</v>
      </c>
      <c r="K164" s="9">
        <v>60</v>
      </c>
      <c r="L164" s="9" t="s">
        <v>481</v>
      </c>
      <c r="M164" s="9">
        <v>15</v>
      </c>
    </row>
    <row r="165" ht="27" spans="1:13">
      <c r="A165" s="7"/>
      <c r="B165" s="8" t="s">
        <v>428</v>
      </c>
      <c r="C165" s="8" t="s">
        <v>575</v>
      </c>
      <c r="D165" s="9">
        <v>10</v>
      </c>
      <c r="E165" s="8">
        <v>119339.19</v>
      </c>
      <c r="F165" s="8" t="s">
        <v>576</v>
      </c>
      <c r="G165" s="8" t="s">
        <v>431</v>
      </c>
      <c r="H165" s="8" t="s">
        <v>432</v>
      </c>
      <c r="I165" s="8" t="s">
        <v>577</v>
      </c>
      <c r="J165" s="9" t="s">
        <v>434</v>
      </c>
      <c r="K165" s="9">
        <v>131</v>
      </c>
      <c r="L165" s="9" t="s">
        <v>478</v>
      </c>
      <c r="M165" s="9">
        <v>15</v>
      </c>
    </row>
    <row r="166" spans="1:13">
      <c r="A166" s="7"/>
      <c r="B166" s="8" t="s">
        <v>428</v>
      </c>
      <c r="C166" s="8" t="s">
        <v>575</v>
      </c>
      <c r="D166" s="9">
        <v>10</v>
      </c>
      <c r="E166" s="8">
        <v>119339.19</v>
      </c>
      <c r="F166" s="8" t="s">
        <v>576</v>
      </c>
      <c r="G166" s="8" t="s">
        <v>431</v>
      </c>
      <c r="H166" s="8" t="s">
        <v>436</v>
      </c>
      <c r="I166" s="8" t="s">
        <v>479</v>
      </c>
      <c r="J166" s="9" t="s">
        <v>434</v>
      </c>
      <c r="K166" s="9">
        <v>90</v>
      </c>
      <c r="L166" s="9" t="s">
        <v>435</v>
      </c>
      <c r="M166" s="9">
        <v>15</v>
      </c>
    </row>
    <row r="167" spans="1:13">
      <c r="A167" s="7"/>
      <c r="B167" s="8" t="s">
        <v>428</v>
      </c>
      <c r="C167" s="8" t="s">
        <v>575</v>
      </c>
      <c r="D167" s="9">
        <v>10</v>
      </c>
      <c r="E167" s="8">
        <v>119339.19</v>
      </c>
      <c r="F167" s="8" t="s">
        <v>576</v>
      </c>
      <c r="G167" s="8" t="s">
        <v>442</v>
      </c>
      <c r="H167" s="8" t="s">
        <v>443</v>
      </c>
      <c r="I167" s="8" t="s">
        <v>578</v>
      </c>
      <c r="J167" s="9" t="s">
        <v>445</v>
      </c>
      <c r="K167" s="9" t="s">
        <v>456</v>
      </c>
      <c r="L167" s="9"/>
      <c r="M167" s="9">
        <v>20</v>
      </c>
    </row>
    <row r="168" spans="1:13">
      <c r="A168" s="7"/>
      <c r="B168" s="8" t="s">
        <v>428</v>
      </c>
      <c r="C168" s="8" t="s">
        <v>575</v>
      </c>
      <c r="D168" s="9">
        <v>10</v>
      </c>
      <c r="E168" s="8">
        <v>119339.19</v>
      </c>
      <c r="F168" s="8" t="s">
        <v>576</v>
      </c>
      <c r="G168" s="8" t="s">
        <v>446</v>
      </c>
      <c r="H168" s="8" t="s">
        <v>447</v>
      </c>
      <c r="I168" s="8" t="s">
        <v>483</v>
      </c>
      <c r="J168" s="9" t="s">
        <v>434</v>
      </c>
      <c r="K168" s="9">
        <v>100</v>
      </c>
      <c r="L168" s="9" t="s">
        <v>435</v>
      </c>
      <c r="M168" s="9">
        <v>10</v>
      </c>
    </row>
    <row r="169" spans="1:13">
      <c r="A169" s="7"/>
      <c r="B169" s="8" t="s">
        <v>428</v>
      </c>
      <c r="C169" s="8" t="s">
        <v>575</v>
      </c>
      <c r="D169" s="9">
        <v>10</v>
      </c>
      <c r="E169" s="8">
        <v>119339.19</v>
      </c>
      <c r="F169" s="8" t="s">
        <v>576</v>
      </c>
      <c r="G169" s="8" t="s">
        <v>458</v>
      </c>
      <c r="H169" s="8" t="s">
        <v>484</v>
      </c>
      <c r="I169" s="8" t="s">
        <v>485</v>
      </c>
      <c r="J169" s="9" t="s">
        <v>453</v>
      </c>
      <c r="K169" s="9">
        <v>291030</v>
      </c>
      <c r="L169" s="9" t="s">
        <v>492</v>
      </c>
      <c r="M169" s="9">
        <v>15</v>
      </c>
    </row>
    <row r="170" spans="1:13">
      <c r="A170" s="7">
        <f>MAX($A$4:A169)+1</f>
        <v>29</v>
      </c>
      <c r="B170" s="8" t="s">
        <v>428</v>
      </c>
      <c r="C170" s="8" t="s">
        <v>579</v>
      </c>
      <c r="D170" s="9">
        <v>10</v>
      </c>
      <c r="E170" s="8">
        <v>47100</v>
      </c>
      <c r="F170" s="8" t="s">
        <v>580</v>
      </c>
      <c r="G170" s="8" t="s">
        <v>431</v>
      </c>
      <c r="H170" s="8" t="s">
        <v>432</v>
      </c>
      <c r="I170" s="8" t="s">
        <v>581</v>
      </c>
      <c r="J170" s="9" t="s">
        <v>434</v>
      </c>
      <c r="K170" s="9">
        <v>20</v>
      </c>
      <c r="L170" s="9" t="s">
        <v>438</v>
      </c>
      <c r="M170" s="9">
        <v>20</v>
      </c>
    </row>
    <row r="171" spans="1:13">
      <c r="A171" s="7"/>
      <c r="B171" s="8" t="s">
        <v>428</v>
      </c>
      <c r="C171" s="8" t="s">
        <v>579</v>
      </c>
      <c r="D171" s="9">
        <v>10</v>
      </c>
      <c r="E171" s="8">
        <v>47100</v>
      </c>
      <c r="F171" s="8" t="s">
        <v>580</v>
      </c>
      <c r="G171" s="8" t="s">
        <v>431</v>
      </c>
      <c r="H171" s="8" t="s">
        <v>436</v>
      </c>
      <c r="I171" s="8" t="s">
        <v>582</v>
      </c>
      <c r="J171" s="9" t="s">
        <v>434</v>
      </c>
      <c r="K171" s="9">
        <v>95</v>
      </c>
      <c r="L171" s="9" t="s">
        <v>435</v>
      </c>
      <c r="M171" s="9">
        <v>20</v>
      </c>
    </row>
    <row r="172" spans="1:13">
      <c r="A172" s="7"/>
      <c r="B172" s="8" t="s">
        <v>428</v>
      </c>
      <c r="C172" s="8" t="s">
        <v>579</v>
      </c>
      <c r="D172" s="9">
        <v>10</v>
      </c>
      <c r="E172" s="8">
        <v>47100</v>
      </c>
      <c r="F172" s="8" t="s">
        <v>580</v>
      </c>
      <c r="G172" s="8" t="s">
        <v>431</v>
      </c>
      <c r="H172" s="8" t="s">
        <v>439</v>
      </c>
      <c r="I172" s="8" t="s">
        <v>583</v>
      </c>
      <c r="J172" s="9" t="s">
        <v>453</v>
      </c>
      <c r="K172" s="9">
        <v>2</v>
      </c>
      <c r="L172" s="9" t="s">
        <v>441</v>
      </c>
      <c r="M172" s="9">
        <v>20</v>
      </c>
    </row>
    <row r="173" ht="27" spans="1:13">
      <c r="A173" s="7"/>
      <c r="B173" s="8" t="s">
        <v>428</v>
      </c>
      <c r="C173" s="8" t="s">
        <v>579</v>
      </c>
      <c r="D173" s="9">
        <v>10</v>
      </c>
      <c r="E173" s="8">
        <v>47100</v>
      </c>
      <c r="F173" s="8" t="s">
        <v>580</v>
      </c>
      <c r="G173" s="8" t="s">
        <v>442</v>
      </c>
      <c r="H173" s="8" t="s">
        <v>443</v>
      </c>
      <c r="I173" s="8" t="s">
        <v>584</v>
      </c>
      <c r="J173" s="9" t="s">
        <v>445</v>
      </c>
      <c r="K173" s="9" t="s">
        <v>585</v>
      </c>
      <c r="L173" s="9"/>
      <c r="M173" s="9">
        <v>20</v>
      </c>
    </row>
    <row r="174" spans="1:13">
      <c r="A174" s="7"/>
      <c r="B174" s="8" t="s">
        <v>428</v>
      </c>
      <c r="C174" s="8" t="s">
        <v>579</v>
      </c>
      <c r="D174" s="9">
        <v>10</v>
      </c>
      <c r="E174" s="8">
        <v>47100</v>
      </c>
      <c r="F174" s="8" t="s">
        <v>580</v>
      </c>
      <c r="G174" s="8" t="s">
        <v>446</v>
      </c>
      <c r="H174" s="8" t="s">
        <v>447</v>
      </c>
      <c r="I174" s="8" t="s">
        <v>474</v>
      </c>
      <c r="J174" s="9" t="s">
        <v>434</v>
      </c>
      <c r="K174" s="9">
        <v>100</v>
      </c>
      <c r="L174" s="9" t="s">
        <v>435</v>
      </c>
      <c r="M174" s="9">
        <v>10</v>
      </c>
    </row>
    <row r="175" spans="1:13">
      <c r="A175" s="7">
        <f>MAX($A$4:A174)+1</f>
        <v>30</v>
      </c>
      <c r="B175" s="8" t="s">
        <v>428</v>
      </c>
      <c r="C175" s="8" t="s">
        <v>586</v>
      </c>
      <c r="D175" s="9">
        <v>10</v>
      </c>
      <c r="E175" s="8">
        <v>3705944.58</v>
      </c>
      <c r="F175" s="8" t="s">
        <v>587</v>
      </c>
      <c r="G175" s="8" t="s">
        <v>431</v>
      </c>
      <c r="H175" s="8" t="s">
        <v>432</v>
      </c>
      <c r="I175" s="8" t="s">
        <v>588</v>
      </c>
      <c r="J175" s="9" t="s">
        <v>434</v>
      </c>
      <c r="K175" s="9">
        <v>27</v>
      </c>
      <c r="L175" s="9" t="s">
        <v>589</v>
      </c>
      <c r="M175" s="9">
        <v>20</v>
      </c>
    </row>
    <row r="176" spans="1:13">
      <c r="A176" s="7"/>
      <c r="B176" s="8" t="s">
        <v>428</v>
      </c>
      <c r="C176" s="8" t="s">
        <v>586</v>
      </c>
      <c r="D176" s="9">
        <v>10</v>
      </c>
      <c r="E176" s="8">
        <v>3705944.58</v>
      </c>
      <c r="F176" s="8" t="s">
        <v>587</v>
      </c>
      <c r="G176" s="8" t="s">
        <v>431</v>
      </c>
      <c r="H176" s="8" t="s">
        <v>436</v>
      </c>
      <c r="I176" s="8" t="s">
        <v>590</v>
      </c>
      <c r="J176" s="9" t="s">
        <v>434</v>
      </c>
      <c r="K176" s="9">
        <v>100</v>
      </c>
      <c r="L176" s="9" t="s">
        <v>435</v>
      </c>
      <c r="M176" s="9">
        <v>20</v>
      </c>
    </row>
    <row r="177" spans="1:13">
      <c r="A177" s="7"/>
      <c r="B177" s="8" t="s">
        <v>428</v>
      </c>
      <c r="C177" s="8" t="s">
        <v>586</v>
      </c>
      <c r="D177" s="9">
        <v>10</v>
      </c>
      <c r="E177" s="8">
        <v>3705944.58</v>
      </c>
      <c r="F177" s="8" t="s">
        <v>587</v>
      </c>
      <c r="G177" s="8" t="s">
        <v>431</v>
      </c>
      <c r="H177" s="8" t="s">
        <v>439</v>
      </c>
      <c r="I177" s="8" t="s">
        <v>591</v>
      </c>
      <c r="J177" s="9" t="s">
        <v>453</v>
      </c>
      <c r="K177" s="9">
        <v>1</v>
      </c>
      <c r="L177" s="9" t="s">
        <v>441</v>
      </c>
      <c r="M177" s="9">
        <v>20</v>
      </c>
    </row>
    <row r="178" spans="1:13">
      <c r="A178" s="7"/>
      <c r="B178" s="8" t="s">
        <v>428</v>
      </c>
      <c r="C178" s="8" t="s">
        <v>586</v>
      </c>
      <c r="D178" s="9">
        <v>10</v>
      </c>
      <c r="E178" s="8">
        <v>3705944.58</v>
      </c>
      <c r="F178" s="8" t="s">
        <v>587</v>
      </c>
      <c r="G178" s="8" t="s">
        <v>442</v>
      </c>
      <c r="H178" s="8" t="s">
        <v>443</v>
      </c>
      <c r="I178" s="8" t="s">
        <v>592</v>
      </c>
      <c r="J178" s="9" t="s">
        <v>445</v>
      </c>
      <c r="K178" s="9" t="s">
        <v>456</v>
      </c>
      <c r="L178" s="9"/>
      <c r="M178" s="9">
        <v>20</v>
      </c>
    </row>
    <row r="179" spans="1:13">
      <c r="A179" s="7"/>
      <c r="B179" s="8" t="s">
        <v>428</v>
      </c>
      <c r="C179" s="8" t="s">
        <v>586</v>
      </c>
      <c r="D179" s="9">
        <v>10</v>
      </c>
      <c r="E179" s="8">
        <v>3705944.58</v>
      </c>
      <c r="F179" s="8" t="s">
        <v>587</v>
      </c>
      <c r="G179" s="8" t="s">
        <v>446</v>
      </c>
      <c r="H179" s="8" t="s">
        <v>447</v>
      </c>
      <c r="I179" s="8" t="s">
        <v>593</v>
      </c>
      <c r="J179" s="9" t="s">
        <v>434</v>
      </c>
      <c r="K179" s="9">
        <v>100</v>
      </c>
      <c r="L179" s="9" t="s">
        <v>435</v>
      </c>
      <c r="M179" s="9">
        <v>10</v>
      </c>
    </row>
    <row r="180" spans="1:13">
      <c r="A180" s="7">
        <f>MAX($A$4:A179)+1</f>
        <v>31</v>
      </c>
      <c r="B180" s="8" t="s">
        <v>428</v>
      </c>
      <c r="C180" s="8" t="s">
        <v>594</v>
      </c>
      <c r="D180" s="9">
        <v>10</v>
      </c>
      <c r="E180" s="8">
        <v>3166666.66</v>
      </c>
      <c r="F180" s="8" t="s">
        <v>595</v>
      </c>
      <c r="G180" s="8" t="s">
        <v>431</v>
      </c>
      <c r="H180" s="8" t="s">
        <v>436</v>
      </c>
      <c r="I180" s="8" t="s">
        <v>596</v>
      </c>
      <c r="J180" s="9" t="s">
        <v>434</v>
      </c>
      <c r="K180" s="9">
        <v>99</v>
      </c>
      <c r="L180" s="9" t="s">
        <v>435</v>
      </c>
      <c r="M180" s="9">
        <v>20</v>
      </c>
    </row>
    <row r="181" spans="1:13">
      <c r="A181" s="7"/>
      <c r="B181" s="8" t="s">
        <v>428</v>
      </c>
      <c r="C181" s="8" t="s">
        <v>594</v>
      </c>
      <c r="D181" s="9">
        <v>10</v>
      </c>
      <c r="E181" s="8">
        <v>3166666.66</v>
      </c>
      <c r="F181" s="8" t="s">
        <v>595</v>
      </c>
      <c r="G181" s="8" t="s">
        <v>431</v>
      </c>
      <c r="H181" s="8" t="s">
        <v>432</v>
      </c>
      <c r="I181" s="8" t="s">
        <v>597</v>
      </c>
      <c r="J181" s="9" t="s">
        <v>434</v>
      </c>
      <c r="K181" s="9">
        <v>30</v>
      </c>
      <c r="L181" s="9" t="s">
        <v>589</v>
      </c>
      <c r="M181" s="9">
        <v>20</v>
      </c>
    </row>
    <row r="182" spans="1:13">
      <c r="A182" s="7"/>
      <c r="B182" s="8" t="s">
        <v>428</v>
      </c>
      <c r="C182" s="8" t="s">
        <v>594</v>
      </c>
      <c r="D182" s="9">
        <v>10</v>
      </c>
      <c r="E182" s="8">
        <v>3166666.66</v>
      </c>
      <c r="F182" s="8" t="s">
        <v>595</v>
      </c>
      <c r="G182" s="8" t="s">
        <v>431</v>
      </c>
      <c r="H182" s="8" t="s">
        <v>439</v>
      </c>
      <c r="I182" s="8" t="s">
        <v>598</v>
      </c>
      <c r="J182" s="9" t="s">
        <v>453</v>
      </c>
      <c r="K182" s="9">
        <v>1</v>
      </c>
      <c r="L182" s="9" t="s">
        <v>441</v>
      </c>
      <c r="M182" s="9">
        <v>20</v>
      </c>
    </row>
    <row r="183" spans="1:13">
      <c r="A183" s="7"/>
      <c r="B183" s="8" t="s">
        <v>428</v>
      </c>
      <c r="C183" s="8" t="s">
        <v>594</v>
      </c>
      <c r="D183" s="9">
        <v>10</v>
      </c>
      <c r="E183" s="8">
        <v>3166666.66</v>
      </c>
      <c r="F183" s="8" t="s">
        <v>595</v>
      </c>
      <c r="G183" s="8" t="s">
        <v>442</v>
      </c>
      <c r="H183" s="8" t="s">
        <v>443</v>
      </c>
      <c r="I183" s="8" t="s">
        <v>599</v>
      </c>
      <c r="J183" s="9" t="s">
        <v>445</v>
      </c>
      <c r="K183" s="9" t="s">
        <v>456</v>
      </c>
      <c r="L183" s="9"/>
      <c r="M183" s="9">
        <v>20</v>
      </c>
    </row>
    <row r="184" spans="1:13">
      <c r="A184" s="7"/>
      <c r="B184" s="8" t="s">
        <v>428</v>
      </c>
      <c r="C184" s="8" t="s">
        <v>594</v>
      </c>
      <c r="D184" s="9">
        <v>10</v>
      </c>
      <c r="E184" s="8">
        <v>3166666.66</v>
      </c>
      <c r="F184" s="8" t="s">
        <v>595</v>
      </c>
      <c r="G184" s="8" t="s">
        <v>446</v>
      </c>
      <c r="H184" s="8" t="s">
        <v>447</v>
      </c>
      <c r="I184" s="8" t="s">
        <v>600</v>
      </c>
      <c r="J184" s="9" t="s">
        <v>434</v>
      </c>
      <c r="K184" s="9">
        <v>99</v>
      </c>
      <c r="L184" s="9" t="s">
        <v>435</v>
      </c>
      <c r="M184" s="9">
        <v>10</v>
      </c>
    </row>
    <row r="185" spans="1:13">
      <c r="A185" s="7">
        <f>MAX($A$4:A184)+1</f>
        <v>32</v>
      </c>
      <c r="B185" s="8" t="s">
        <v>428</v>
      </c>
      <c r="C185" s="8" t="s">
        <v>601</v>
      </c>
      <c r="D185" s="9">
        <v>10</v>
      </c>
      <c r="E185" s="8">
        <v>168000</v>
      </c>
      <c r="F185" s="8" t="s">
        <v>602</v>
      </c>
      <c r="G185" s="8" t="s">
        <v>431</v>
      </c>
      <c r="H185" s="8" t="s">
        <v>432</v>
      </c>
      <c r="I185" s="8" t="s">
        <v>603</v>
      </c>
      <c r="J185" s="9" t="s">
        <v>434</v>
      </c>
      <c r="K185" s="9">
        <v>5</v>
      </c>
      <c r="L185" s="9" t="s">
        <v>66</v>
      </c>
      <c r="M185" s="9">
        <v>20</v>
      </c>
    </row>
    <row r="186" spans="1:13">
      <c r="A186" s="7"/>
      <c r="B186" s="8" t="s">
        <v>428</v>
      </c>
      <c r="C186" s="8" t="s">
        <v>601</v>
      </c>
      <c r="D186" s="9">
        <v>10</v>
      </c>
      <c r="E186" s="8">
        <v>168000</v>
      </c>
      <c r="F186" s="8" t="s">
        <v>602</v>
      </c>
      <c r="G186" s="8" t="s">
        <v>431</v>
      </c>
      <c r="H186" s="8" t="s">
        <v>436</v>
      </c>
      <c r="I186" s="8" t="s">
        <v>604</v>
      </c>
      <c r="J186" s="9" t="s">
        <v>434</v>
      </c>
      <c r="K186" s="9">
        <v>39</v>
      </c>
      <c r="L186" s="9" t="s">
        <v>438</v>
      </c>
      <c r="M186" s="9">
        <v>20</v>
      </c>
    </row>
    <row r="187" spans="1:13">
      <c r="A187" s="7"/>
      <c r="B187" s="8" t="s">
        <v>428</v>
      </c>
      <c r="C187" s="8" t="s">
        <v>601</v>
      </c>
      <c r="D187" s="9">
        <v>10</v>
      </c>
      <c r="E187" s="8">
        <v>168000</v>
      </c>
      <c r="F187" s="8" t="s">
        <v>602</v>
      </c>
      <c r="G187" s="8" t="s">
        <v>431</v>
      </c>
      <c r="H187" s="8" t="s">
        <v>439</v>
      </c>
      <c r="I187" s="8" t="s">
        <v>605</v>
      </c>
      <c r="J187" s="9" t="s">
        <v>453</v>
      </c>
      <c r="K187" s="9">
        <v>1</v>
      </c>
      <c r="L187" s="9" t="s">
        <v>441</v>
      </c>
      <c r="M187" s="9">
        <v>20</v>
      </c>
    </row>
    <row r="188" ht="27" spans="1:13">
      <c r="A188" s="7"/>
      <c r="B188" s="8" t="s">
        <v>428</v>
      </c>
      <c r="C188" s="8" t="s">
        <v>601</v>
      </c>
      <c r="D188" s="9">
        <v>10</v>
      </c>
      <c r="E188" s="8">
        <v>168000</v>
      </c>
      <c r="F188" s="8" t="s">
        <v>602</v>
      </c>
      <c r="G188" s="8" t="s">
        <v>442</v>
      </c>
      <c r="H188" s="8" t="s">
        <v>443</v>
      </c>
      <c r="I188" s="8" t="s">
        <v>606</v>
      </c>
      <c r="J188" s="9" t="s">
        <v>445</v>
      </c>
      <c r="K188" s="9" t="s">
        <v>456</v>
      </c>
      <c r="L188" s="9"/>
      <c r="M188" s="9">
        <v>20</v>
      </c>
    </row>
    <row r="189" spans="1:13">
      <c r="A189" s="7"/>
      <c r="B189" s="8" t="s">
        <v>428</v>
      </c>
      <c r="C189" s="8" t="s">
        <v>601</v>
      </c>
      <c r="D189" s="9">
        <v>10</v>
      </c>
      <c r="E189" s="8">
        <v>168000</v>
      </c>
      <c r="F189" s="8" t="s">
        <v>602</v>
      </c>
      <c r="G189" s="8" t="s">
        <v>446</v>
      </c>
      <c r="H189" s="8" t="s">
        <v>447</v>
      </c>
      <c r="I189" s="8" t="s">
        <v>457</v>
      </c>
      <c r="J189" s="9" t="s">
        <v>434</v>
      </c>
      <c r="K189" s="9">
        <v>100</v>
      </c>
      <c r="L189" s="9" t="s">
        <v>435</v>
      </c>
      <c r="M189" s="9">
        <v>10</v>
      </c>
    </row>
    <row r="190" ht="27" spans="1:13">
      <c r="A190" s="7">
        <f>MAX($A$4:A189)+1</f>
        <v>33</v>
      </c>
      <c r="B190" s="8" t="s">
        <v>428</v>
      </c>
      <c r="C190" s="8" t="s">
        <v>607</v>
      </c>
      <c r="D190" s="9">
        <v>10</v>
      </c>
      <c r="E190" s="8">
        <v>904828.95</v>
      </c>
      <c r="F190" s="8" t="s">
        <v>608</v>
      </c>
      <c r="G190" s="8" t="s">
        <v>431</v>
      </c>
      <c r="H190" s="8" t="s">
        <v>439</v>
      </c>
      <c r="I190" s="8" t="s">
        <v>609</v>
      </c>
      <c r="J190" s="9" t="s">
        <v>453</v>
      </c>
      <c r="K190" s="9">
        <v>1</v>
      </c>
      <c r="L190" s="9" t="s">
        <v>441</v>
      </c>
      <c r="M190" s="9">
        <v>20</v>
      </c>
    </row>
    <row r="191" ht="27" spans="1:13">
      <c r="A191" s="7"/>
      <c r="B191" s="8" t="s">
        <v>428</v>
      </c>
      <c r="C191" s="8" t="s">
        <v>607</v>
      </c>
      <c r="D191" s="9">
        <v>10</v>
      </c>
      <c r="E191" s="8">
        <v>904828.95</v>
      </c>
      <c r="F191" s="8" t="s">
        <v>608</v>
      </c>
      <c r="G191" s="8" t="s">
        <v>431</v>
      </c>
      <c r="H191" s="8" t="s">
        <v>432</v>
      </c>
      <c r="I191" s="8" t="s">
        <v>610</v>
      </c>
      <c r="J191" s="9" t="s">
        <v>434</v>
      </c>
      <c r="K191" s="9">
        <v>95</v>
      </c>
      <c r="L191" s="9" t="s">
        <v>435</v>
      </c>
      <c r="M191" s="9">
        <v>20</v>
      </c>
    </row>
    <row r="192" spans="1:13">
      <c r="A192" s="7"/>
      <c r="B192" s="8" t="s">
        <v>428</v>
      </c>
      <c r="C192" s="8" t="s">
        <v>607</v>
      </c>
      <c r="D192" s="9">
        <v>10</v>
      </c>
      <c r="E192" s="8">
        <v>904828.95</v>
      </c>
      <c r="F192" s="8" t="s">
        <v>608</v>
      </c>
      <c r="G192" s="8" t="s">
        <v>431</v>
      </c>
      <c r="H192" s="8" t="s">
        <v>436</v>
      </c>
      <c r="I192" s="8" t="s">
        <v>611</v>
      </c>
      <c r="J192" s="9" t="s">
        <v>434</v>
      </c>
      <c r="K192" s="9">
        <v>100</v>
      </c>
      <c r="L192" s="9" t="s">
        <v>435</v>
      </c>
      <c r="M192" s="9">
        <v>20</v>
      </c>
    </row>
    <row r="193" ht="27" spans="1:13">
      <c r="A193" s="7"/>
      <c r="B193" s="8" t="s">
        <v>428</v>
      </c>
      <c r="C193" s="8" t="s">
        <v>607</v>
      </c>
      <c r="D193" s="9">
        <v>10</v>
      </c>
      <c r="E193" s="8">
        <v>904828.95</v>
      </c>
      <c r="F193" s="8" t="s">
        <v>608</v>
      </c>
      <c r="G193" s="8" t="s">
        <v>442</v>
      </c>
      <c r="H193" s="8" t="s">
        <v>443</v>
      </c>
      <c r="I193" s="8" t="s">
        <v>612</v>
      </c>
      <c r="J193" s="9" t="s">
        <v>445</v>
      </c>
      <c r="K193" s="9" t="s">
        <v>456</v>
      </c>
      <c r="L193" s="9"/>
      <c r="M193" s="9">
        <v>20</v>
      </c>
    </row>
    <row r="194" spans="1:13">
      <c r="A194" s="7"/>
      <c r="B194" s="8" t="s">
        <v>428</v>
      </c>
      <c r="C194" s="8" t="s">
        <v>607</v>
      </c>
      <c r="D194" s="9">
        <v>10</v>
      </c>
      <c r="E194" s="8">
        <v>904828.95</v>
      </c>
      <c r="F194" s="8" t="s">
        <v>608</v>
      </c>
      <c r="G194" s="8" t="s">
        <v>446</v>
      </c>
      <c r="H194" s="8" t="s">
        <v>447</v>
      </c>
      <c r="I194" s="8" t="s">
        <v>613</v>
      </c>
      <c r="J194" s="9" t="s">
        <v>434</v>
      </c>
      <c r="K194" s="9">
        <v>100</v>
      </c>
      <c r="L194" s="9" t="s">
        <v>435</v>
      </c>
      <c r="M194" s="9">
        <v>10</v>
      </c>
    </row>
    <row r="195" spans="1:13">
      <c r="A195" s="7">
        <f>MAX($A$4:A194)+1</f>
        <v>34</v>
      </c>
      <c r="B195" s="8" t="s">
        <v>428</v>
      </c>
      <c r="C195" s="8" t="s">
        <v>614</v>
      </c>
      <c r="D195" s="9">
        <v>10</v>
      </c>
      <c r="E195" s="8">
        <v>787704</v>
      </c>
      <c r="F195" s="8" t="s">
        <v>615</v>
      </c>
      <c r="G195" s="8" t="s">
        <v>431</v>
      </c>
      <c r="H195" s="8" t="s">
        <v>432</v>
      </c>
      <c r="I195" s="8" t="s">
        <v>616</v>
      </c>
      <c r="J195" s="9" t="s">
        <v>434</v>
      </c>
      <c r="K195" s="9">
        <v>12</v>
      </c>
      <c r="L195" s="9" t="s">
        <v>617</v>
      </c>
      <c r="M195" s="9">
        <v>20</v>
      </c>
    </row>
    <row r="196" spans="1:13">
      <c r="A196" s="7"/>
      <c r="B196" s="8" t="s">
        <v>428</v>
      </c>
      <c r="C196" s="8" t="s">
        <v>614</v>
      </c>
      <c r="D196" s="9">
        <v>10</v>
      </c>
      <c r="E196" s="8">
        <v>787704</v>
      </c>
      <c r="F196" s="8" t="s">
        <v>615</v>
      </c>
      <c r="G196" s="8" t="s">
        <v>431</v>
      </c>
      <c r="H196" s="8" t="s">
        <v>436</v>
      </c>
      <c r="I196" s="8" t="s">
        <v>618</v>
      </c>
      <c r="J196" s="9" t="s">
        <v>434</v>
      </c>
      <c r="K196" s="9">
        <v>100</v>
      </c>
      <c r="L196" s="9" t="s">
        <v>435</v>
      </c>
      <c r="M196" s="9">
        <v>20</v>
      </c>
    </row>
    <row r="197" spans="1:13">
      <c r="A197" s="7"/>
      <c r="B197" s="8" t="s">
        <v>428</v>
      </c>
      <c r="C197" s="8" t="s">
        <v>614</v>
      </c>
      <c r="D197" s="9">
        <v>10</v>
      </c>
      <c r="E197" s="8">
        <v>787704</v>
      </c>
      <c r="F197" s="8" t="s">
        <v>615</v>
      </c>
      <c r="G197" s="8" t="s">
        <v>431</v>
      </c>
      <c r="H197" s="8" t="s">
        <v>439</v>
      </c>
      <c r="I197" s="8" t="s">
        <v>619</v>
      </c>
      <c r="J197" s="9" t="s">
        <v>453</v>
      </c>
      <c r="K197" s="9">
        <v>1</v>
      </c>
      <c r="L197" s="9" t="s">
        <v>617</v>
      </c>
      <c r="M197" s="9">
        <v>20</v>
      </c>
    </row>
    <row r="198" spans="1:13">
      <c r="A198" s="7"/>
      <c r="B198" s="8" t="s">
        <v>428</v>
      </c>
      <c r="C198" s="8" t="s">
        <v>614</v>
      </c>
      <c r="D198" s="9">
        <v>10</v>
      </c>
      <c r="E198" s="8">
        <v>787704</v>
      </c>
      <c r="F198" s="8" t="s">
        <v>615</v>
      </c>
      <c r="G198" s="8" t="s">
        <v>442</v>
      </c>
      <c r="H198" s="8" t="s">
        <v>443</v>
      </c>
      <c r="I198" s="8" t="s">
        <v>620</v>
      </c>
      <c r="J198" s="9" t="s">
        <v>445</v>
      </c>
      <c r="K198" s="9" t="s">
        <v>456</v>
      </c>
      <c r="L198" s="9"/>
      <c r="M198" s="9">
        <v>20</v>
      </c>
    </row>
    <row r="199" spans="1:13">
      <c r="A199" s="7"/>
      <c r="B199" s="8" t="s">
        <v>428</v>
      </c>
      <c r="C199" s="8" t="s">
        <v>614</v>
      </c>
      <c r="D199" s="9">
        <v>10</v>
      </c>
      <c r="E199" s="8">
        <v>787704</v>
      </c>
      <c r="F199" s="8" t="s">
        <v>615</v>
      </c>
      <c r="G199" s="8" t="s">
        <v>446</v>
      </c>
      <c r="H199" s="8" t="s">
        <v>447</v>
      </c>
      <c r="I199" s="8" t="s">
        <v>621</v>
      </c>
      <c r="J199" s="9" t="s">
        <v>434</v>
      </c>
      <c r="K199" s="9">
        <v>100</v>
      </c>
      <c r="L199" s="9" t="s">
        <v>435</v>
      </c>
      <c r="M199" s="9">
        <v>10</v>
      </c>
    </row>
    <row r="200" spans="1:13">
      <c r="A200" s="7">
        <f>MAX($A$4:A199)+1</f>
        <v>35</v>
      </c>
      <c r="B200" s="8" t="s">
        <v>428</v>
      </c>
      <c r="C200" s="8" t="s">
        <v>622</v>
      </c>
      <c r="D200" s="9">
        <v>10</v>
      </c>
      <c r="E200" s="8">
        <v>979200</v>
      </c>
      <c r="F200" s="8" t="s">
        <v>623</v>
      </c>
      <c r="G200" s="8" t="s">
        <v>431</v>
      </c>
      <c r="H200" s="8" t="s">
        <v>432</v>
      </c>
      <c r="I200" s="8" t="s">
        <v>624</v>
      </c>
      <c r="J200" s="9" t="s">
        <v>434</v>
      </c>
      <c r="K200" s="9">
        <v>12</v>
      </c>
      <c r="L200" s="9" t="s">
        <v>617</v>
      </c>
      <c r="M200" s="9">
        <v>20</v>
      </c>
    </row>
    <row r="201" spans="1:13">
      <c r="A201" s="7"/>
      <c r="B201" s="8" t="s">
        <v>428</v>
      </c>
      <c r="C201" s="8" t="s">
        <v>622</v>
      </c>
      <c r="D201" s="9">
        <v>10</v>
      </c>
      <c r="E201" s="8">
        <v>979200</v>
      </c>
      <c r="F201" s="8" t="s">
        <v>623</v>
      </c>
      <c r="G201" s="8" t="s">
        <v>431</v>
      </c>
      <c r="H201" s="8" t="s">
        <v>436</v>
      </c>
      <c r="I201" s="8" t="s">
        <v>618</v>
      </c>
      <c r="J201" s="9" t="s">
        <v>434</v>
      </c>
      <c r="K201" s="9">
        <v>100</v>
      </c>
      <c r="L201" s="9" t="s">
        <v>435</v>
      </c>
      <c r="M201" s="9">
        <v>20</v>
      </c>
    </row>
    <row r="202" spans="1:13">
      <c r="A202" s="7"/>
      <c r="B202" s="8" t="s">
        <v>428</v>
      </c>
      <c r="C202" s="8" t="s">
        <v>622</v>
      </c>
      <c r="D202" s="9">
        <v>10</v>
      </c>
      <c r="E202" s="8">
        <v>979200</v>
      </c>
      <c r="F202" s="8" t="s">
        <v>623</v>
      </c>
      <c r="G202" s="8" t="s">
        <v>431</v>
      </c>
      <c r="H202" s="8" t="s">
        <v>439</v>
      </c>
      <c r="I202" s="8" t="s">
        <v>619</v>
      </c>
      <c r="J202" s="9" t="s">
        <v>453</v>
      </c>
      <c r="K202" s="9">
        <v>1</v>
      </c>
      <c r="L202" s="9" t="s">
        <v>625</v>
      </c>
      <c r="M202" s="9">
        <v>20</v>
      </c>
    </row>
    <row r="203" spans="1:13">
      <c r="A203" s="7"/>
      <c r="B203" s="8" t="s">
        <v>428</v>
      </c>
      <c r="C203" s="8" t="s">
        <v>622</v>
      </c>
      <c r="D203" s="9">
        <v>10</v>
      </c>
      <c r="E203" s="8">
        <v>979200</v>
      </c>
      <c r="F203" s="8" t="s">
        <v>623</v>
      </c>
      <c r="G203" s="8" t="s">
        <v>442</v>
      </c>
      <c r="H203" s="8" t="s">
        <v>443</v>
      </c>
      <c r="I203" s="8" t="s">
        <v>626</v>
      </c>
      <c r="J203" s="9" t="s">
        <v>445</v>
      </c>
      <c r="K203" s="9" t="s">
        <v>456</v>
      </c>
      <c r="L203" s="9"/>
      <c r="M203" s="9">
        <v>20</v>
      </c>
    </row>
    <row r="204" spans="1:13">
      <c r="A204" s="7"/>
      <c r="B204" s="8" t="s">
        <v>428</v>
      </c>
      <c r="C204" s="8" t="s">
        <v>622</v>
      </c>
      <c r="D204" s="9">
        <v>10</v>
      </c>
      <c r="E204" s="8">
        <v>979200</v>
      </c>
      <c r="F204" s="8" t="s">
        <v>623</v>
      </c>
      <c r="G204" s="8" t="s">
        <v>446</v>
      </c>
      <c r="H204" s="8" t="s">
        <v>447</v>
      </c>
      <c r="I204" s="8" t="s">
        <v>627</v>
      </c>
      <c r="J204" s="9" t="s">
        <v>434</v>
      </c>
      <c r="K204" s="9">
        <v>100</v>
      </c>
      <c r="L204" s="9" t="s">
        <v>435</v>
      </c>
      <c r="M204" s="9">
        <v>10</v>
      </c>
    </row>
    <row r="205" spans="1:13">
      <c r="A205" s="7">
        <f>MAX($A$4:A204)+1</f>
        <v>36</v>
      </c>
      <c r="B205" s="8" t="s">
        <v>428</v>
      </c>
      <c r="C205" s="8" t="s">
        <v>628</v>
      </c>
      <c r="D205" s="9">
        <v>10</v>
      </c>
      <c r="E205" s="8">
        <v>6521378.88</v>
      </c>
      <c r="F205" s="8" t="s">
        <v>629</v>
      </c>
      <c r="G205" s="8" t="s">
        <v>431</v>
      </c>
      <c r="H205" s="8" t="s">
        <v>432</v>
      </c>
      <c r="I205" s="8" t="s">
        <v>630</v>
      </c>
      <c r="J205" s="9" t="s">
        <v>434</v>
      </c>
      <c r="K205" s="9">
        <v>39</v>
      </c>
      <c r="L205" s="9" t="s">
        <v>438</v>
      </c>
      <c r="M205" s="9">
        <v>20</v>
      </c>
    </row>
    <row r="206" spans="1:13">
      <c r="A206" s="7"/>
      <c r="B206" s="8" t="s">
        <v>428</v>
      </c>
      <c r="C206" s="8" t="s">
        <v>628</v>
      </c>
      <c r="D206" s="9">
        <v>10</v>
      </c>
      <c r="E206" s="8">
        <v>6521378.88</v>
      </c>
      <c r="F206" s="8" t="s">
        <v>629</v>
      </c>
      <c r="G206" s="8" t="s">
        <v>431</v>
      </c>
      <c r="H206" s="8" t="s">
        <v>436</v>
      </c>
      <c r="I206" s="8" t="s">
        <v>582</v>
      </c>
      <c r="J206" s="9" t="s">
        <v>434</v>
      </c>
      <c r="K206" s="9">
        <v>100</v>
      </c>
      <c r="L206" s="9" t="s">
        <v>435</v>
      </c>
      <c r="M206" s="9">
        <v>20</v>
      </c>
    </row>
    <row r="207" spans="1:13">
      <c r="A207" s="7"/>
      <c r="B207" s="8" t="s">
        <v>428</v>
      </c>
      <c r="C207" s="8" t="s">
        <v>628</v>
      </c>
      <c r="D207" s="9">
        <v>10</v>
      </c>
      <c r="E207" s="8">
        <v>6521378.88</v>
      </c>
      <c r="F207" s="8" t="s">
        <v>629</v>
      </c>
      <c r="G207" s="8" t="s">
        <v>431</v>
      </c>
      <c r="H207" s="8" t="s">
        <v>439</v>
      </c>
      <c r="I207" s="8" t="s">
        <v>631</v>
      </c>
      <c r="J207" s="9" t="s">
        <v>453</v>
      </c>
      <c r="K207" s="9">
        <v>1</v>
      </c>
      <c r="L207" s="9" t="s">
        <v>441</v>
      </c>
      <c r="M207" s="9">
        <v>20</v>
      </c>
    </row>
    <row r="208" spans="1:13">
      <c r="A208" s="7"/>
      <c r="B208" s="8" t="s">
        <v>428</v>
      </c>
      <c r="C208" s="8" t="s">
        <v>628</v>
      </c>
      <c r="D208" s="9">
        <v>10</v>
      </c>
      <c r="E208" s="8">
        <v>6521378.88</v>
      </c>
      <c r="F208" s="8" t="s">
        <v>629</v>
      </c>
      <c r="G208" s="8" t="s">
        <v>442</v>
      </c>
      <c r="H208" s="8" t="s">
        <v>443</v>
      </c>
      <c r="I208" s="8" t="s">
        <v>632</v>
      </c>
      <c r="J208" s="9" t="s">
        <v>445</v>
      </c>
      <c r="K208" s="9" t="s">
        <v>456</v>
      </c>
      <c r="L208" s="9"/>
      <c r="M208" s="9">
        <v>20</v>
      </c>
    </row>
    <row r="209" spans="1:13">
      <c r="A209" s="7"/>
      <c r="B209" s="8" t="s">
        <v>428</v>
      </c>
      <c r="C209" s="8" t="s">
        <v>628</v>
      </c>
      <c r="D209" s="9">
        <v>10</v>
      </c>
      <c r="E209" s="8">
        <v>6521378.88</v>
      </c>
      <c r="F209" s="8" t="s">
        <v>629</v>
      </c>
      <c r="G209" s="8" t="s">
        <v>446</v>
      </c>
      <c r="H209" s="8" t="s">
        <v>447</v>
      </c>
      <c r="I209" s="8" t="s">
        <v>633</v>
      </c>
      <c r="J209" s="9" t="s">
        <v>434</v>
      </c>
      <c r="K209" s="9">
        <v>100</v>
      </c>
      <c r="L209" s="9" t="s">
        <v>435</v>
      </c>
      <c r="M209" s="9">
        <v>5</v>
      </c>
    </row>
    <row r="210" spans="1:13">
      <c r="A210" s="7"/>
      <c r="B210" s="8" t="s">
        <v>428</v>
      </c>
      <c r="C210" s="8" t="s">
        <v>628</v>
      </c>
      <c r="D210" s="9">
        <v>10</v>
      </c>
      <c r="E210" s="8">
        <v>6521378.88</v>
      </c>
      <c r="F210" s="8" t="s">
        <v>629</v>
      </c>
      <c r="G210" s="8" t="s">
        <v>458</v>
      </c>
      <c r="H210" s="8" t="s">
        <v>484</v>
      </c>
      <c r="I210" s="8" t="s">
        <v>634</v>
      </c>
      <c r="J210" s="9" t="s">
        <v>453</v>
      </c>
      <c r="K210" s="9">
        <v>3025883.57</v>
      </c>
      <c r="L210" s="9" t="s">
        <v>435</v>
      </c>
      <c r="M210" s="9">
        <v>5</v>
      </c>
    </row>
    <row r="211" spans="1:13">
      <c r="A211" s="7">
        <f>MAX($A$4:A210)+1</f>
        <v>37</v>
      </c>
      <c r="B211" s="8" t="s">
        <v>428</v>
      </c>
      <c r="C211" s="8" t="s">
        <v>635</v>
      </c>
      <c r="D211" s="9">
        <v>10</v>
      </c>
      <c r="E211" s="8">
        <v>11280283.97</v>
      </c>
      <c r="F211" s="8" t="s">
        <v>636</v>
      </c>
      <c r="G211" s="8" t="s">
        <v>431</v>
      </c>
      <c r="H211" s="8" t="s">
        <v>432</v>
      </c>
      <c r="I211" s="8" t="s">
        <v>637</v>
      </c>
      <c r="J211" s="9" t="s">
        <v>434</v>
      </c>
      <c r="K211" s="9">
        <v>39</v>
      </c>
      <c r="L211" s="9" t="s">
        <v>438</v>
      </c>
      <c r="M211" s="9">
        <v>15</v>
      </c>
    </row>
    <row r="212" spans="1:13">
      <c r="A212" s="7"/>
      <c r="B212" s="8" t="s">
        <v>428</v>
      </c>
      <c r="C212" s="8" t="s">
        <v>635</v>
      </c>
      <c r="D212" s="9">
        <v>10</v>
      </c>
      <c r="E212" s="8">
        <v>11280283.97</v>
      </c>
      <c r="F212" s="8" t="s">
        <v>636</v>
      </c>
      <c r="G212" s="8" t="s">
        <v>431</v>
      </c>
      <c r="H212" s="8" t="s">
        <v>439</v>
      </c>
      <c r="I212" s="8" t="s">
        <v>638</v>
      </c>
      <c r="J212" s="9" t="s">
        <v>453</v>
      </c>
      <c r="K212" s="9">
        <v>1</v>
      </c>
      <c r="L212" s="9" t="s">
        <v>441</v>
      </c>
      <c r="M212" s="9">
        <v>15</v>
      </c>
    </row>
    <row r="213" spans="1:13">
      <c r="A213" s="7"/>
      <c r="B213" s="8" t="s">
        <v>428</v>
      </c>
      <c r="C213" s="8" t="s">
        <v>635</v>
      </c>
      <c r="D213" s="9">
        <v>10</v>
      </c>
      <c r="E213" s="8">
        <v>11280283.97</v>
      </c>
      <c r="F213" s="8" t="s">
        <v>636</v>
      </c>
      <c r="G213" s="8" t="s">
        <v>431</v>
      </c>
      <c r="H213" s="8" t="s">
        <v>436</v>
      </c>
      <c r="I213" s="8" t="s">
        <v>582</v>
      </c>
      <c r="J213" s="9" t="s">
        <v>434</v>
      </c>
      <c r="K213" s="9">
        <v>100</v>
      </c>
      <c r="L213" s="9" t="s">
        <v>435</v>
      </c>
      <c r="M213" s="9">
        <v>15</v>
      </c>
    </row>
    <row r="214" spans="1:13">
      <c r="A214" s="7"/>
      <c r="B214" s="8" t="s">
        <v>428</v>
      </c>
      <c r="C214" s="8" t="s">
        <v>635</v>
      </c>
      <c r="D214" s="9">
        <v>10</v>
      </c>
      <c r="E214" s="8">
        <v>11280283.97</v>
      </c>
      <c r="F214" s="8" t="s">
        <v>636</v>
      </c>
      <c r="G214" s="8" t="s">
        <v>442</v>
      </c>
      <c r="H214" s="8" t="s">
        <v>443</v>
      </c>
      <c r="I214" s="8" t="s">
        <v>639</v>
      </c>
      <c r="J214" s="9" t="s">
        <v>445</v>
      </c>
      <c r="K214" s="9" t="s">
        <v>456</v>
      </c>
      <c r="L214" s="9"/>
      <c r="M214" s="9">
        <v>20</v>
      </c>
    </row>
    <row r="215" spans="1:13">
      <c r="A215" s="7"/>
      <c r="B215" s="8" t="s">
        <v>428</v>
      </c>
      <c r="C215" s="8" t="s">
        <v>635</v>
      </c>
      <c r="D215" s="9">
        <v>10</v>
      </c>
      <c r="E215" s="8">
        <v>11280283.97</v>
      </c>
      <c r="F215" s="8" t="s">
        <v>636</v>
      </c>
      <c r="G215" s="8" t="s">
        <v>446</v>
      </c>
      <c r="H215" s="8" t="s">
        <v>447</v>
      </c>
      <c r="I215" s="8" t="s">
        <v>633</v>
      </c>
      <c r="J215" s="9" t="s">
        <v>434</v>
      </c>
      <c r="K215" s="9">
        <v>100</v>
      </c>
      <c r="L215" s="9" t="s">
        <v>435</v>
      </c>
      <c r="M215" s="9">
        <v>10</v>
      </c>
    </row>
    <row r="216" spans="1:13">
      <c r="A216" s="7"/>
      <c r="B216" s="8" t="s">
        <v>428</v>
      </c>
      <c r="C216" s="8" t="s">
        <v>635</v>
      </c>
      <c r="D216" s="9">
        <v>10</v>
      </c>
      <c r="E216" s="8">
        <v>11280283.97</v>
      </c>
      <c r="F216" s="8" t="s">
        <v>636</v>
      </c>
      <c r="G216" s="8" t="s">
        <v>458</v>
      </c>
      <c r="H216" s="8" t="s">
        <v>484</v>
      </c>
      <c r="I216" s="8" t="s">
        <v>640</v>
      </c>
      <c r="J216" s="9" t="s">
        <v>453</v>
      </c>
      <c r="K216" s="9">
        <v>9007821.18</v>
      </c>
      <c r="L216" s="9" t="s">
        <v>492</v>
      </c>
      <c r="M216" s="9">
        <v>15</v>
      </c>
    </row>
    <row r="217" spans="1:13">
      <c r="A217" s="7">
        <f>MAX($A$4:A216)+1</f>
        <v>38</v>
      </c>
      <c r="B217" s="8" t="s">
        <v>428</v>
      </c>
      <c r="C217" s="8" t="s">
        <v>641</v>
      </c>
      <c r="D217" s="9">
        <v>10</v>
      </c>
      <c r="E217" s="8">
        <v>2031062.13</v>
      </c>
      <c r="F217" s="8" t="s">
        <v>642</v>
      </c>
      <c r="G217" s="8" t="s">
        <v>431</v>
      </c>
      <c r="H217" s="8" t="s">
        <v>436</v>
      </c>
      <c r="I217" s="8" t="s">
        <v>582</v>
      </c>
      <c r="J217" s="9" t="s">
        <v>434</v>
      </c>
      <c r="K217" s="9">
        <v>100</v>
      </c>
      <c r="L217" s="9" t="s">
        <v>435</v>
      </c>
      <c r="M217" s="9">
        <v>20</v>
      </c>
    </row>
    <row r="218" spans="1:13">
      <c r="A218" s="7"/>
      <c r="B218" s="8" t="s">
        <v>428</v>
      </c>
      <c r="C218" s="8" t="s">
        <v>641</v>
      </c>
      <c r="D218" s="9">
        <v>10</v>
      </c>
      <c r="E218" s="8">
        <v>2031062.13</v>
      </c>
      <c r="F218" s="8" t="s">
        <v>642</v>
      </c>
      <c r="G218" s="8" t="s">
        <v>431</v>
      </c>
      <c r="H218" s="8" t="s">
        <v>439</v>
      </c>
      <c r="I218" s="8" t="s">
        <v>643</v>
      </c>
      <c r="J218" s="9" t="s">
        <v>453</v>
      </c>
      <c r="K218" s="9">
        <v>1</v>
      </c>
      <c r="L218" s="9" t="s">
        <v>441</v>
      </c>
      <c r="M218" s="9">
        <v>20</v>
      </c>
    </row>
    <row r="219" spans="1:13">
      <c r="A219" s="7"/>
      <c r="B219" s="8" t="s">
        <v>428</v>
      </c>
      <c r="C219" s="8" t="s">
        <v>641</v>
      </c>
      <c r="D219" s="9">
        <v>10</v>
      </c>
      <c r="E219" s="8">
        <v>2031062.13</v>
      </c>
      <c r="F219" s="8" t="s">
        <v>642</v>
      </c>
      <c r="G219" s="8" t="s">
        <v>431</v>
      </c>
      <c r="H219" s="8" t="s">
        <v>432</v>
      </c>
      <c r="I219" s="8" t="s">
        <v>644</v>
      </c>
      <c r="J219" s="9" t="s">
        <v>434</v>
      </c>
      <c r="K219" s="9">
        <v>39</v>
      </c>
      <c r="L219" s="9" t="s">
        <v>438</v>
      </c>
      <c r="M219" s="9">
        <v>20</v>
      </c>
    </row>
    <row r="220" spans="1:13">
      <c r="A220" s="7"/>
      <c r="B220" s="8" t="s">
        <v>428</v>
      </c>
      <c r="C220" s="8" t="s">
        <v>641</v>
      </c>
      <c r="D220" s="9">
        <v>10</v>
      </c>
      <c r="E220" s="8">
        <v>2031062.13</v>
      </c>
      <c r="F220" s="8" t="s">
        <v>642</v>
      </c>
      <c r="G220" s="8" t="s">
        <v>442</v>
      </c>
      <c r="H220" s="8" t="s">
        <v>443</v>
      </c>
      <c r="I220" s="8" t="s">
        <v>645</v>
      </c>
      <c r="J220" s="9" t="s">
        <v>445</v>
      </c>
      <c r="K220" s="9" t="s">
        <v>456</v>
      </c>
      <c r="L220" s="9"/>
      <c r="M220" s="9">
        <v>20</v>
      </c>
    </row>
    <row r="221" spans="1:13">
      <c r="A221" s="7"/>
      <c r="B221" s="8" t="s">
        <v>428</v>
      </c>
      <c r="C221" s="8" t="s">
        <v>641</v>
      </c>
      <c r="D221" s="9">
        <v>10</v>
      </c>
      <c r="E221" s="8">
        <v>2031062.13</v>
      </c>
      <c r="F221" s="8" t="s">
        <v>642</v>
      </c>
      <c r="G221" s="8" t="s">
        <v>446</v>
      </c>
      <c r="H221" s="8" t="s">
        <v>447</v>
      </c>
      <c r="I221" s="8" t="s">
        <v>633</v>
      </c>
      <c r="J221" s="9" t="s">
        <v>434</v>
      </c>
      <c r="K221" s="9">
        <v>100</v>
      </c>
      <c r="L221" s="9" t="s">
        <v>435</v>
      </c>
      <c r="M221" s="9">
        <v>5</v>
      </c>
    </row>
    <row r="222" spans="1:13">
      <c r="A222" s="7"/>
      <c r="B222" s="8" t="s">
        <v>428</v>
      </c>
      <c r="C222" s="8" t="s">
        <v>641</v>
      </c>
      <c r="D222" s="9">
        <v>10</v>
      </c>
      <c r="E222" s="8">
        <v>2031062.13</v>
      </c>
      <c r="F222" s="8" t="s">
        <v>642</v>
      </c>
      <c r="G222" s="8" t="s">
        <v>458</v>
      </c>
      <c r="H222" s="8" t="s">
        <v>484</v>
      </c>
      <c r="I222" s="8" t="s">
        <v>646</v>
      </c>
      <c r="J222" s="9" t="s">
        <v>453</v>
      </c>
      <c r="K222" s="9">
        <v>1593046.44</v>
      </c>
      <c r="L222" s="9" t="s">
        <v>435</v>
      </c>
      <c r="M222" s="9">
        <v>5</v>
      </c>
    </row>
    <row r="223" ht="27" spans="1:13">
      <c r="A223" s="7">
        <f>MAX($A$4:A222)+1</f>
        <v>39</v>
      </c>
      <c r="B223" s="8" t="s">
        <v>428</v>
      </c>
      <c r="C223" s="8" t="s">
        <v>647</v>
      </c>
      <c r="D223" s="9">
        <v>10</v>
      </c>
      <c r="E223" s="8">
        <v>103600</v>
      </c>
      <c r="F223" s="8" t="s">
        <v>648</v>
      </c>
      <c r="G223" s="8" t="s">
        <v>431</v>
      </c>
      <c r="H223" s="8" t="s">
        <v>439</v>
      </c>
      <c r="I223" s="8" t="s">
        <v>649</v>
      </c>
      <c r="J223" s="9" t="s">
        <v>453</v>
      </c>
      <c r="K223" s="9">
        <v>1</v>
      </c>
      <c r="L223" s="9" t="s">
        <v>441</v>
      </c>
      <c r="M223" s="9">
        <v>20</v>
      </c>
    </row>
    <row r="224" spans="1:13">
      <c r="A224" s="7"/>
      <c r="B224" s="8" t="s">
        <v>428</v>
      </c>
      <c r="C224" s="8" t="s">
        <v>647</v>
      </c>
      <c r="D224" s="9">
        <v>10</v>
      </c>
      <c r="E224" s="8">
        <v>103600</v>
      </c>
      <c r="F224" s="8" t="s">
        <v>648</v>
      </c>
      <c r="G224" s="8" t="s">
        <v>431</v>
      </c>
      <c r="H224" s="8" t="s">
        <v>432</v>
      </c>
      <c r="I224" s="8" t="s">
        <v>650</v>
      </c>
      <c r="J224" s="9" t="s">
        <v>434</v>
      </c>
      <c r="K224" s="9">
        <v>1</v>
      </c>
      <c r="L224" s="9" t="s">
        <v>438</v>
      </c>
      <c r="M224" s="9">
        <v>20</v>
      </c>
    </row>
    <row r="225" ht="27" spans="1:13">
      <c r="A225" s="7"/>
      <c r="B225" s="8" t="s">
        <v>428</v>
      </c>
      <c r="C225" s="8" t="s">
        <v>647</v>
      </c>
      <c r="D225" s="9">
        <v>10</v>
      </c>
      <c r="E225" s="8">
        <v>103600</v>
      </c>
      <c r="F225" s="8" t="s">
        <v>648</v>
      </c>
      <c r="G225" s="8" t="s">
        <v>431</v>
      </c>
      <c r="H225" s="8" t="s">
        <v>436</v>
      </c>
      <c r="I225" s="8" t="s">
        <v>651</v>
      </c>
      <c r="J225" s="9" t="s">
        <v>434</v>
      </c>
      <c r="K225" s="9">
        <v>100</v>
      </c>
      <c r="L225" s="9" t="s">
        <v>435</v>
      </c>
      <c r="M225" s="9">
        <v>20</v>
      </c>
    </row>
    <row r="226" ht="27" spans="1:13">
      <c r="A226" s="7"/>
      <c r="B226" s="8" t="s">
        <v>428</v>
      </c>
      <c r="C226" s="8" t="s">
        <v>647</v>
      </c>
      <c r="D226" s="9">
        <v>10</v>
      </c>
      <c r="E226" s="8">
        <v>103600</v>
      </c>
      <c r="F226" s="8" t="s">
        <v>648</v>
      </c>
      <c r="G226" s="8" t="s">
        <v>442</v>
      </c>
      <c r="H226" s="8" t="s">
        <v>511</v>
      </c>
      <c r="I226" s="8" t="s">
        <v>652</v>
      </c>
      <c r="J226" s="9" t="s">
        <v>445</v>
      </c>
      <c r="K226" s="9" t="s">
        <v>456</v>
      </c>
      <c r="L226" s="9"/>
      <c r="M226" s="9">
        <v>20</v>
      </c>
    </row>
    <row r="227" spans="1:13">
      <c r="A227" s="7"/>
      <c r="B227" s="8" t="s">
        <v>428</v>
      </c>
      <c r="C227" s="8" t="s">
        <v>647</v>
      </c>
      <c r="D227" s="9">
        <v>10</v>
      </c>
      <c r="E227" s="8">
        <v>103600</v>
      </c>
      <c r="F227" s="8" t="s">
        <v>648</v>
      </c>
      <c r="G227" s="8" t="s">
        <v>446</v>
      </c>
      <c r="H227" s="8" t="s">
        <v>447</v>
      </c>
      <c r="I227" s="8" t="s">
        <v>653</v>
      </c>
      <c r="J227" s="9" t="s">
        <v>434</v>
      </c>
      <c r="K227" s="9">
        <v>100</v>
      </c>
      <c r="L227" s="9" t="s">
        <v>435</v>
      </c>
      <c r="M227" s="9">
        <v>10</v>
      </c>
    </row>
    <row r="228" spans="1:13">
      <c r="A228" s="7">
        <f>MAX($A$4:A227)+1</f>
        <v>40</v>
      </c>
      <c r="B228" s="8" t="s">
        <v>428</v>
      </c>
      <c r="C228" s="8" t="s">
        <v>654</v>
      </c>
      <c r="D228" s="9">
        <v>10</v>
      </c>
      <c r="E228" s="8">
        <v>17055394.5</v>
      </c>
      <c r="F228" s="8" t="s">
        <v>655</v>
      </c>
      <c r="G228" s="8" t="s">
        <v>431</v>
      </c>
      <c r="H228" s="8" t="s">
        <v>439</v>
      </c>
      <c r="I228" s="8" t="s">
        <v>656</v>
      </c>
      <c r="J228" s="9" t="s">
        <v>453</v>
      </c>
      <c r="K228" s="9">
        <v>1</v>
      </c>
      <c r="L228" s="9" t="s">
        <v>441</v>
      </c>
      <c r="M228" s="9">
        <v>20</v>
      </c>
    </row>
    <row r="229" spans="1:13">
      <c r="A229" s="7"/>
      <c r="B229" s="8" t="s">
        <v>428</v>
      </c>
      <c r="C229" s="8" t="s">
        <v>654</v>
      </c>
      <c r="D229" s="9">
        <v>10</v>
      </c>
      <c r="E229" s="8">
        <v>17055394.5</v>
      </c>
      <c r="F229" s="8" t="s">
        <v>655</v>
      </c>
      <c r="G229" s="8" t="s">
        <v>431</v>
      </c>
      <c r="H229" s="8" t="s">
        <v>432</v>
      </c>
      <c r="I229" s="8" t="s">
        <v>657</v>
      </c>
      <c r="J229" s="9" t="s">
        <v>434</v>
      </c>
      <c r="K229" s="9">
        <v>39</v>
      </c>
      <c r="L229" s="9" t="s">
        <v>438</v>
      </c>
      <c r="M229" s="9">
        <v>20</v>
      </c>
    </row>
    <row r="230" spans="1:13">
      <c r="A230" s="7"/>
      <c r="B230" s="8" t="s">
        <v>428</v>
      </c>
      <c r="C230" s="8" t="s">
        <v>654</v>
      </c>
      <c r="D230" s="9">
        <v>10</v>
      </c>
      <c r="E230" s="8">
        <v>17055394.5</v>
      </c>
      <c r="F230" s="8" t="s">
        <v>655</v>
      </c>
      <c r="G230" s="8" t="s">
        <v>431</v>
      </c>
      <c r="H230" s="8" t="s">
        <v>436</v>
      </c>
      <c r="I230" s="8" t="s">
        <v>582</v>
      </c>
      <c r="J230" s="9" t="s">
        <v>434</v>
      </c>
      <c r="K230" s="9">
        <v>100</v>
      </c>
      <c r="L230" s="9" t="s">
        <v>435</v>
      </c>
      <c r="M230" s="9">
        <v>20</v>
      </c>
    </row>
    <row r="231" spans="1:13">
      <c r="A231" s="7"/>
      <c r="B231" s="8" t="s">
        <v>428</v>
      </c>
      <c r="C231" s="8" t="s">
        <v>654</v>
      </c>
      <c r="D231" s="9">
        <v>10</v>
      </c>
      <c r="E231" s="8">
        <v>17055394.5</v>
      </c>
      <c r="F231" s="8" t="s">
        <v>655</v>
      </c>
      <c r="G231" s="8" t="s">
        <v>442</v>
      </c>
      <c r="H231" s="8" t="s">
        <v>443</v>
      </c>
      <c r="I231" s="8" t="s">
        <v>658</v>
      </c>
      <c r="J231" s="9" t="s">
        <v>445</v>
      </c>
      <c r="K231" s="9" t="s">
        <v>456</v>
      </c>
      <c r="L231" s="9"/>
      <c r="M231" s="9">
        <v>20</v>
      </c>
    </row>
    <row r="232" spans="1:13">
      <c r="A232" s="7"/>
      <c r="B232" s="8" t="s">
        <v>428</v>
      </c>
      <c r="C232" s="8" t="s">
        <v>654</v>
      </c>
      <c r="D232" s="9">
        <v>10</v>
      </c>
      <c r="E232" s="8">
        <v>17055394.5</v>
      </c>
      <c r="F232" s="8" t="s">
        <v>655</v>
      </c>
      <c r="G232" s="8" t="s">
        <v>446</v>
      </c>
      <c r="H232" s="8" t="s">
        <v>447</v>
      </c>
      <c r="I232" s="8" t="s">
        <v>633</v>
      </c>
      <c r="J232" s="9" t="s">
        <v>434</v>
      </c>
      <c r="K232" s="9">
        <v>100</v>
      </c>
      <c r="L232" s="9" t="s">
        <v>435</v>
      </c>
      <c r="M232" s="9">
        <v>5</v>
      </c>
    </row>
    <row r="233" spans="1:13">
      <c r="A233" s="7"/>
      <c r="B233" s="8" t="s">
        <v>428</v>
      </c>
      <c r="C233" s="8" t="s">
        <v>654</v>
      </c>
      <c r="D233" s="9">
        <v>10</v>
      </c>
      <c r="E233" s="8">
        <v>17055394.5</v>
      </c>
      <c r="F233" s="8" t="s">
        <v>655</v>
      </c>
      <c r="G233" s="8" t="s">
        <v>458</v>
      </c>
      <c r="H233" s="8" t="s">
        <v>484</v>
      </c>
      <c r="I233" s="8" t="s">
        <v>659</v>
      </c>
      <c r="J233" s="9" t="s">
        <v>453</v>
      </c>
      <c r="K233" s="9">
        <v>13732984.55</v>
      </c>
      <c r="L233" s="9" t="s">
        <v>435</v>
      </c>
      <c r="M233" s="9">
        <v>5</v>
      </c>
    </row>
    <row r="234" spans="1:13">
      <c r="A234" s="7">
        <f>MAX($A$4:A233)+1</f>
        <v>41</v>
      </c>
      <c r="B234" s="8" t="s">
        <v>428</v>
      </c>
      <c r="C234" s="8" t="s">
        <v>660</v>
      </c>
      <c r="D234" s="9">
        <v>10</v>
      </c>
      <c r="E234" s="8">
        <v>46000</v>
      </c>
      <c r="F234" s="8" t="s">
        <v>661</v>
      </c>
      <c r="G234" s="8" t="s">
        <v>431</v>
      </c>
      <c r="H234" s="8" t="s">
        <v>432</v>
      </c>
      <c r="I234" s="8" t="s">
        <v>662</v>
      </c>
      <c r="J234" s="9" t="s">
        <v>434</v>
      </c>
      <c r="K234" s="9">
        <v>39</v>
      </c>
      <c r="L234" s="9" t="s">
        <v>438</v>
      </c>
      <c r="M234" s="9">
        <v>20</v>
      </c>
    </row>
    <row r="235" spans="1:13">
      <c r="A235" s="7"/>
      <c r="B235" s="8" t="s">
        <v>428</v>
      </c>
      <c r="C235" s="8" t="s">
        <v>660</v>
      </c>
      <c r="D235" s="9">
        <v>10</v>
      </c>
      <c r="E235" s="8">
        <v>46000</v>
      </c>
      <c r="F235" s="8" t="s">
        <v>661</v>
      </c>
      <c r="G235" s="8" t="s">
        <v>431</v>
      </c>
      <c r="H235" s="8" t="s">
        <v>436</v>
      </c>
      <c r="I235" s="8" t="s">
        <v>663</v>
      </c>
      <c r="J235" s="9" t="s">
        <v>434</v>
      </c>
      <c r="K235" s="9">
        <v>100</v>
      </c>
      <c r="L235" s="9" t="s">
        <v>435</v>
      </c>
      <c r="M235" s="9">
        <v>20</v>
      </c>
    </row>
    <row r="236" spans="1:13">
      <c r="A236" s="7"/>
      <c r="B236" s="8" t="s">
        <v>428</v>
      </c>
      <c r="C236" s="8" t="s">
        <v>660</v>
      </c>
      <c r="D236" s="9">
        <v>10</v>
      </c>
      <c r="E236" s="8">
        <v>46000</v>
      </c>
      <c r="F236" s="8" t="s">
        <v>661</v>
      </c>
      <c r="G236" s="8" t="s">
        <v>431</v>
      </c>
      <c r="H236" s="8" t="s">
        <v>439</v>
      </c>
      <c r="I236" s="8" t="s">
        <v>664</v>
      </c>
      <c r="J236" s="9" t="s">
        <v>445</v>
      </c>
      <c r="K236" s="9" t="s">
        <v>456</v>
      </c>
      <c r="L236" s="9"/>
      <c r="M236" s="9">
        <v>20</v>
      </c>
    </row>
    <row r="237" spans="1:13">
      <c r="A237" s="7"/>
      <c r="B237" s="8" t="s">
        <v>428</v>
      </c>
      <c r="C237" s="8" t="s">
        <v>660</v>
      </c>
      <c r="D237" s="9">
        <v>10</v>
      </c>
      <c r="E237" s="8">
        <v>46000</v>
      </c>
      <c r="F237" s="8" t="s">
        <v>661</v>
      </c>
      <c r="G237" s="8" t="s">
        <v>442</v>
      </c>
      <c r="H237" s="8" t="s">
        <v>443</v>
      </c>
      <c r="I237" s="8" t="s">
        <v>665</v>
      </c>
      <c r="J237" s="9" t="s">
        <v>445</v>
      </c>
      <c r="K237" s="9" t="s">
        <v>456</v>
      </c>
      <c r="L237" s="9"/>
      <c r="M237" s="9">
        <v>20</v>
      </c>
    </row>
    <row r="238" spans="1:13">
      <c r="A238" s="7"/>
      <c r="B238" s="8" t="s">
        <v>428</v>
      </c>
      <c r="C238" s="8" t="s">
        <v>660</v>
      </c>
      <c r="D238" s="9">
        <v>10</v>
      </c>
      <c r="E238" s="8">
        <v>46000</v>
      </c>
      <c r="F238" s="8" t="s">
        <v>661</v>
      </c>
      <c r="G238" s="8" t="s">
        <v>446</v>
      </c>
      <c r="H238" s="8" t="s">
        <v>447</v>
      </c>
      <c r="I238" s="8" t="s">
        <v>457</v>
      </c>
      <c r="J238" s="9" t="s">
        <v>434</v>
      </c>
      <c r="K238" s="9">
        <v>100</v>
      </c>
      <c r="L238" s="9" t="s">
        <v>435</v>
      </c>
      <c r="M238" s="9">
        <v>10</v>
      </c>
    </row>
    <row r="239" spans="1:13">
      <c r="A239" s="7">
        <f>MAX($A$4:A238)+1</f>
        <v>42</v>
      </c>
      <c r="B239" s="8" t="s">
        <v>428</v>
      </c>
      <c r="C239" s="8" t="s">
        <v>666</v>
      </c>
      <c r="D239" s="9">
        <v>10</v>
      </c>
      <c r="E239" s="8">
        <v>3115002.3</v>
      </c>
      <c r="F239" s="8" t="s">
        <v>667</v>
      </c>
      <c r="G239" s="8" t="s">
        <v>431</v>
      </c>
      <c r="H239" s="8" t="s">
        <v>432</v>
      </c>
      <c r="I239" s="8" t="s">
        <v>668</v>
      </c>
      <c r="J239" s="9" t="s">
        <v>434</v>
      </c>
      <c r="K239" s="9">
        <v>311.5</v>
      </c>
      <c r="L239" s="9" t="s">
        <v>486</v>
      </c>
      <c r="M239" s="9">
        <v>20</v>
      </c>
    </row>
    <row r="240" spans="1:13">
      <c r="A240" s="7"/>
      <c r="B240" s="8" t="s">
        <v>428</v>
      </c>
      <c r="C240" s="8" t="s">
        <v>666</v>
      </c>
      <c r="D240" s="9">
        <v>10</v>
      </c>
      <c r="E240" s="8">
        <v>3115002.3</v>
      </c>
      <c r="F240" s="8" t="s">
        <v>667</v>
      </c>
      <c r="G240" s="8" t="s">
        <v>431</v>
      </c>
      <c r="H240" s="8" t="s">
        <v>439</v>
      </c>
      <c r="I240" s="8" t="s">
        <v>669</v>
      </c>
      <c r="J240" s="9" t="s">
        <v>453</v>
      </c>
      <c r="K240" s="9">
        <v>1</v>
      </c>
      <c r="L240" s="9" t="s">
        <v>441</v>
      </c>
      <c r="M240" s="9">
        <v>20</v>
      </c>
    </row>
    <row r="241" spans="1:13">
      <c r="A241" s="7"/>
      <c r="B241" s="8" t="s">
        <v>428</v>
      </c>
      <c r="C241" s="8" t="s">
        <v>666</v>
      </c>
      <c r="D241" s="9">
        <v>10</v>
      </c>
      <c r="E241" s="8">
        <v>3115002.3</v>
      </c>
      <c r="F241" s="8" t="s">
        <v>667</v>
      </c>
      <c r="G241" s="8" t="s">
        <v>431</v>
      </c>
      <c r="H241" s="8" t="s">
        <v>436</v>
      </c>
      <c r="I241" s="8" t="s">
        <v>670</v>
      </c>
      <c r="J241" s="9" t="s">
        <v>434</v>
      </c>
      <c r="K241" s="9">
        <v>90</v>
      </c>
      <c r="L241" s="9" t="s">
        <v>435</v>
      </c>
      <c r="M241" s="9">
        <v>20</v>
      </c>
    </row>
    <row r="242" spans="1:13">
      <c r="A242" s="7"/>
      <c r="B242" s="8" t="s">
        <v>428</v>
      </c>
      <c r="C242" s="8" t="s">
        <v>666</v>
      </c>
      <c r="D242" s="9">
        <v>10</v>
      </c>
      <c r="E242" s="8">
        <v>3115002.3</v>
      </c>
      <c r="F242" s="8" t="s">
        <v>667</v>
      </c>
      <c r="G242" s="8" t="s">
        <v>442</v>
      </c>
      <c r="H242" s="8" t="s">
        <v>443</v>
      </c>
      <c r="I242" s="8" t="s">
        <v>671</v>
      </c>
      <c r="J242" s="9" t="s">
        <v>445</v>
      </c>
      <c r="K242" s="9" t="s">
        <v>456</v>
      </c>
      <c r="L242" s="9"/>
      <c r="M242" s="9">
        <v>20</v>
      </c>
    </row>
    <row r="243" spans="1:13">
      <c r="A243" s="7"/>
      <c r="B243" s="8" t="s">
        <v>428</v>
      </c>
      <c r="C243" s="8" t="s">
        <v>666</v>
      </c>
      <c r="D243" s="9">
        <v>10</v>
      </c>
      <c r="E243" s="8">
        <v>3115002.3</v>
      </c>
      <c r="F243" s="8" t="s">
        <v>667</v>
      </c>
      <c r="G243" s="8" t="s">
        <v>446</v>
      </c>
      <c r="H243" s="8" t="s">
        <v>447</v>
      </c>
      <c r="I243" s="8" t="s">
        <v>457</v>
      </c>
      <c r="J243" s="9" t="s">
        <v>434</v>
      </c>
      <c r="K243" s="9">
        <v>100</v>
      </c>
      <c r="L243" s="9" t="s">
        <v>435</v>
      </c>
      <c r="M243" s="9">
        <v>10</v>
      </c>
    </row>
    <row r="244" spans="1:13">
      <c r="A244" s="7">
        <f>MAX($A$4:A243)+1</f>
        <v>43</v>
      </c>
      <c r="B244" s="8" t="s">
        <v>428</v>
      </c>
      <c r="C244" s="8" t="s">
        <v>672</v>
      </c>
      <c r="D244" s="9">
        <v>10</v>
      </c>
      <c r="E244" s="8">
        <v>24400</v>
      </c>
      <c r="F244" s="8" t="s">
        <v>673</v>
      </c>
      <c r="G244" s="8" t="s">
        <v>431</v>
      </c>
      <c r="H244" s="8" t="s">
        <v>439</v>
      </c>
      <c r="I244" s="8" t="s">
        <v>674</v>
      </c>
      <c r="J244" s="9" t="s">
        <v>453</v>
      </c>
      <c r="K244" s="9">
        <v>6</v>
      </c>
      <c r="L244" s="9" t="s">
        <v>617</v>
      </c>
      <c r="M244" s="9">
        <v>20</v>
      </c>
    </row>
    <row r="245" spans="1:13">
      <c r="A245" s="7"/>
      <c r="B245" s="8" t="s">
        <v>428</v>
      </c>
      <c r="C245" s="8" t="s">
        <v>672</v>
      </c>
      <c r="D245" s="9">
        <v>10</v>
      </c>
      <c r="E245" s="8">
        <v>24400</v>
      </c>
      <c r="F245" s="8" t="s">
        <v>673</v>
      </c>
      <c r="G245" s="8" t="s">
        <v>431</v>
      </c>
      <c r="H245" s="8" t="s">
        <v>436</v>
      </c>
      <c r="I245" s="8" t="s">
        <v>675</v>
      </c>
      <c r="J245" s="9" t="s">
        <v>434</v>
      </c>
      <c r="K245" s="9">
        <v>27</v>
      </c>
      <c r="L245" s="9" t="s">
        <v>676</v>
      </c>
      <c r="M245" s="9">
        <v>20</v>
      </c>
    </row>
    <row r="246" spans="1:13">
      <c r="A246" s="7"/>
      <c r="B246" s="8" t="s">
        <v>428</v>
      </c>
      <c r="C246" s="8" t="s">
        <v>672</v>
      </c>
      <c r="D246" s="9">
        <v>10</v>
      </c>
      <c r="E246" s="8">
        <v>24400</v>
      </c>
      <c r="F246" s="8" t="s">
        <v>673</v>
      </c>
      <c r="G246" s="8" t="s">
        <v>431</v>
      </c>
      <c r="H246" s="8" t="s">
        <v>432</v>
      </c>
      <c r="I246" s="8" t="s">
        <v>677</v>
      </c>
      <c r="J246" s="9" t="s">
        <v>434</v>
      </c>
      <c r="K246" s="9">
        <v>100</v>
      </c>
      <c r="L246" s="9" t="s">
        <v>435</v>
      </c>
      <c r="M246" s="9">
        <v>20</v>
      </c>
    </row>
    <row r="247" spans="1:13">
      <c r="A247" s="7"/>
      <c r="B247" s="8" t="s">
        <v>428</v>
      </c>
      <c r="C247" s="8" t="s">
        <v>672</v>
      </c>
      <c r="D247" s="9">
        <v>10</v>
      </c>
      <c r="E247" s="8">
        <v>24400</v>
      </c>
      <c r="F247" s="8" t="s">
        <v>673</v>
      </c>
      <c r="G247" s="8" t="s">
        <v>442</v>
      </c>
      <c r="H247" s="8" t="s">
        <v>443</v>
      </c>
      <c r="I247" s="8" t="s">
        <v>678</v>
      </c>
      <c r="J247" s="9" t="s">
        <v>445</v>
      </c>
      <c r="K247" s="9" t="s">
        <v>456</v>
      </c>
      <c r="L247" s="9"/>
      <c r="M247" s="9">
        <v>20</v>
      </c>
    </row>
    <row r="248" spans="1:13">
      <c r="A248" s="7"/>
      <c r="B248" s="8" t="s">
        <v>428</v>
      </c>
      <c r="C248" s="8" t="s">
        <v>672</v>
      </c>
      <c r="D248" s="9">
        <v>10</v>
      </c>
      <c r="E248" s="8">
        <v>24400</v>
      </c>
      <c r="F248" s="8" t="s">
        <v>673</v>
      </c>
      <c r="G248" s="8" t="s">
        <v>446</v>
      </c>
      <c r="H248" s="8" t="s">
        <v>447</v>
      </c>
      <c r="I248" s="8" t="s">
        <v>679</v>
      </c>
      <c r="J248" s="9" t="s">
        <v>434</v>
      </c>
      <c r="K248" s="9">
        <v>100</v>
      </c>
      <c r="L248" s="9" t="s">
        <v>435</v>
      </c>
      <c r="M248" s="9">
        <v>10</v>
      </c>
    </row>
    <row r="249" spans="1:13">
      <c r="A249" s="7">
        <f>MAX($A$4:A248)+1</f>
        <v>44</v>
      </c>
      <c r="B249" s="8" t="s">
        <v>428</v>
      </c>
      <c r="C249" s="8" t="s">
        <v>680</v>
      </c>
      <c r="D249" s="9">
        <v>10</v>
      </c>
      <c r="E249" s="8">
        <v>14602.77</v>
      </c>
      <c r="F249" s="8" t="s">
        <v>681</v>
      </c>
      <c r="G249" s="8" t="s">
        <v>431</v>
      </c>
      <c r="H249" s="8" t="s">
        <v>436</v>
      </c>
      <c r="I249" s="8" t="s">
        <v>479</v>
      </c>
      <c r="J249" s="9" t="s">
        <v>434</v>
      </c>
      <c r="K249" s="9">
        <v>90</v>
      </c>
      <c r="L249" s="9" t="s">
        <v>435</v>
      </c>
      <c r="M249" s="9">
        <v>15</v>
      </c>
    </row>
    <row r="250" spans="1:13">
      <c r="A250" s="7"/>
      <c r="B250" s="8" t="s">
        <v>428</v>
      </c>
      <c r="C250" s="8" t="s">
        <v>680</v>
      </c>
      <c r="D250" s="9">
        <v>10</v>
      </c>
      <c r="E250" s="8">
        <v>14602.77</v>
      </c>
      <c r="F250" s="8" t="s">
        <v>681</v>
      </c>
      <c r="G250" s="8" t="s">
        <v>431</v>
      </c>
      <c r="H250" s="8" t="s">
        <v>439</v>
      </c>
      <c r="I250" s="8" t="s">
        <v>480</v>
      </c>
      <c r="J250" s="9" t="s">
        <v>453</v>
      </c>
      <c r="K250" s="9">
        <v>365</v>
      </c>
      <c r="L250" s="9" t="s">
        <v>481</v>
      </c>
      <c r="M250" s="9">
        <v>15</v>
      </c>
    </row>
    <row r="251" spans="1:13">
      <c r="A251" s="7"/>
      <c r="B251" s="8" t="s">
        <v>428</v>
      </c>
      <c r="C251" s="8" t="s">
        <v>680</v>
      </c>
      <c r="D251" s="9">
        <v>10</v>
      </c>
      <c r="E251" s="8">
        <v>14602.77</v>
      </c>
      <c r="F251" s="8" t="s">
        <v>681</v>
      </c>
      <c r="G251" s="8" t="s">
        <v>431</v>
      </c>
      <c r="H251" s="8" t="s">
        <v>432</v>
      </c>
      <c r="I251" s="8" t="s">
        <v>489</v>
      </c>
      <c r="J251" s="9" t="s">
        <v>434</v>
      </c>
      <c r="K251" s="9">
        <v>1</v>
      </c>
      <c r="L251" s="9" t="s">
        <v>490</v>
      </c>
      <c r="M251" s="9">
        <v>15</v>
      </c>
    </row>
    <row r="252" ht="27" spans="1:13">
      <c r="A252" s="7"/>
      <c r="B252" s="8" t="s">
        <v>428</v>
      </c>
      <c r="C252" s="8" t="s">
        <v>680</v>
      </c>
      <c r="D252" s="9">
        <v>10</v>
      </c>
      <c r="E252" s="8">
        <v>14602.77</v>
      </c>
      <c r="F252" s="8" t="s">
        <v>681</v>
      </c>
      <c r="G252" s="8" t="s">
        <v>442</v>
      </c>
      <c r="H252" s="8" t="s">
        <v>443</v>
      </c>
      <c r="I252" s="8" t="s">
        <v>682</v>
      </c>
      <c r="J252" s="9" t="s">
        <v>445</v>
      </c>
      <c r="K252" s="9" t="s">
        <v>456</v>
      </c>
      <c r="L252" s="9"/>
      <c r="M252" s="9">
        <v>20</v>
      </c>
    </row>
    <row r="253" spans="1:13">
      <c r="A253" s="7"/>
      <c r="B253" s="8" t="s">
        <v>428</v>
      </c>
      <c r="C253" s="8" t="s">
        <v>680</v>
      </c>
      <c r="D253" s="9">
        <v>10</v>
      </c>
      <c r="E253" s="8">
        <v>14602.77</v>
      </c>
      <c r="F253" s="8" t="s">
        <v>681</v>
      </c>
      <c r="G253" s="8" t="s">
        <v>446</v>
      </c>
      <c r="H253" s="8" t="s">
        <v>447</v>
      </c>
      <c r="I253" s="8" t="s">
        <v>483</v>
      </c>
      <c r="J253" s="9" t="s">
        <v>434</v>
      </c>
      <c r="K253" s="9">
        <v>100</v>
      </c>
      <c r="L253" s="9" t="s">
        <v>435</v>
      </c>
      <c r="M253" s="9">
        <v>10</v>
      </c>
    </row>
    <row r="254" spans="1:13">
      <c r="A254" s="7"/>
      <c r="B254" s="8" t="s">
        <v>428</v>
      </c>
      <c r="C254" s="8" t="s">
        <v>680</v>
      </c>
      <c r="D254" s="9">
        <v>10</v>
      </c>
      <c r="E254" s="8">
        <v>14602.77</v>
      </c>
      <c r="F254" s="8" t="s">
        <v>681</v>
      </c>
      <c r="G254" s="8" t="s">
        <v>458</v>
      </c>
      <c r="H254" s="8" t="s">
        <v>484</v>
      </c>
      <c r="I254" s="8" t="s">
        <v>485</v>
      </c>
      <c r="J254" s="9" t="s">
        <v>453</v>
      </c>
      <c r="K254" s="9">
        <v>14602.77</v>
      </c>
      <c r="L254" s="9" t="s">
        <v>492</v>
      </c>
      <c r="M254" s="9">
        <v>15</v>
      </c>
    </row>
    <row r="255" spans="1:13">
      <c r="A255" s="7">
        <f>MAX($A$4:A254)+1</f>
        <v>45</v>
      </c>
      <c r="B255" s="8" t="s">
        <v>428</v>
      </c>
      <c r="C255" s="8" t="s">
        <v>683</v>
      </c>
      <c r="D255" s="9">
        <v>10</v>
      </c>
      <c r="E255" s="8">
        <v>1729149.39</v>
      </c>
      <c r="F255" s="8" t="s">
        <v>684</v>
      </c>
      <c r="G255" s="8" t="s">
        <v>431</v>
      </c>
      <c r="H255" s="8" t="s">
        <v>432</v>
      </c>
      <c r="I255" s="8" t="s">
        <v>685</v>
      </c>
      <c r="J255" s="9" t="s">
        <v>434</v>
      </c>
      <c r="K255" s="9">
        <v>1</v>
      </c>
      <c r="L255" s="9" t="s">
        <v>441</v>
      </c>
      <c r="M255" s="9">
        <v>20</v>
      </c>
    </row>
    <row r="256" spans="1:13">
      <c r="A256" s="7"/>
      <c r="B256" s="8" t="s">
        <v>428</v>
      </c>
      <c r="C256" s="8" t="s">
        <v>683</v>
      </c>
      <c r="D256" s="9">
        <v>10</v>
      </c>
      <c r="E256" s="8">
        <v>1729149.39</v>
      </c>
      <c r="F256" s="8" t="s">
        <v>684</v>
      </c>
      <c r="G256" s="8" t="s">
        <v>431</v>
      </c>
      <c r="H256" s="8" t="s">
        <v>436</v>
      </c>
      <c r="I256" s="8" t="s">
        <v>686</v>
      </c>
      <c r="J256" s="9" t="s">
        <v>434</v>
      </c>
      <c r="K256" s="9">
        <v>100</v>
      </c>
      <c r="L256" s="9" t="s">
        <v>435</v>
      </c>
      <c r="M256" s="9">
        <v>20</v>
      </c>
    </row>
    <row r="257" spans="1:13">
      <c r="A257" s="7"/>
      <c r="B257" s="8" t="s">
        <v>428</v>
      </c>
      <c r="C257" s="8" t="s">
        <v>683</v>
      </c>
      <c r="D257" s="9">
        <v>10</v>
      </c>
      <c r="E257" s="8">
        <v>1729149.39</v>
      </c>
      <c r="F257" s="8" t="s">
        <v>684</v>
      </c>
      <c r="G257" s="8" t="s">
        <v>431</v>
      </c>
      <c r="H257" s="8" t="s">
        <v>439</v>
      </c>
      <c r="I257" s="8" t="s">
        <v>687</v>
      </c>
      <c r="J257" s="9" t="s">
        <v>434</v>
      </c>
      <c r="K257" s="9">
        <v>7</v>
      </c>
      <c r="L257" s="9" t="s">
        <v>481</v>
      </c>
      <c r="M257" s="9">
        <v>20</v>
      </c>
    </row>
    <row r="258" spans="1:13">
      <c r="A258" s="7"/>
      <c r="B258" s="8" t="s">
        <v>428</v>
      </c>
      <c r="C258" s="8" t="s">
        <v>683</v>
      </c>
      <c r="D258" s="9">
        <v>10</v>
      </c>
      <c r="E258" s="8">
        <v>1729149.39</v>
      </c>
      <c r="F258" s="8" t="s">
        <v>684</v>
      </c>
      <c r="G258" s="8" t="s">
        <v>442</v>
      </c>
      <c r="H258" s="8" t="s">
        <v>443</v>
      </c>
      <c r="I258" s="8" t="s">
        <v>688</v>
      </c>
      <c r="J258" s="9" t="s">
        <v>445</v>
      </c>
      <c r="K258" s="9" t="s">
        <v>456</v>
      </c>
      <c r="L258" s="9"/>
      <c r="M258" s="9">
        <v>20</v>
      </c>
    </row>
    <row r="259" spans="1:13">
      <c r="A259" s="7"/>
      <c r="B259" s="8" t="s">
        <v>428</v>
      </c>
      <c r="C259" s="8" t="s">
        <v>683</v>
      </c>
      <c r="D259" s="9">
        <v>10</v>
      </c>
      <c r="E259" s="8">
        <v>1729149.39</v>
      </c>
      <c r="F259" s="8" t="s">
        <v>684</v>
      </c>
      <c r="G259" s="8" t="s">
        <v>446</v>
      </c>
      <c r="H259" s="8" t="s">
        <v>447</v>
      </c>
      <c r="I259" s="8" t="s">
        <v>689</v>
      </c>
      <c r="J259" s="9" t="s">
        <v>434</v>
      </c>
      <c r="K259" s="9">
        <v>100</v>
      </c>
      <c r="L259" s="9" t="s">
        <v>435</v>
      </c>
      <c r="M259" s="9">
        <v>10</v>
      </c>
    </row>
    <row r="260" spans="1:13">
      <c r="A260" s="7">
        <f>MAX($A$4:A259)+1</f>
        <v>46</v>
      </c>
      <c r="B260" s="8" t="s">
        <v>428</v>
      </c>
      <c r="C260" s="8" t="s">
        <v>690</v>
      </c>
      <c r="D260" s="9">
        <v>10</v>
      </c>
      <c r="E260" s="8">
        <v>980000</v>
      </c>
      <c r="F260" s="8" t="s">
        <v>691</v>
      </c>
      <c r="G260" s="8" t="s">
        <v>431</v>
      </c>
      <c r="H260" s="8" t="s">
        <v>436</v>
      </c>
      <c r="I260" s="8" t="s">
        <v>692</v>
      </c>
      <c r="J260" s="9" t="s">
        <v>434</v>
      </c>
      <c r="K260" s="9">
        <v>100</v>
      </c>
      <c r="L260" s="9" t="s">
        <v>435</v>
      </c>
      <c r="M260" s="9">
        <v>20</v>
      </c>
    </row>
    <row r="261" spans="1:13">
      <c r="A261" s="7"/>
      <c r="B261" s="8" t="s">
        <v>428</v>
      </c>
      <c r="C261" s="8" t="s">
        <v>690</v>
      </c>
      <c r="D261" s="9">
        <v>10</v>
      </c>
      <c r="E261" s="8">
        <v>980000</v>
      </c>
      <c r="F261" s="8" t="s">
        <v>691</v>
      </c>
      <c r="G261" s="8" t="s">
        <v>431</v>
      </c>
      <c r="H261" s="8" t="s">
        <v>439</v>
      </c>
      <c r="I261" s="8" t="s">
        <v>693</v>
      </c>
      <c r="J261" s="9" t="s">
        <v>453</v>
      </c>
      <c r="K261" s="9">
        <v>1</v>
      </c>
      <c r="L261" s="9" t="s">
        <v>617</v>
      </c>
      <c r="M261" s="9">
        <v>20</v>
      </c>
    </row>
    <row r="262" spans="1:13">
      <c r="A262" s="7"/>
      <c r="B262" s="8" t="s">
        <v>428</v>
      </c>
      <c r="C262" s="8" t="s">
        <v>690</v>
      </c>
      <c r="D262" s="9">
        <v>10</v>
      </c>
      <c r="E262" s="8">
        <v>980000</v>
      </c>
      <c r="F262" s="8" t="s">
        <v>691</v>
      </c>
      <c r="G262" s="8" t="s">
        <v>431</v>
      </c>
      <c r="H262" s="8" t="s">
        <v>432</v>
      </c>
      <c r="I262" s="8" t="s">
        <v>694</v>
      </c>
      <c r="J262" s="9" t="s">
        <v>434</v>
      </c>
      <c r="K262" s="9">
        <v>33</v>
      </c>
      <c r="L262" s="9" t="s">
        <v>438</v>
      </c>
      <c r="M262" s="9">
        <v>20</v>
      </c>
    </row>
    <row r="263" spans="1:13">
      <c r="A263" s="7"/>
      <c r="B263" s="8" t="s">
        <v>428</v>
      </c>
      <c r="C263" s="8" t="s">
        <v>690</v>
      </c>
      <c r="D263" s="9">
        <v>10</v>
      </c>
      <c r="E263" s="8">
        <v>980000</v>
      </c>
      <c r="F263" s="8" t="s">
        <v>691</v>
      </c>
      <c r="G263" s="8" t="s">
        <v>442</v>
      </c>
      <c r="H263" s="8" t="s">
        <v>443</v>
      </c>
      <c r="I263" s="8" t="s">
        <v>695</v>
      </c>
      <c r="J263" s="9" t="s">
        <v>445</v>
      </c>
      <c r="K263" s="9" t="s">
        <v>456</v>
      </c>
      <c r="L263" s="9"/>
      <c r="M263" s="9">
        <v>20</v>
      </c>
    </row>
    <row r="264" spans="1:13">
      <c r="A264" s="7"/>
      <c r="B264" s="8" t="s">
        <v>428</v>
      </c>
      <c r="C264" s="8" t="s">
        <v>690</v>
      </c>
      <c r="D264" s="9">
        <v>10</v>
      </c>
      <c r="E264" s="8">
        <v>980000</v>
      </c>
      <c r="F264" s="8" t="s">
        <v>691</v>
      </c>
      <c r="G264" s="8" t="s">
        <v>446</v>
      </c>
      <c r="H264" s="8" t="s">
        <v>447</v>
      </c>
      <c r="I264" s="8" t="s">
        <v>696</v>
      </c>
      <c r="J264" s="9" t="s">
        <v>434</v>
      </c>
      <c r="K264" s="9">
        <v>100</v>
      </c>
      <c r="L264" s="9" t="s">
        <v>435</v>
      </c>
      <c r="M264" s="9">
        <v>10</v>
      </c>
    </row>
    <row r="265" spans="1:13">
      <c r="A265" s="7">
        <f>MAX($A$4:A264)+1</f>
        <v>47</v>
      </c>
      <c r="B265" s="8" t="s">
        <v>428</v>
      </c>
      <c r="C265" s="8" t="s">
        <v>697</v>
      </c>
      <c r="D265" s="9">
        <v>10</v>
      </c>
      <c r="E265" s="8">
        <v>20000</v>
      </c>
      <c r="F265" s="8" t="s">
        <v>698</v>
      </c>
      <c r="G265" s="8" t="s">
        <v>431</v>
      </c>
      <c r="H265" s="8" t="s">
        <v>439</v>
      </c>
      <c r="I265" s="8" t="s">
        <v>699</v>
      </c>
      <c r="J265" s="9" t="s">
        <v>453</v>
      </c>
      <c r="K265" s="9">
        <v>1</v>
      </c>
      <c r="L265" s="9" t="s">
        <v>441</v>
      </c>
      <c r="M265" s="9">
        <v>20</v>
      </c>
    </row>
    <row r="266" spans="1:13">
      <c r="A266" s="7"/>
      <c r="B266" s="8" t="s">
        <v>428</v>
      </c>
      <c r="C266" s="8" t="s">
        <v>697</v>
      </c>
      <c r="D266" s="9">
        <v>10</v>
      </c>
      <c r="E266" s="8">
        <v>20000</v>
      </c>
      <c r="F266" s="8" t="s">
        <v>698</v>
      </c>
      <c r="G266" s="8" t="s">
        <v>431</v>
      </c>
      <c r="H266" s="8" t="s">
        <v>436</v>
      </c>
      <c r="I266" s="8" t="s">
        <v>700</v>
      </c>
      <c r="J266" s="9" t="s">
        <v>445</v>
      </c>
      <c r="K266" s="9" t="s">
        <v>456</v>
      </c>
      <c r="L266" s="9"/>
      <c r="M266" s="9">
        <v>20</v>
      </c>
    </row>
    <row r="267" spans="1:13">
      <c r="A267" s="7"/>
      <c r="B267" s="8" t="s">
        <v>428</v>
      </c>
      <c r="C267" s="8" t="s">
        <v>697</v>
      </c>
      <c r="D267" s="9">
        <v>10</v>
      </c>
      <c r="E267" s="8">
        <v>20000</v>
      </c>
      <c r="F267" s="8" t="s">
        <v>698</v>
      </c>
      <c r="G267" s="8" t="s">
        <v>431</v>
      </c>
      <c r="H267" s="8" t="s">
        <v>432</v>
      </c>
      <c r="I267" s="8" t="s">
        <v>701</v>
      </c>
      <c r="J267" s="9" t="s">
        <v>434</v>
      </c>
      <c r="K267" s="9">
        <v>10</v>
      </c>
      <c r="L267" s="9" t="s">
        <v>702</v>
      </c>
      <c r="M267" s="9">
        <v>20</v>
      </c>
    </row>
    <row r="268" spans="1:13">
      <c r="A268" s="7"/>
      <c r="B268" s="8" t="s">
        <v>428</v>
      </c>
      <c r="C268" s="8" t="s">
        <v>697</v>
      </c>
      <c r="D268" s="9">
        <v>10</v>
      </c>
      <c r="E268" s="8">
        <v>20000</v>
      </c>
      <c r="F268" s="8" t="s">
        <v>698</v>
      </c>
      <c r="G268" s="8" t="s">
        <v>442</v>
      </c>
      <c r="H268" s="8" t="s">
        <v>443</v>
      </c>
      <c r="I268" s="8" t="s">
        <v>703</v>
      </c>
      <c r="J268" s="9" t="s">
        <v>445</v>
      </c>
      <c r="K268" s="9" t="s">
        <v>456</v>
      </c>
      <c r="L268" s="9"/>
      <c r="M268" s="9">
        <v>20</v>
      </c>
    </row>
    <row r="269" spans="1:13">
      <c r="A269" s="7"/>
      <c r="B269" s="8" t="s">
        <v>428</v>
      </c>
      <c r="C269" s="8" t="s">
        <v>697</v>
      </c>
      <c r="D269" s="9">
        <v>10</v>
      </c>
      <c r="E269" s="8">
        <v>20000</v>
      </c>
      <c r="F269" s="8" t="s">
        <v>698</v>
      </c>
      <c r="G269" s="8" t="s">
        <v>446</v>
      </c>
      <c r="H269" s="8" t="s">
        <v>447</v>
      </c>
      <c r="I269" s="8" t="s">
        <v>704</v>
      </c>
      <c r="J269" s="9" t="s">
        <v>434</v>
      </c>
      <c r="K269" s="9">
        <v>100</v>
      </c>
      <c r="L269" s="9" t="s">
        <v>435</v>
      </c>
      <c r="M269" s="9">
        <v>10</v>
      </c>
    </row>
    <row r="270" spans="1:13">
      <c r="A270" s="7">
        <f>MAX($A$4:A269)+1</f>
        <v>48</v>
      </c>
      <c r="B270" s="8" t="s">
        <v>428</v>
      </c>
      <c r="C270" s="8" t="s">
        <v>705</v>
      </c>
      <c r="D270" s="9">
        <v>10</v>
      </c>
      <c r="E270" s="8">
        <v>93840</v>
      </c>
      <c r="F270" s="8" t="s">
        <v>706</v>
      </c>
      <c r="G270" s="8" t="s">
        <v>431</v>
      </c>
      <c r="H270" s="8" t="s">
        <v>436</v>
      </c>
      <c r="I270" s="8" t="s">
        <v>707</v>
      </c>
      <c r="J270" s="9" t="s">
        <v>434</v>
      </c>
      <c r="K270" s="9">
        <v>100</v>
      </c>
      <c r="L270" s="9" t="s">
        <v>435</v>
      </c>
      <c r="M270" s="9">
        <v>20</v>
      </c>
    </row>
    <row r="271" spans="1:13">
      <c r="A271" s="7"/>
      <c r="B271" s="8" t="s">
        <v>428</v>
      </c>
      <c r="C271" s="8" t="s">
        <v>705</v>
      </c>
      <c r="D271" s="9">
        <v>10</v>
      </c>
      <c r="E271" s="8">
        <v>93840</v>
      </c>
      <c r="F271" s="8" t="s">
        <v>706</v>
      </c>
      <c r="G271" s="8" t="s">
        <v>431</v>
      </c>
      <c r="H271" s="8" t="s">
        <v>439</v>
      </c>
      <c r="I271" s="8" t="s">
        <v>708</v>
      </c>
      <c r="J271" s="9" t="s">
        <v>453</v>
      </c>
      <c r="K271" s="9">
        <v>1</v>
      </c>
      <c r="L271" s="9" t="s">
        <v>441</v>
      </c>
      <c r="M271" s="9">
        <v>20</v>
      </c>
    </row>
    <row r="272" spans="1:13">
      <c r="A272" s="7"/>
      <c r="B272" s="8" t="s">
        <v>428</v>
      </c>
      <c r="C272" s="8" t="s">
        <v>705</v>
      </c>
      <c r="D272" s="9">
        <v>10</v>
      </c>
      <c r="E272" s="8">
        <v>93840</v>
      </c>
      <c r="F272" s="8" t="s">
        <v>706</v>
      </c>
      <c r="G272" s="8" t="s">
        <v>431</v>
      </c>
      <c r="H272" s="8" t="s">
        <v>432</v>
      </c>
      <c r="I272" s="8" t="s">
        <v>709</v>
      </c>
      <c r="J272" s="9" t="s">
        <v>434</v>
      </c>
      <c r="K272" s="9">
        <v>34</v>
      </c>
      <c r="L272" s="9" t="s">
        <v>438</v>
      </c>
      <c r="M272" s="9">
        <v>20</v>
      </c>
    </row>
    <row r="273" spans="1:13">
      <c r="A273" s="7"/>
      <c r="B273" s="8" t="s">
        <v>428</v>
      </c>
      <c r="C273" s="8" t="s">
        <v>705</v>
      </c>
      <c r="D273" s="9">
        <v>10</v>
      </c>
      <c r="E273" s="8">
        <v>93840</v>
      </c>
      <c r="F273" s="8" t="s">
        <v>706</v>
      </c>
      <c r="G273" s="8" t="s">
        <v>442</v>
      </c>
      <c r="H273" s="8" t="s">
        <v>443</v>
      </c>
      <c r="I273" s="8" t="s">
        <v>710</v>
      </c>
      <c r="J273" s="9" t="s">
        <v>445</v>
      </c>
      <c r="K273" s="9" t="s">
        <v>456</v>
      </c>
      <c r="L273" s="9"/>
      <c r="M273" s="9">
        <v>20</v>
      </c>
    </row>
    <row r="274" spans="1:13">
      <c r="A274" s="7"/>
      <c r="B274" s="8" t="s">
        <v>428</v>
      </c>
      <c r="C274" s="8" t="s">
        <v>705</v>
      </c>
      <c r="D274" s="9">
        <v>10</v>
      </c>
      <c r="E274" s="8">
        <v>93840</v>
      </c>
      <c r="F274" s="8" t="s">
        <v>706</v>
      </c>
      <c r="G274" s="8" t="s">
        <v>446</v>
      </c>
      <c r="H274" s="8" t="s">
        <v>447</v>
      </c>
      <c r="I274" s="8" t="s">
        <v>711</v>
      </c>
      <c r="J274" s="9" t="s">
        <v>434</v>
      </c>
      <c r="K274" s="9">
        <v>100</v>
      </c>
      <c r="L274" s="9" t="s">
        <v>435</v>
      </c>
      <c r="M274" s="9">
        <v>10</v>
      </c>
    </row>
    <row r="275" spans="1:13">
      <c r="A275" s="7">
        <f>MAX($A$4:A274)+1</f>
        <v>49</v>
      </c>
      <c r="B275" s="8" t="s">
        <v>428</v>
      </c>
      <c r="C275" s="8" t="s">
        <v>712</v>
      </c>
      <c r="D275" s="9">
        <v>10</v>
      </c>
      <c r="E275" s="8">
        <v>81600</v>
      </c>
      <c r="F275" s="8" t="s">
        <v>713</v>
      </c>
      <c r="G275" s="8" t="s">
        <v>431</v>
      </c>
      <c r="H275" s="8" t="s">
        <v>439</v>
      </c>
      <c r="I275" s="8" t="s">
        <v>714</v>
      </c>
      <c r="J275" s="9" t="s">
        <v>434</v>
      </c>
      <c r="K275" s="9">
        <v>1</v>
      </c>
      <c r="L275" s="9" t="s">
        <v>441</v>
      </c>
      <c r="M275" s="9">
        <v>15</v>
      </c>
    </row>
    <row r="276" spans="1:13">
      <c r="A276" s="7"/>
      <c r="B276" s="8" t="s">
        <v>428</v>
      </c>
      <c r="C276" s="8" t="s">
        <v>712</v>
      </c>
      <c r="D276" s="9">
        <v>10</v>
      </c>
      <c r="E276" s="8">
        <v>81600</v>
      </c>
      <c r="F276" s="8" t="s">
        <v>713</v>
      </c>
      <c r="G276" s="8" t="s">
        <v>431</v>
      </c>
      <c r="H276" s="8" t="s">
        <v>432</v>
      </c>
      <c r="I276" s="8" t="s">
        <v>715</v>
      </c>
      <c r="J276" s="9" t="s">
        <v>434</v>
      </c>
      <c r="K276" s="9">
        <v>68</v>
      </c>
      <c r="L276" s="9" t="s">
        <v>438</v>
      </c>
      <c r="M276" s="9">
        <v>15</v>
      </c>
    </row>
    <row r="277" spans="1:13">
      <c r="A277" s="7"/>
      <c r="B277" s="8" t="s">
        <v>428</v>
      </c>
      <c r="C277" s="8" t="s">
        <v>712</v>
      </c>
      <c r="D277" s="9">
        <v>10</v>
      </c>
      <c r="E277" s="8">
        <v>81600</v>
      </c>
      <c r="F277" s="8" t="s">
        <v>713</v>
      </c>
      <c r="G277" s="8" t="s">
        <v>431</v>
      </c>
      <c r="H277" s="8" t="s">
        <v>436</v>
      </c>
      <c r="I277" s="8" t="s">
        <v>716</v>
      </c>
      <c r="J277" s="9" t="s">
        <v>434</v>
      </c>
      <c r="K277" s="9">
        <v>100</v>
      </c>
      <c r="L277" s="9" t="s">
        <v>435</v>
      </c>
      <c r="M277" s="9">
        <v>15</v>
      </c>
    </row>
    <row r="278" spans="1:13">
      <c r="A278" s="7"/>
      <c r="B278" s="8" t="s">
        <v>428</v>
      </c>
      <c r="C278" s="8" t="s">
        <v>712</v>
      </c>
      <c r="D278" s="9">
        <v>10</v>
      </c>
      <c r="E278" s="8">
        <v>81600</v>
      </c>
      <c r="F278" s="8" t="s">
        <v>713</v>
      </c>
      <c r="G278" s="8" t="s">
        <v>442</v>
      </c>
      <c r="H278" s="8" t="s">
        <v>443</v>
      </c>
      <c r="I278" s="8" t="s">
        <v>717</v>
      </c>
      <c r="J278" s="9" t="s">
        <v>445</v>
      </c>
      <c r="K278" s="9" t="s">
        <v>456</v>
      </c>
      <c r="L278" s="9"/>
      <c r="M278" s="9">
        <v>20</v>
      </c>
    </row>
    <row r="279" spans="1:13">
      <c r="A279" s="7"/>
      <c r="B279" s="8" t="s">
        <v>428</v>
      </c>
      <c r="C279" s="8" t="s">
        <v>712</v>
      </c>
      <c r="D279" s="9">
        <v>10</v>
      </c>
      <c r="E279" s="8">
        <v>81600</v>
      </c>
      <c r="F279" s="8" t="s">
        <v>713</v>
      </c>
      <c r="G279" s="8" t="s">
        <v>446</v>
      </c>
      <c r="H279" s="8" t="s">
        <v>447</v>
      </c>
      <c r="I279" s="8" t="s">
        <v>718</v>
      </c>
      <c r="J279" s="9" t="s">
        <v>434</v>
      </c>
      <c r="K279" s="9">
        <v>100</v>
      </c>
      <c r="L279" s="9" t="s">
        <v>435</v>
      </c>
      <c r="M279" s="9">
        <v>10</v>
      </c>
    </row>
    <row r="280" spans="1:13">
      <c r="A280" s="7"/>
      <c r="B280" s="8" t="s">
        <v>428</v>
      </c>
      <c r="C280" s="8" t="s">
        <v>712</v>
      </c>
      <c r="D280" s="9">
        <v>10</v>
      </c>
      <c r="E280" s="8">
        <v>81600</v>
      </c>
      <c r="F280" s="8" t="s">
        <v>713</v>
      </c>
      <c r="G280" s="8" t="s">
        <v>458</v>
      </c>
      <c r="H280" s="8" t="s">
        <v>459</v>
      </c>
      <c r="I280" s="8" t="s">
        <v>719</v>
      </c>
      <c r="J280" s="9" t="s">
        <v>445</v>
      </c>
      <c r="K280" s="9" t="s">
        <v>456</v>
      </c>
      <c r="L280" s="9"/>
      <c r="M280" s="9">
        <v>15</v>
      </c>
    </row>
    <row r="281" spans="1:13">
      <c r="A281" s="7">
        <f>MAX($A$4:A280)+1</f>
        <v>50</v>
      </c>
      <c r="B281" s="8" t="s">
        <v>428</v>
      </c>
      <c r="C281" s="8" t="s">
        <v>720</v>
      </c>
      <c r="D281" s="9">
        <v>10</v>
      </c>
      <c r="E281" s="8">
        <v>15069</v>
      </c>
      <c r="F281" s="8" t="s">
        <v>721</v>
      </c>
      <c r="G281" s="8" t="s">
        <v>431</v>
      </c>
      <c r="H281" s="8" t="s">
        <v>432</v>
      </c>
      <c r="I281" s="8" t="s">
        <v>722</v>
      </c>
      <c r="J281" s="9" t="s">
        <v>434</v>
      </c>
      <c r="K281" s="9">
        <v>620</v>
      </c>
      <c r="L281" s="9" t="s">
        <v>478</v>
      </c>
      <c r="M281" s="9">
        <v>15</v>
      </c>
    </row>
    <row r="282" spans="1:13">
      <c r="A282" s="7"/>
      <c r="B282" s="8" t="s">
        <v>428</v>
      </c>
      <c r="C282" s="8" t="s">
        <v>720</v>
      </c>
      <c r="D282" s="9">
        <v>10</v>
      </c>
      <c r="E282" s="8">
        <v>15069</v>
      </c>
      <c r="F282" s="8" t="s">
        <v>721</v>
      </c>
      <c r="G282" s="8" t="s">
        <v>431</v>
      </c>
      <c r="H282" s="8" t="s">
        <v>439</v>
      </c>
      <c r="I282" s="8" t="s">
        <v>723</v>
      </c>
      <c r="J282" s="9" t="s">
        <v>453</v>
      </c>
      <c r="K282" s="9">
        <v>1</v>
      </c>
      <c r="L282" s="9" t="s">
        <v>441</v>
      </c>
      <c r="M282" s="9">
        <v>15</v>
      </c>
    </row>
    <row r="283" spans="1:13">
      <c r="A283" s="7"/>
      <c r="B283" s="8" t="s">
        <v>428</v>
      </c>
      <c r="C283" s="8" t="s">
        <v>720</v>
      </c>
      <c r="D283" s="9">
        <v>10</v>
      </c>
      <c r="E283" s="8">
        <v>15069</v>
      </c>
      <c r="F283" s="8" t="s">
        <v>721</v>
      </c>
      <c r="G283" s="8" t="s">
        <v>431</v>
      </c>
      <c r="H283" s="8" t="s">
        <v>436</v>
      </c>
      <c r="I283" s="8" t="s">
        <v>724</v>
      </c>
      <c r="J283" s="9" t="s">
        <v>434</v>
      </c>
      <c r="K283" s="9">
        <v>100</v>
      </c>
      <c r="L283" s="9" t="s">
        <v>435</v>
      </c>
      <c r="M283" s="9">
        <v>15</v>
      </c>
    </row>
    <row r="284" spans="1:13">
      <c r="A284" s="7"/>
      <c r="B284" s="8" t="s">
        <v>428</v>
      </c>
      <c r="C284" s="8" t="s">
        <v>720</v>
      </c>
      <c r="D284" s="9">
        <v>10</v>
      </c>
      <c r="E284" s="8">
        <v>15069</v>
      </c>
      <c r="F284" s="8" t="s">
        <v>721</v>
      </c>
      <c r="G284" s="8" t="s">
        <v>442</v>
      </c>
      <c r="H284" s="8" t="s">
        <v>443</v>
      </c>
      <c r="I284" s="8" t="s">
        <v>725</v>
      </c>
      <c r="J284" s="9" t="s">
        <v>445</v>
      </c>
      <c r="K284" s="9" t="s">
        <v>456</v>
      </c>
      <c r="L284" s="9"/>
      <c r="M284" s="9">
        <v>20</v>
      </c>
    </row>
    <row r="285" spans="1:13">
      <c r="A285" s="7"/>
      <c r="B285" s="8" t="s">
        <v>428</v>
      </c>
      <c r="C285" s="8" t="s">
        <v>720</v>
      </c>
      <c r="D285" s="9">
        <v>10</v>
      </c>
      <c r="E285" s="8">
        <v>15069</v>
      </c>
      <c r="F285" s="8" t="s">
        <v>721</v>
      </c>
      <c r="G285" s="8" t="s">
        <v>446</v>
      </c>
      <c r="H285" s="8" t="s">
        <v>447</v>
      </c>
      <c r="I285" s="8" t="s">
        <v>726</v>
      </c>
      <c r="J285" s="9" t="s">
        <v>434</v>
      </c>
      <c r="K285" s="9">
        <v>95</v>
      </c>
      <c r="L285" s="9" t="s">
        <v>435</v>
      </c>
      <c r="M285" s="9">
        <v>10</v>
      </c>
    </row>
    <row r="286" spans="1:13">
      <c r="A286" s="7"/>
      <c r="B286" s="8" t="s">
        <v>428</v>
      </c>
      <c r="C286" s="8" t="s">
        <v>720</v>
      </c>
      <c r="D286" s="9">
        <v>10</v>
      </c>
      <c r="E286" s="8">
        <v>15069</v>
      </c>
      <c r="F286" s="8" t="s">
        <v>721</v>
      </c>
      <c r="G286" s="8" t="s">
        <v>458</v>
      </c>
      <c r="H286" s="8" t="s">
        <v>459</v>
      </c>
      <c r="I286" s="8" t="s">
        <v>727</v>
      </c>
      <c r="J286" s="9" t="s">
        <v>434</v>
      </c>
      <c r="K286" s="9">
        <v>85</v>
      </c>
      <c r="L286" s="9" t="s">
        <v>728</v>
      </c>
      <c r="M286" s="9">
        <v>15</v>
      </c>
    </row>
    <row r="287" ht="27" spans="1:13">
      <c r="A287" s="7">
        <f>MAX($A$4:A286)+1</f>
        <v>51</v>
      </c>
      <c r="B287" s="8" t="s">
        <v>428</v>
      </c>
      <c r="C287" s="8" t="s">
        <v>729</v>
      </c>
      <c r="D287" s="9">
        <v>10</v>
      </c>
      <c r="E287" s="8">
        <v>275675.7</v>
      </c>
      <c r="F287" s="8" t="s">
        <v>730</v>
      </c>
      <c r="G287" s="8" t="s">
        <v>431</v>
      </c>
      <c r="H287" s="8" t="s">
        <v>439</v>
      </c>
      <c r="I287" s="8" t="s">
        <v>731</v>
      </c>
      <c r="J287" s="9" t="s">
        <v>453</v>
      </c>
      <c r="K287" s="9">
        <v>120</v>
      </c>
      <c r="L287" s="9" t="s">
        <v>481</v>
      </c>
      <c r="M287" s="9">
        <v>15</v>
      </c>
    </row>
    <row r="288" spans="1:13">
      <c r="A288" s="7"/>
      <c r="B288" s="8" t="s">
        <v>428</v>
      </c>
      <c r="C288" s="8" t="s">
        <v>729</v>
      </c>
      <c r="D288" s="9">
        <v>10</v>
      </c>
      <c r="E288" s="8">
        <v>275675.7</v>
      </c>
      <c r="F288" s="8" t="s">
        <v>730</v>
      </c>
      <c r="G288" s="8" t="s">
        <v>431</v>
      </c>
      <c r="H288" s="8" t="s">
        <v>436</v>
      </c>
      <c r="I288" s="8" t="s">
        <v>479</v>
      </c>
      <c r="J288" s="9" t="s">
        <v>434</v>
      </c>
      <c r="K288" s="9">
        <v>90</v>
      </c>
      <c r="L288" s="9" t="s">
        <v>435</v>
      </c>
      <c r="M288" s="9">
        <v>15</v>
      </c>
    </row>
    <row r="289" spans="1:13">
      <c r="A289" s="7"/>
      <c r="B289" s="8" t="s">
        <v>428</v>
      </c>
      <c r="C289" s="8" t="s">
        <v>729</v>
      </c>
      <c r="D289" s="9">
        <v>10</v>
      </c>
      <c r="E289" s="8">
        <v>275675.7</v>
      </c>
      <c r="F289" s="8" t="s">
        <v>730</v>
      </c>
      <c r="G289" s="8" t="s">
        <v>431</v>
      </c>
      <c r="H289" s="8" t="s">
        <v>432</v>
      </c>
      <c r="I289" s="8" t="s">
        <v>732</v>
      </c>
      <c r="J289" s="9" t="s">
        <v>434</v>
      </c>
      <c r="K289" s="9">
        <v>1</v>
      </c>
      <c r="L289" s="9" t="s">
        <v>438</v>
      </c>
      <c r="M289" s="9">
        <v>15</v>
      </c>
    </row>
    <row r="290" spans="1:13">
      <c r="A290" s="7"/>
      <c r="B290" s="8" t="s">
        <v>428</v>
      </c>
      <c r="C290" s="8" t="s">
        <v>729</v>
      </c>
      <c r="D290" s="9">
        <v>10</v>
      </c>
      <c r="E290" s="8">
        <v>275675.7</v>
      </c>
      <c r="F290" s="8" t="s">
        <v>730</v>
      </c>
      <c r="G290" s="8" t="s">
        <v>442</v>
      </c>
      <c r="H290" s="8" t="s">
        <v>443</v>
      </c>
      <c r="I290" s="8" t="s">
        <v>733</v>
      </c>
      <c r="J290" s="9" t="s">
        <v>445</v>
      </c>
      <c r="K290" s="9" t="s">
        <v>456</v>
      </c>
      <c r="L290" s="9"/>
      <c r="M290" s="9">
        <v>20</v>
      </c>
    </row>
    <row r="291" spans="1:13">
      <c r="A291" s="7"/>
      <c r="B291" s="8" t="s">
        <v>428</v>
      </c>
      <c r="C291" s="8" t="s">
        <v>729</v>
      </c>
      <c r="D291" s="9">
        <v>10</v>
      </c>
      <c r="E291" s="8">
        <v>275675.7</v>
      </c>
      <c r="F291" s="8" t="s">
        <v>730</v>
      </c>
      <c r="G291" s="8" t="s">
        <v>446</v>
      </c>
      <c r="H291" s="8" t="s">
        <v>447</v>
      </c>
      <c r="I291" s="8" t="s">
        <v>483</v>
      </c>
      <c r="J291" s="9" t="s">
        <v>434</v>
      </c>
      <c r="K291" s="9">
        <v>100</v>
      </c>
      <c r="L291" s="9" t="s">
        <v>435</v>
      </c>
      <c r="M291" s="9">
        <v>10</v>
      </c>
    </row>
    <row r="292" spans="1:13">
      <c r="A292" s="7"/>
      <c r="B292" s="8" t="s">
        <v>428</v>
      </c>
      <c r="C292" s="8" t="s">
        <v>729</v>
      </c>
      <c r="D292" s="9">
        <v>10</v>
      </c>
      <c r="E292" s="8">
        <v>275675.7</v>
      </c>
      <c r="F292" s="8" t="s">
        <v>730</v>
      </c>
      <c r="G292" s="8" t="s">
        <v>458</v>
      </c>
      <c r="H292" s="8" t="s">
        <v>484</v>
      </c>
      <c r="I292" s="8" t="s">
        <v>734</v>
      </c>
      <c r="J292" s="9" t="s">
        <v>434</v>
      </c>
      <c r="K292" s="9">
        <v>945435</v>
      </c>
      <c r="L292" s="9" t="s">
        <v>492</v>
      </c>
      <c r="M292" s="9">
        <v>15</v>
      </c>
    </row>
    <row r="293" spans="1:13">
      <c r="A293" s="7">
        <f>MAX($A$4:A292)+1</f>
        <v>52</v>
      </c>
      <c r="B293" s="8" t="s">
        <v>428</v>
      </c>
      <c r="C293" s="8" t="s">
        <v>735</v>
      </c>
      <c r="D293" s="9">
        <v>10</v>
      </c>
      <c r="E293" s="8">
        <v>798000</v>
      </c>
      <c r="F293" s="8" t="s">
        <v>736</v>
      </c>
      <c r="G293" s="8" t="s">
        <v>431</v>
      </c>
      <c r="H293" s="8" t="s">
        <v>436</v>
      </c>
      <c r="I293" s="8" t="s">
        <v>618</v>
      </c>
      <c r="J293" s="9" t="s">
        <v>434</v>
      </c>
      <c r="K293" s="9">
        <v>100</v>
      </c>
      <c r="L293" s="9" t="s">
        <v>435</v>
      </c>
      <c r="M293" s="9">
        <v>20</v>
      </c>
    </row>
    <row r="294" spans="1:13">
      <c r="A294" s="7"/>
      <c r="B294" s="8" t="s">
        <v>428</v>
      </c>
      <c r="C294" s="8" t="s">
        <v>735</v>
      </c>
      <c r="D294" s="9">
        <v>10</v>
      </c>
      <c r="E294" s="8">
        <v>798000</v>
      </c>
      <c r="F294" s="8" t="s">
        <v>736</v>
      </c>
      <c r="G294" s="8" t="s">
        <v>431</v>
      </c>
      <c r="H294" s="8" t="s">
        <v>439</v>
      </c>
      <c r="I294" s="8" t="s">
        <v>619</v>
      </c>
      <c r="J294" s="9" t="s">
        <v>453</v>
      </c>
      <c r="K294" s="9">
        <v>1</v>
      </c>
      <c r="L294" s="9" t="s">
        <v>617</v>
      </c>
      <c r="M294" s="9">
        <v>20</v>
      </c>
    </row>
    <row r="295" spans="1:13">
      <c r="A295" s="7"/>
      <c r="B295" s="8" t="s">
        <v>428</v>
      </c>
      <c r="C295" s="8" t="s">
        <v>735</v>
      </c>
      <c r="D295" s="9">
        <v>10</v>
      </c>
      <c r="E295" s="8">
        <v>798000</v>
      </c>
      <c r="F295" s="8" t="s">
        <v>736</v>
      </c>
      <c r="G295" s="8" t="s">
        <v>431</v>
      </c>
      <c r="H295" s="8" t="s">
        <v>432</v>
      </c>
      <c r="I295" s="8" t="s">
        <v>737</v>
      </c>
      <c r="J295" s="9" t="s">
        <v>434</v>
      </c>
      <c r="K295" s="9">
        <v>20</v>
      </c>
      <c r="L295" s="9" t="s">
        <v>438</v>
      </c>
      <c r="M295" s="9">
        <v>20</v>
      </c>
    </row>
    <row r="296" spans="1:13">
      <c r="A296" s="7"/>
      <c r="B296" s="8" t="s">
        <v>428</v>
      </c>
      <c r="C296" s="8" t="s">
        <v>735</v>
      </c>
      <c r="D296" s="9">
        <v>10</v>
      </c>
      <c r="E296" s="8">
        <v>798000</v>
      </c>
      <c r="F296" s="8" t="s">
        <v>736</v>
      </c>
      <c r="G296" s="8" t="s">
        <v>442</v>
      </c>
      <c r="H296" s="8" t="s">
        <v>443</v>
      </c>
      <c r="I296" s="8" t="s">
        <v>620</v>
      </c>
      <c r="J296" s="9" t="s">
        <v>445</v>
      </c>
      <c r="K296" s="9" t="s">
        <v>456</v>
      </c>
      <c r="L296" s="9"/>
      <c r="M296" s="9">
        <v>20</v>
      </c>
    </row>
    <row r="297" spans="1:13">
      <c r="A297" s="7"/>
      <c r="B297" s="8" t="s">
        <v>428</v>
      </c>
      <c r="C297" s="8" t="s">
        <v>735</v>
      </c>
      <c r="D297" s="9">
        <v>10</v>
      </c>
      <c r="E297" s="8">
        <v>798000</v>
      </c>
      <c r="F297" s="8" t="s">
        <v>736</v>
      </c>
      <c r="G297" s="8" t="s">
        <v>446</v>
      </c>
      <c r="H297" s="8" t="s">
        <v>447</v>
      </c>
      <c r="I297" s="8" t="s">
        <v>621</v>
      </c>
      <c r="J297" s="9" t="s">
        <v>434</v>
      </c>
      <c r="K297" s="9">
        <v>100</v>
      </c>
      <c r="L297" s="9" t="s">
        <v>435</v>
      </c>
      <c r="M297" s="9">
        <v>10</v>
      </c>
    </row>
    <row r="298" spans="1:13">
      <c r="A298" s="7">
        <f>MAX($A$4:A297)+1</f>
        <v>53</v>
      </c>
      <c r="B298" s="8" t="s">
        <v>428</v>
      </c>
      <c r="C298" s="8" t="s">
        <v>738</v>
      </c>
      <c r="D298" s="9">
        <v>10</v>
      </c>
      <c r="E298" s="8">
        <v>232355.52</v>
      </c>
      <c r="F298" s="8" t="s">
        <v>739</v>
      </c>
      <c r="G298" s="8" t="s">
        <v>431</v>
      </c>
      <c r="H298" s="8" t="s">
        <v>432</v>
      </c>
      <c r="I298" s="8" t="s">
        <v>740</v>
      </c>
      <c r="J298" s="9" t="s">
        <v>434</v>
      </c>
      <c r="K298" s="9">
        <v>12</v>
      </c>
      <c r="L298" s="9" t="s">
        <v>617</v>
      </c>
      <c r="M298" s="9">
        <v>20</v>
      </c>
    </row>
    <row r="299" spans="1:13">
      <c r="A299" s="7"/>
      <c r="B299" s="8" t="s">
        <v>428</v>
      </c>
      <c r="C299" s="8" t="s">
        <v>738</v>
      </c>
      <c r="D299" s="9">
        <v>10</v>
      </c>
      <c r="E299" s="8">
        <v>232355.52</v>
      </c>
      <c r="F299" s="8" t="s">
        <v>739</v>
      </c>
      <c r="G299" s="8" t="s">
        <v>431</v>
      </c>
      <c r="H299" s="8" t="s">
        <v>436</v>
      </c>
      <c r="I299" s="8" t="s">
        <v>618</v>
      </c>
      <c r="J299" s="9" t="s">
        <v>434</v>
      </c>
      <c r="K299" s="9">
        <v>100</v>
      </c>
      <c r="L299" s="9" t="s">
        <v>435</v>
      </c>
      <c r="M299" s="9">
        <v>20</v>
      </c>
    </row>
    <row r="300" spans="1:13">
      <c r="A300" s="7"/>
      <c r="B300" s="8" t="s">
        <v>428</v>
      </c>
      <c r="C300" s="8" t="s">
        <v>738</v>
      </c>
      <c r="D300" s="9">
        <v>10</v>
      </c>
      <c r="E300" s="8">
        <v>232355.52</v>
      </c>
      <c r="F300" s="8" t="s">
        <v>739</v>
      </c>
      <c r="G300" s="8" t="s">
        <v>431</v>
      </c>
      <c r="H300" s="8" t="s">
        <v>439</v>
      </c>
      <c r="I300" s="8" t="s">
        <v>619</v>
      </c>
      <c r="J300" s="9" t="s">
        <v>453</v>
      </c>
      <c r="K300" s="9">
        <v>1</v>
      </c>
      <c r="L300" s="9" t="s">
        <v>617</v>
      </c>
      <c r="M300" s="9">
        <v>20</v>
      </c>
    </row>
    <row r="301" spans="1:13">
      <c r="A301" s="7"/>
      <c r="B301" s="8" t="s">
        <v>428</v>
      </c>
      <c r="C301" s="8" t="s">
        <v>738</v>
      </c>
      <c r="D301" s="9">
        <v>10</v>
      </c>
      <c r="E301" s="8">
        <v>232355.52</v>
      </c>
      <c r="F301" s="8" t="s">
        <v>739</v>
      </c>
      <c r="G301" s="8" t="s">
        <v>442</v>
      </c>
      <c r="H301" s="8" t="s">
        <v>443</v>
      </c>
      <c r="I301" s="8" t="s">
        <v>620</v>
      </c>
      <c r="J301" s="9" t="s">
        <v>445</v>
      </c>
      <c r="K301" s="9" t="s">
        <v>456</v>
      </c>
      <c r="L301" s="9"/>
      <c r="M301" s="9">
        <v>20</v>
      </c>
    </row>
    <row r="302" spans="1:13">
      <c r="A302" s="7"/>
      <c r="B302" s="8" t="s">
        <v>428</v>
      </c>
      <c r="C302" s="8" t="s">
        <v>738</v>
      </c>
      <c r="D302" s="9">
        <v>10</v>
      </c>
      <c r="E302" s="8">
        <v>232355.52</v>
      </c>
      <c r="F302" s="8" t="s">
        <v>739</v>
      </c>
      <c r="G302" s="8" t="s">
        <v>446</v>
      </c>
      <c r="H302" s="8" t="s">
        <v>447</v>
      </c>
      <c r="I302" s="8" t="s">
        <v>741</v>
      </c>
      <c r="J302" s="9" t="s">
        <v>434</v>
      </c>
      <c r="K302" s="9">
        <v>100</v>
      </c>
      <c r="L302" s="9" t="s">
        <v>435</v>
      </c>
      <c r="M302" s="9">
        <v>5</v>
      </c>
    </row>
    <row r="303" spans="1:13">
      <c r="A303" s="7"/>
      <c r="B303" s="8" t="s">
        <v>428</v>
      </c>
      <c r="C303" s="8" t="s">
        <v>738</v>
      </c>
      <c r="D303" s="9">
        <v>10</v>
      </c>
      <c r="E303" s="8">
        <v>232355.52</v>
      </c>
      <c r="F303" s="8" t="s">
        <v>739</v>
      </c>
      <c r="G303" s="8" t="s">
        <v>458</v>
      </c>
      <c r="H303" s="8" t="s">
        <v>484</v>
      </c>
      <c r="I303" s="8" t="s">
        <v>742</v>
      </c>
      <c r="J303" s="9" t="s">
        <v>445</v>
      </c>
      <c r="K303" s="9" t="s">
        <v>456</v>
      </c>
      <c r="L303" s="9"/>
      <c r="M303" s="9">
        <v>5</v>
      </c>
    </row>
    <row r="304" spans="1:13">
      <c r="A304" s="7">
        <f>MAX($A$4:A303)+1</f>
        <v>54</v>
      </c>
      <c r="B304" s="8" t="s">
        <v>428</v>
      </c>
      <c r="C304" s="8" t="s">
        <v>743</v>
      </c>
      <c r="D304" s="9">
        <v>10</v>
      </c>
      <c r="E304" s="8">
        <v>3020507.48</v>
      </c>
      <c r="F304" s="8" t="s">
        <v>744</v>
      </c>
      <c r="G304" s="8" t="s">
        <v>431</v>
      </c>
      <c r="H304" s="8" t="s">
        <v>436</v>
      </c>
      <c r="I304" s="8" t="s">
        <v>582</v>
      </c>
      <c r="J304" s="9" t="s">
        <v>434</v>
      </c>
      <c r="K304" s="9">
        <v>100</v>
      </c>
      <c r="L304" s="9" t="s">
        <v>435</v>
      </c>
      <c r="M304" s="9">
        <v>20</v>
      </c>
    </row>
    <row r="305" spans="1:13">
      <c r="A305" s="7"/>
      <c r="B305" s="8" t="s">
        <v>428</v>
      </c>
      <c r="C305" s="8" t="s">
        <v>743</v>
      </c>
      <c r="D305" s="9">
        <v>10</v>
      </c>
      <c r="E305" s="8">
        <v>3020507.48</v>
      </c>
      <c r="F305" s="8" t="s">
        <v>744</v>
      </c>
      <c r="G305" s="8" t="s">
        <v>431</v>
      </c>
      <c r="H305" s="8" t="s">
        <v>439</v>
      </c>
      <c r="I305" s="8" t="s">
        <v>745</v>
      </c>
      <c r="J305" s="9" t="s">
        <v>453</v>
      </c>
      <c r="K305" s="9">
        <v>1</v>
      </c>
      <c r="L305" s="9" t="s">
        <v>441</v>
      </c>
      <c r="M305" s="9">
        <v>20</v>
      </c>
    </row>
    <row r="306" spans="1:13">
      <c r="A306" s="7"/>
      <c r="B306" s="8" t="s">
        <v>428</v>
      </c>
      <c r="C306" s="8" t="s">
        <v>743</v>
      </c>
      <c r="D306" s="9">
        <v>10</v>
      </c>
      <c r="E306" s="8">
        <v>3020507.48</v>
      </c>
      <c r="F306" s="8" t="s">
        <v>744</v>
      </c>
      <c r="G306" s="8" t="s">
        <v>431</v>
      </c>
      <c r="H306" s="8" t="s">
        <v>432</v>
      </c>
      <c r="I306" s="8" t="s">
        <v>746</v>
      </c>
      <c r="J306" s="9" t="s">
        <v>434</v>
      </c>
      <c r="K306" s="9">
        <v>39</v>
      </c>
      <c r="L306" s="9" t="s">
        <v>438</v>
      </c>
      <c r="M306" s="9">
        <v>20</v>
      </c>
    </row>
    <row r="307" spans="1:13">
      <c r="A307" s="7"/>
      <c r="B307" s="8" t="s">
        <v>428</v>
      </c>
      <c r="C307" s="8" t="s">
        <v>743</v>
      </c>
      <c r="D307" s="9">
        <v>10</v>
      </c>
      <c r="E307" s="8">
        <v>3020507.48</v>
      </c>
      <c r="F307" s="8" t="s">
        <v>744</v>
      </c>
      <c r="G307" s="8" t="s">
        <v>442</v>
      </c>
      <c r="H307" s="8" t="s">
        <v>443</v>
      </c>
      <c r="I307" s="8" t="s">
        <v>747</v>
      </c>
      <c r="J307" s="9" t="s">
        <v>445</v>
      </c>
      <c r="K307" s="9" t="s">
        <v>456</v>
      </c>
      <c r="L307" s="9"/>
      <c r="M307" s="9">
        <v>20</v>
      </c>
    </row>
    <row r="308" spans="1:13">
      <c r="A308" s="7"/>
      <c r="B308" s="8" t="s">
        <v>428</v>
      </c>
      <c r="C308" s="8" t="s">
        <v>743</v>
      </c>
      <c r="D308" s="9">
        <v>10</v>
      </c>
      <c r="E308" s="8">
        <v>3020507.48</v>
      </c>
      <c r="F308" s="8" t="s">
        <v>744</v>
      </c>
      <c r="G308" s="8" t="s">
        <v>446</v>
      </c>
      <c r="H308" s="8" t="s">
        <v>447</v>
      </c>
      <c r="I308" s="8" t="s">
        <v>633</v>
      </c>
      <c r="J308" s="9" t="s">
        <v>434</v>
      </c>
      <c r="K308" s="9">
        <v>100</v>
      </c>
      <c r="L308" s="9" t="s">
        <v>435</v>
      </c>
      <c r="M308" s="9">
        <v>5</v>
      </c>
    </row>
    <row r="309" spans="1:13">
      <c r="A309" s="7"/>
      <c r="B309" s="8" t="s">
        <v>428</v>
      </c>
      <c r="C309" s="8" t="s">
        <v>743</v>
      </c>
      <c r="D309" s="9">
        <v>10</v>
      </c>
      <c r="E309" s="8">
        <v>3020507.48</v>
      </c>
      <c r="F309" s="8" t="s">
        <v>744</v>
      </c>
      <c r="G309" s="8" t="s">
        <v>458</v>
      </c>
      <c r="H309" s="8" t="s">
        <v>484</v>
      </c>
      <c r="I309" s="8" t="s">
        <v>748</v>
      </c>
      <c r="J309" s="9" t="s">
        <v>453</v>
      </c>
      <c r="K309" s="9">
        <v>963486.74</v>
      </c>
      <c r="L309" s="9" t="s">
        <v>435</v>
      </c>
      <c r="M309" s="9">
        <v>5</v>
      </c>
    </row>
    <row r="310" spans="1:13">
      <c r="A310" s="7">
        <f>MAX($A$4:A309)+1</f>
        <v>55</v>
      </c>
      <c r="B310" s="8" t="s">
        <v>428</v>
      </c>
      <c r="C310" s="8" t="s">
        <v>749</v>
      </c>
      <c r="D310" s="9">
        <v>10</v>
      </c>
      <c r="E310" s="8">
        <v>800000</v>
      </c>
      <c r="F310" s="8" t="s">
        <v>750</v>
      </c>
      <c r="G310" s="8" t="s">
        <v>431</v>
      </c>
      <c r="H310" s="8" t="s">
        <v>432</v>
      </c>
      <c r="I310" s="8" t="s">
        <v>751</v>
      </c>
      <c r="J310" s="9" t="s">
        <v>434</v>
      </c>
      <c r="K310" s="9">
        <v>2000</v>
      </c>
      <c r="L310" s="9" t="s">
        <v>752</v>
      </c>
      <c r="M310" s="9">
        <v>20</v>
      </c>
    </row>
    <row r="311" spans="1:13">
      <c r="A311" s="7"/>
      <c r="B311" s="8" t="s">
        <v>428</v>
      </c>
      <c r="C311" s="8" t="s">
        <v>749</v>
      </c>
      <c r="D311" s="9">
        <v>10</v>
      </c>
      <c r="E311" s="8">
        <v>800000</v>
      </c>
      <c r="F311" s="8" t="s">
        <v>750</v>
      </c>
      <c r="G311" s="8" t="s">
        <v>431</v>
      </c>
      <c r="H311" s="8" t="s">
        <v>436</v>
      </c>
      <c r="I311" s="8" t="s">
        <v>753</v>
      </c>
      <c r="J311" s="9" t="s">
        <v>434</v>
      </c>
      <c r="K311" s="9">
        <v>99</v>
      </c>
      <c r="L311" s="9" t="s">
        <v>435</v>
      </c>
      <c r="M311" s="9">
        <v>20</v>
      </c>
    </row>
    <row r="312" spans="1:13">
      <c r="A312" s="7"/>
      <c r="B312" s="8" t="s">
        <v>428</v>
      </c>
      <c r="C312" s="8" t="s">
        <v>749</v>
      </c>
      <c r="D312" s="9">
        <v>10</v>
      </c>
      <c r="E312" s="8">
        <v>800000</v>
      </c>
      <c r="F312" s="8" t="s">
        <v>750</v>
      </c>
      <c r="G312" s="8" t="s">
        <v>431</v>
      </c>
      <c r="H312" s="8" t="s">
        <v>439</v>
      </c>
      <c r="I312" s="8" t="s">
        <v>754</v>
      </c>
      <c r="J312" s="9" t="s">
        <v>453</v>
      </c>
      <c r="K312" s="9">
        <v>1</v>
      </c>
      <c r="L312" s="9" t="s">
        <v>441</v>
      </c>
      <c r="M312" s="9">
        <v>20</v>
      </c>
    </row>
    <row r="313" ht="27" spans="1:13">
      <c r="A313" s="7"/>
      <c r="B313" s="8" t="s">
        <v>428</v>
      </c>
      <c r="C313" s="8" t="s">
        <v>749</v>
      </c>
      <c r="D313" s="9">
        <v>10</v>
      </c>
      <c r="E313" s="8">
        <v>800000</v>
      </c>
      <c r="F313" s="8" t="s">
        <v>750</v>
      </c>
      <c r="G313" s="8" t="s">
        <v>442</v>
      </c>
      <c r="H313" s="8" t="s">
        <v>443</v>
      </c>
      <c r="I313" s="8" t="s">
        <v>755</v>
      </c>
      <c r="J313" s="9" t="s">
        <v>445</v>
      </c>
      <c r="K313" s="9" t="s">
        <v>456</v>
      </c>
      <c r="L313" s="9"/>
      <c r="M313" s="9">
        <v>20</v>
      </c>
    </row>
    <row r="314" spans="1:13">
      <c r="A314" s="7"/>
      <c r="B314" s="8" t="s">
        <v>428</v>
      </c>
      <c r="C314" s="8" t="s">
        <v>749</v>
      </c>
      <c r="D314" s="9">
        <v>10</v>
      </c>
      <c r="E314" s="8">
        <v>800000</v>
      </c>
      <c r="F314" s="8" t="s">
        <v>750</v>
      </c>
      <c r="G314" s="8" t="s">
        <v>446</v>
      </c>
      <c r="H314" s="8" t="s">
        <v>447</v>
      </c>
      <c r="I314" s="8" t="s">
        <v>741</v>
      </c>
      <c r="J314" s="9" t="s">
        <v>434</v>
      </c>
      <c r="K314" s="9">
        <v>100</v>
      </c>
      <c r="L314" s="9" t="s">
        <v>435</v>
      </c>
      <c r="M314" s="9">
        <v>10</v>
      </c>
    </row>
    <row r="315" spans="1:13">
      <c r="A315" s="7">
        <f>MAX($A$4:A314)+1</f>
        <v>56</v>
      </c>
      <c r="B315" s="8" t="s">
        <v>428</v>
      </c>
      <c r="C315" s="8" t="s">
        <v>756</v>
      </c>
      <c r="D315" s="9">
        <v>10</v>
      </c>
      <c r="E315" s="8">
        <v>139520</v>
      </c>
      <c r="F315" s="8" t="s">
        <v>757</v>
      </c>
      <c r="G315" s="8" t="s">
        <v>431</v>
      </c>
      <c r="H315" s="8" t="s">
        <v>436</v>
      </c>
      <c r="I315" s="8" t="s">
        <v>758</v>
      </c>
      <c r="J315" s="9" t="s">
        <v>434</v>
      </c>
      <c r="K315" s="9">
        <v>99</v>
      </c>
      <c r="L315" s="9" t="s">
        <v>435</v>
      </c>
      <c r="M315" s="9">
        <v>20</v>
      </c>
    </row>
    <row r="316" spans="1:13">
      <c r="A316" s="7"/>
      <c r="B316" s="8" t="s">
        <v>428</v>
      </c>
      <c r="C316" s="8" t="s">
        <v>756</v>
      </c>
      <c r="D316" s="9">
        <v>10</v>
      </c>
      <c r="E316" s="8">
        <v>139520</v>
      </c>
      <c r="F316" s="8" t="s">
        <v>757</v>
      </c>
      <c r="G316" s="8" t="s">
        <v>431</v>
      </c>
      <c r="H316" s="8" t="s">
        <v>439</v>
      </c>
      <c r="I316" s="8" t="s">
        <v>759</v>
      </c>
      <c r="J316" s="9" t="s">
        <v>453</v>
      </c>
      <c r="K316" s="9">
        <v>1</v>
      </c>
      <c r="L316" s="9" t="s">
        <v>441</v>
      </c>
      <c r="M316" s="9">
        <v>20</v>
      </c>
    </row>
    <row r="317" spans="1:13">
      <c r="A317" s="7"/>
      <c r="B317" s="8" t="s">
        <v>428</v>
      </c>
      <c r="C317" s="8" t="s">
        <v>756</v>
      </c>
      <c r="D317" s="9">
        <v>10</v>
      </c>
      <c r="E317" s="8">
        <v>139520</v>
      </c>
      <c r="F317" s="8" t="s">
        <v>757</v>
      </c>
      <c r="G317" s="8" t="s">
        <v>431</v>
      </c>
      <c r="H317" s="8" t="s">
        <v>432</v>
      </c>
      <c r="I317" s="8" t="s">
        <v>760</v>
      </c>
      <c r="J317" s="9" t="s">
        <v>434</v>
      </c>
      <c r="K317" s="9">
        <v>50</v>
      </c>
      <c r="L317" s="9" t="s">
        <v>589</v>
      </c>
      <c r="M317" s="9">
        <v>20</v>
      </c>
    </row>
    <row r="318" spans="1:13">
      <c r="A318" s="7"/>
      <c r="B318" s="8" t="s">
        <v>428</v>
      </c>
      <c r="C318" s="8" t="s">
        <v>756</v>
      </c>
      <c r="D318" s="9">
        <v>10</v>
      </c>
      <c r="E318" s="8">
        <v>139520</v>
      </c>
      <c r="F318" s="8" t="s">
        <v>757</v>
      </c>
      <c r="G318" s="8" t="s">
        <v>442</v>
      </c>
      <c r="H318" s="8" t="s">
        <v>443</v>
      </c>
      <c r="I318" s="8" t="s">
        <v>761</v>
      </c>
      <c r="J318" s="9" t="s">
        <v>445</v>
      </c>
      <c r="K318" s="9" t="s">
        <v>456</v>
      </c>
      <c r="L318" s="9"/>
      <c r="M318" s="9">
        <v>20</v>
      </c>
    </row>
    <row r="319" spans="1:13">
      <c r="A319" s="7"/>
      <c r="B319" s="8" t="s">
        <v>428</v>
      </c>
      <c r="C319" s="8" t="s">
        <v>756</v>
      </c>
      <c r="D319" s="9">
        <v>10</v>
      </c>
      <c r="E319" s="8">
        <v>139520</v>
      </c>
      <c r="F319" s="8" t="s">
        <v>757</v>
      </c>
      <c r="G319" s="8" t="s">
        <v>446</v>
      </c>
      <c r="H319" s="8" t="s">
        <v>447</v>
      </c>
      <c r="I319" s="8" t="s">
        <v>457</v>
      </c>
      <c r="J319" s="9" t="s">
        <v>434</v>
      </c>
      <c r="K319" s="9">
        <v>99</v>
      </c>
      <c r="L319" s="9" t="s">
        <v>435</v>
      </c>
      <c r="M319" s="9">
        <v>10</v>
      </c>
    </row>
    <row r="320" spans="1:13">
      <c r="A320" s="7">
        <f>MAX($A$4:A319)+1</f>
        <v>57</v>
      </c>
      <c r="B320" s="8" t="s">
        <v>428</v>
      </c>
      <c r="C320" s="8" t="s">
        <v>762</v>
      </c>
      <c r="D320" s="9">
        <v>10</v>
      </c>
      <c r="E320" s="8">
        <v>182723.42</v>
      </c>
      <c r="F320" s="8" t="s">
        <v>763</v>
      </c>
      <c r="G320" s="8" t="s">
        <v>431</v>
      </c>
      <c r="H320" s="8" t="s">
        <v>432</v>
      </c>
      <c r="I320" s="8" t="s">
        <v>764</v>
      </c>
      <c r="J320" s="9" t="s">
        <v>434</v>
      </c>
      <c r="K320" s="9">
        <v>3</v>
      </c>
      <c r="L320" s="9" t="s">
        <v>438</v>
      </c>
      <c r="M320" s="9">
        <v>15</v>
      </c>
    </row>
    <row r="321" spans="1:13">
      <c r="A321" s="7"/>
      <c r="B321" s="8" t="s">
        <v>428</v>
      </c>
      <c r="C321" s="8" t="s">
        <v>762</v>
      </c>
      <c r="D321" s="9">
        <v>10</v>
      </c>
      <c r="E321" s="8">
        <v>182723.42</v>
      </c>
      <c r="F321" s="8" t="s">
        <v>763</v>
      </c>
      <c r="G321" s="8" t="s">
        <v>431</v>
      </c>
      <c r="H321" s="8" t="s">
        <v>436</v>
      </c>
      <c r="I321" s="8" t="s">
        <v>765</v>
      </c>
      <c r="J321" s="9" t="s">
        <v>434</v>
      </c>
      <c r="K321" s="9">
        <v>99</v>
      </c>
      <c r="L321" s="9" t="s">
        <v>435</v>
      </c>
      <c r="M321" s="9">
        <v>15</v>
      </c>
    </row>
    <row r="322" spans="1:13">
      <c r="A322" s="7"/>
      <c r="B322" s="8" t="s">
        <v>428</v>
      </c>
      <c r="C322" s="8" t="s">
        <v>762</v>
      </c>
      <c r="D322" s="9">
        <v>10</v>
      </c>
      <c r="E322" s="8">
        <v>182723.42</v>
      </c>
      <c r="F322" s="8" t="s">
        <v>763</v>
      </c>
      <c r="G322" s="8" t="s">
        <v>431</v>
      </c>
      <c r="H322" s="8" t="s">
        <v>439</v>
      </c>
      <c r="I322" s="8" t="s">
        <v>766</v>
      </c>
      <c r="J322" s="9" t="s">
        <v>434</v>
      </c>
      <c r="K322" s="9">
        <v>99</v>
      </c>
      <c r="L322" s="9" t="s">
        <v>435</v>
      </c>
      <c r="M322" s="9">
        <v>15</v>
      </c>
    </row>
    <row r="323" spans="1:13">
      <c r="A323" s="7"/>
      <c r="B323" s="8" t="s">
        <v>428</v>
      </c>
      <c r="C323" s="8" t="s">
        <v>762</v>
      </c>
      <c r="D323" s="9">
        <v>10</v>
      </c>
      <c r="E323" s="8">
        <v>182723.42</v>
      </c>
      <c r="F323" s="8" t="s">
        <v>763</v>
      </c>
      <c r="G323" s="8" t="s">
        <v>442</v>
      </c>
      <c r="H323" s="8" t="s">
        <v>443</v>
      </c>
      <c r="I323" s="8" t="s">
        <v>767</v>
      </c>
      <c r="J323" s="9" t="s">
        <v>445</v>
      </c>
      <c r="K323" s="9">
        <v>99</v>
      </c>
      <c r="L323" s="9" t="s">
        <v>435</v>
      </c>
      <c r="M323" s="9">
        <v>20</v>
      </c>
    </row>
    <row r="324" spans="1:13">
      <c r="A324" s="7"/>
      <c r="B324" s="8" t="s">
        <v>428</v>
      </c>
      <c r="C324" s="8" t="s">
        <v>762</v>
      </c>
      <c r="D324" s="9">
        <v>10</v>
      </c>
      <c r="E324" s="8">
        <v>182723.42</v>
      </c>
      <c r="F324" s="8" t="s">
        <v>763</v>
      </c>
      <c r="G324" s="8" t="s">
        <v>446</v>
      </c>
      <c r="H324" s="8" t="s">
        <v>447</v>
      </c>
      <c r="I324" s="8" t="s">
        <v>768</v>
      </c>
      <c r="J324" s="9" t="s">
        <v>434</v>
      </c>
      <c r="K324" s="9">
        <v>99</v>
      </c>
      <c r="L324" s="9" t="s">
        <v>435</v>
      </c>
      <c r="M324" s="9">
        <v>10</v>
      </c>
    </row>
    <row r="325" spans="1:13">
      <c r="A325" s="7"/>
      <c r="B325" s="8" t="s">
        <v>428</v>
      </c>
      <c r="C325" s="8" t="s">
        <v>762</v>
      </c>
      <c r="D325" s="9">
        <v>10</v>
      </c>
      <c r="E325" s="8">
        <v>182723.42</v>
      </c>
      <c r="F325" s="8" t="s">
        <v>763</v>
      </c>
      <c r="G325" s="8" t="s">
        <v>458</v>
      </c>
      <c r="H325" s="8" t="s">
        <v>459</v>
      </c>
      <c r="I325" s="8" t="s">
        <v>769</v>
      </c>
      <c r="J325" s="9" t="s">
        <v>434</v>
      </c>
      <c r="K325" s="9">
        <v>100</v>
      </c>
      <c r="L325" s="9" t="s">
        <v>435</v>
      </c>
      <c r="M325" s="9">
        <v>15</v>
      </c>
    </row>
    <row r="326" spans="1:13">
      <c r="A326" s="7">
        <f>MAX($A$4:A325)+1</f>
        <v>58</v>
      </c>
      <c r="B326" s="8" t="s">
        <v>428</v>
      </c>
      <c r="C326" s="8" t="s">
        <v>770</v>
      </c>
      <c r="D326" s="9">
        <v>10</v>
      </c>
      <c r="E326" s="8">
        <v>7254.55</v>
      </c>
      <c r="F326" s="8" t="s">
        <v>771</v>
      </c>
      <c r="G326" s="8" t="s">
        <v>431</v>
      </c>
      <c r="H326" s="8" t="s">
        <v>432</v>
      </c>
      <c r="I326" s="8" t="s">
        <v>764</v>
      </c>
      <c r="J326" s="9" t="s">
        <v>434</v>
      </c>
      <c r="K326" s="9">
        <v>3</v>
      </c>
      <c r="L326" s="9" t="s">
        <v>438</v>
      </c>
      <c r="M326" s="9">
        <v>15</v>
      </c>
    </row>
    <row r="327" spans="1:13">
      <c r="A327" s="7"/>
      <c r="B327" s="8" t="s">
        <v>428</v>
      </c>
      <c r="C327" s="8" t="s">
        <v>770</v>
      </c>
      <c r="D327" s="9">
        <v>10</v>
      </c>
      <c r="E327" s="8">
        <v>7254.55</v>
      </c>
      <c r="F327" s="8" t="s">
        <v>771</v>
      </c>
      <c r="G327" s="8" t="s">
        <v>431</v>
      </c>
      <c r="H327" s="8" t="s">
        <v>439</v>
      </c>
      <c r="I327" s="8" t="s">
        <v>772</v>
      </c>
      <c r="J327" s="9" t="s">
        <v>453</v>
      </c>
      <c r="K327" s="9">
        <v>1</v>
      </c>
      <c r="L327" s="9" t="s">
        <v>441</v>
      </c>
      <c r="M327" s="9">
        <v>15</v>
      </c>
    </row>
    <row r="328" spans="1:13">
      <c r="A328" s="7"/>
      <c r="B328" s="8" t="s">
        <v>428</v>
      </c>
      <c r="C328" s="8" t="s">
        <v>770</v>
      </c>
      <c r="D328" s="9">
        <v>10</v>
      </c>
      <c r="E328" s="8">
        <v>7254.55</v>
      </c>
      <c r="F328" s="8" t="s">
        <v>771</v>
      </c>
      <c r="G328" s="8" t="s">
        <v>431</v>
      </c>
      <c r="H328" s="8" t="s">
        <v>436</v>
      </c>
      <c r="I328" s="8" t="s">
        <v>765</v>
      </c>
      <c r="J328" s="9" t="s">
        <v>434</v>
      </c>
      <c r="K328" s="9">
        <v>90</v>
      </c>
      <c r="L328" s="9" t="s">
        <v>435</v>
      </c>
      <c r="M328" s="9">
        <v>15</v>
      </c>
    </row>
    <row r="329" spans="1:13">
      <c r="A329" s="7"/>
      <c r="B329" s="8" t="s">
        <v>428</v>
      </c>
      <c r="C329" s="8" t="s">
        <v>770</v>
      </c>
      <c r="D329" s="9">
        <v>10</v>
      </c>
      <c r="E329" s="8">
        <v>7254.55</v>
      </c>
      <c r="F329" s="8" t="s">
        <v>771</v>
      </c>
      <c r="G329" s="8" t="s">
        <v>442</v>
      </c>
      <c r="H329" s="8" t="s">
        <v>443</v>
      </c>
      <c r="I329" s="8" t="s">
        <v>773</v>
      </c>
      <c r="J329" s="9" t="s">
        <v>445</v>
      </c>
      <c r="K329" s="9" t="s">
        <v>456</v>
      </c>
      <c r="L329" s="9"/>
      <c r="M329" s="9">
        <v>20</v>
      </c>
    </row>
    <row r="330" spans="1:13">
      <c r="A330" s="7"/>
      <c r="B330" s="8" t="s">
        <v>428</v>
      </c>
      <c r="C330" s="8" t="s">
        <v>770</v>
      </c>
      <c r="D330" s="9">
        <v>10</v>
      </c>
      <c r="E330" s="8">
        <v>7254.55</v>
      </c>
      <c r="F330" s="8" t="s">
        <v>771</v>
      </c>
      <c r="G330" s="8" t="s">
        <v>446</v>
      </c>
      <c r="H330" s="8" t="s">
        <v>447</v>
      </c>
      <c r="I330" s="8" t="s">
        <v>774</v>
      </c>
      <c r="J330" s="9" t="s">
        <v>434</v>
      </c>
      <c r="K330" s="9">
        <v>95</v>
      </c>
      <c r="L330" s="9" t="s">
        <v>435</v>
      </c>
      <c r="M330" s="9">
        <v>10</v>
      </c>
    </row>
    <row r="331" spans="1:13">
      <c r="A331" s="7"/>
      <c r="B331" s="8" t="s">
        <v>428</v>
      </c>
      <c r="C331" s="8" t="s">
        <v>770</v>
      </c>
      <c r="D331" s="9">
        <v>10</v>
      </c>
      <c r="E331" s="8">
        <v>7254.55</v>
      </c>
      <c r="F331" s="8" t="s">
        <v>771</v>
      </c>
      <c r="G331" s="8" t="s">
        <v>458</v>
      </c>
      <c r="H331" s="8" t="s">
        <v>484</v>
      </c>
      <c r="I331" s="8" t="s">
        <v>775</v>
      </c>
      <c r="J331" s="9" t="s">
        <v>453</v>
      </c>
      <c r="K331" s="9">
        <v>395279.36</v>
      </c>
      <c r="L331" s="9" t="s">
        <v>435</v>
      </c>
      <c r="M331" s="9">
        <v>15</v>
      </c>
    </row>
    <row r="332" spans="1:13">
      <c r="A332" s="7">
        <f>MAX($A$4:A331)+1</f>
        <v>59</v>
      </c>
      <c r="B332" s="8" t="s">
        <v>428</v>
      </c>
      <c r="C332" s="8" t="s">
        <v>776</v>
      </c>
      <c r="D332" s="9">
        <v>10</v>
      </c>
      <c r="E332" s="8">
        <v>179040.95</v>
      </c>
      <c r="F332" s="8" t="s">
        <v>777</v>
      </c>
      <c r="G332" s="8" t="s">
        <v>431</v>
      </c>
      <c r="H332" s="8" t="s">
        <v>436</v>
      </c>
      <c r="I332" s="8" t="s">
        <v>479</v>
      </c>
      <c r="J332" s="9" t="s">
        <v>434</v>
      </c>
      <c r="K332" s="9">
        <v>90</v>
      </c>
      <c r="L332" s="9" t="s">
        <v>435</v>
      </c>
      <c r="M332" s="9">
        <v>15</v>
      </c>
    </row>
    <row r="333" spans="1:13">
      <c r="A333" s="7"/>
      <c r="B333" s="8" t="s">
        <v>428</v>
      </c>
      <c r="C333" s="8" t="s">
        <v>776</v>
      </c>
      <c r="D333" s="9">
        <v>10</v>
      </c>
      <c r="E333" s="8">
        <v>179040.95</v>
      </c>
      <c r="F333" s="8" t="s">
        <v>777</v>
      </c>
      <c r="G333" s="8" t="s">
        <v>431</v>
      </c>
      <c r="H333" s="8" t="s">
        <v>439</v>
      </c>
      <c r="I333" s="8" t="s">
        <v>480</v>
      </c>
      <c r="J333" s="9" t="s">
        <v>453</v>
      </c>
      <c r="K333" s="9">
        <v>30</v>
      </c>
      <c r="L333" s="9" t="s">
        <v>481</v>
      </c>
      <c r="M333" s="9">
        <v>15</v>
      </c>
    </row>
    <row r="334" ht="27" spans="1:13">
      <c r="A334" s="7"/>
      <c r="B334" s="8" t="s">
        <v>428</v>
      </c>
      <c r="C334" s="8" t="s">
        <v>776</v>
      </c>
      <c r="D334" s="9">
        <v>10</v>
      </c>
      <c r="E334" s="8">
        <v>179040.95</v>
      </c>
      <c r="F334" s="8" t="s">
        <v>777</v>
      </c>
      <c r="G334" s="8" t="s">
        <v>431</v>
      </c>
      <c r="H334" s="8" t="s">
        <v>432</v>
      </c>
      <c r="I334" s="8" t="s">
        <v>778</v>
      </c>
      <c r="J334" s="9" t="s">
        <v>434</v>
      </c>
      <c r="K334" s="9">
        <v>289</v>
      </c>
      <c r="L334" s="9" t="s">
        <v>478</v>
      </c>
      <c r="M334" s="9">
        <v>15</v>
      </c>
    </row>
    <row r="335" spans="1:13">
      <c r="A335" s="7"/>
      <c r="B335" s="8" t="s">
        <v>428</v>
      </c>
      <c r="C335" s="8" t="s">
        <v>776</v>
      </c>
      <c r="D335" s="9">
        <v>10</v>
      </c>
      <c r="E335" s="8">
        <v>179040.95</v>
      </c>
      <c r="F335" s="8" t="s">
        <v>777</v>
      </c>
      <c r="G335" s="8" t="s">
        <v>442</v>
      </c>
      <c r="H335" s="8" t="s">
        <v>443</v>
      </c>
      <c r="I335" s="8" t="s">
        <v>779</v>
      </c>
      <c r="J335" s="9" t="s">
        <v>445</v>
      </c>
      <c r="K335" s="9" t="s">
        <v>456</v>
      </c>
      <c r="L335" s="9"/>
      <c r="M335" s="9">
        <v>20</v>
      </c>
    </row>
    <row r="336" spans="1:13">
      <c r="A336" s="7"/>
      <c r="B336" s="8" t="s">
        <v>428</v>
      </c>
      <c r="C336" s="8" t="s">
        <v>776</v>
      </c>
      <c r="D336" s="9">
        <v>10</v>
      </c>
      <c r="E336" s="8">
        <v>179040.95</v>
      </c>
      <c r="F336" s="8" t="s">
        <v>777</v>
      </c>
      <c r="G336" s="8" t="s">
        <v>446</v>
      </c>
      <c r="H336" s="8" t="s">
        <v>447</v>
      </c>
      <c r="I336" s="8" t="s">
        <v>483</v>
      </c>
      <c r="J336" s="9" t="s">
        <v>434</v>
      </c>
      <c r="K336" s="9">
        <v>100</v>
      </c>
      <c r="L336" s="9" t="s">
        <v>435</v>
      </c>
      <c r="M336" s="9">
        <v>10</v>
      </c>
    </row>
    <row r="337" spans="1:13">
      <c r="A337" s="7"/>
      <c r="B337" s="8" t="s">
        <v>428</v>
      </c>
      <c r="C337" s="8" t="s">
        <v>776</v>
      </c>
      <c r="D337" s="9">
        <v>10</v>
      </c>
      <c r="E337" s="8">
        <v>179040.95</v>
      </c>
      <c r="F337" s="8" t="s">
        <v>777</v>
      </c>
      <c r="G337" s="8" t="s">
        <v>458</v>
      </c>
      <c r="H337" s="8" t="s">
        <v>484</v>
      </c>
      <c r="I337" s="8" t="s">
        <v>485</v>
      </c>
      <c r="J337" s="9" t="s">
        <v>453</v>
      </c>
      <c r="K337" s="9">
        <v>255772.78</v>
      </c>
      <c r="L337" s="9" t="s">
        <v>492</v>
      </c>
      <c r="M337" s="9">
        <v>15</v>
      </c>
    </row>
    <row r="338" spans="1:13">
      <c r="A338" s="7">
        <f>MAX($A$4:A337)+1</f>
        <v>60</v>
      </c>
      <c r="B338" s="8" t="s">
        <v>428</v>
      </c>
      <c r="C338" s="8" t="s">
        <v>780</v>
      </c>
      <c r="D338" s="9">
        <v>10</v>
      </c>
      <c r="E338" s="8">
        <v>113312.46</v>
      </c>
      <c r="F338" s="8" t="s">
        <v>781</v>
      </c>
      <c r="G338" s="8" t="s">
        <v>431</v>
      </c>
      <c r="H338" s="8" t="s">
        <v>436</v>
      </c>
      <c r="I338" s="8" t="s">
        <v>782</v>
      </c>
      <c r="J338" s="9" t="s">
        <v>434</v>
      </c>
      <c r="K338" s="9">
        <v>100</v>
      </c>
      <c r="L338" s="9" t="s">
        <v>435</v>
      </c>
      <c r="M338" s="9">
        <v>20</v>
      </c>
    </row>
    <row r="339" spans="1:13">
      <c r="A339" s="7"/>
      <c r="B339" s="8" t="s">
        <v>428</v>
      </c>
      <c r="C339" s="8" t="s">
        <v>780</v>
      </c>
      <c r="D339" s="9">
        <v>10</v>
      </c>
      <c r="E339" s="8">
        <v>113312.46</v>
      </c>
      <c r="F339" s="8" t="s">
        <v>781</v>
      </c>
      <c r="G339" s="8" t="s">
        <v>431</v>
      </c>
      <c r="H339" s="8" t="s">
        <v>432</v>
      </c>
      <c r="I339" s="8" t="s">
        <v>740</v>
      </c>
      <c r="J339" s="9" t="s">
        <v>434</v>
      </c>
      <c r="K339" s="9">
        <v>12</v>
      </c>
      <c r="L339" s="9" t="s">
        <v>617</v>
      </c>
      <c r="M339" s="9">
        <v>20</v>
      </c>
    </row>
    <row r="340" spans="1:13">
      <c r="A340" s="7"/>
      <c r="B340" s="8" t="s">
        <v>428</v>
      </c>
      <c r="C340" s="8" t="s">
        <v>780</v>
      </c>
      <c r="D340" s="9">
        <v>10</v>
      </c>
      <c r="E340" s="8">
        <v>113312.46</v>
      </c>
      <c r="F340" s="8" t="s">
        <v>781</v>
      </c>
      <c r="G340" s="8" t="s">
        <v>431</v>
      </c>
      <c r="H340" s="8" t="s">
        <v>439</v>
      </c>
      <c r="I340" s="8" t="s">
        <v>619</v>
      </c>
      <c r="J340" s="9" t="s">
        <v>453</v>
      </c>
      <c r="K340" s="9">
        <v>1</v>
      </c>
      <c r="L340" s="9" t="s">
        <v>441</v>
      </c>
      <c r="M340" s="9">
        <v>20</v>
      </c>
    </row>
    <row r="341" spans="1:13">
      <c r="A341" s="7"/>
      <c r="B341" s="8" t="s">
        <v>428</v>
      </c>
      <c r="C341" s="8" t="s">
        <v>780</v>
      </c>
      <c r="D341" s="9">
        <v>10</v>
      </c>
      <c r="E341" s="8">
        <v>113312.46</v>
      </c>
      <c r="F341" s="8" t="s">
        <v>781</v>
      </c>
      <c r="G341" s="8" t="s">
        <v>442</v>
      </c>
      <c r="H341" s="8" t="s">
        <v>511</v>
      </c>
      <c r="I341" s="8" t="s">
        <v>620</v>
      </c>
      <c r="J341" s="9" t="s">
        <v>445</v>
      </c>
      <c r="K341" s="9" t="s">
        <v>456</v>
      </c>
      <c r="L341" s="9"/>
      <c r="M341" s="9">
        <v>20</v>
      </c>
    </row>
    <row r="342" spans="1:13">
      <c r="A342" s="7"/>
      <c r="B342" s="8" t="s">
        <v>428</v>
      </c>
      <c r="C342" s="8" t="s">
        <v>780</v>
      </c>
      <c r="D342" s="9">
        <v>10</v>
      </c>
      <c r="E342" s="8">
        <v>113312.46</v>
      </c>
      <c r="F342" s="8" t="s">
        <v>781</v>
      </c>
      <c r="G342" s="8" t="s">
        <v>446</v>
      </c>
      <c r="H342" s="8" t="s">
        <v>447</v>
      </c>
      <c r="I342" s="8" t="s">
        <v>741</v>
      </c>
      <c r="J342" s="9" t="s">
        <v>434</v>
      </c>
      <c r="K342" s="9">
        <v>100</v>
      </c>
      <c r="L342" s="9" t="s">
        <v>435</v>
      </c>
      <c r="M342" s="9">
        <v>10</v>
      </c>
    </row>
    <row r="343" spans="1:13">
      <c r="A343" s="7">
        <f>MAX($A$4:A342)+1</f>
        <v>61</v>
      </c>
      <c r="B343" s="8" t="s">
        <v>428</v>
      </c>
      <c r="C343" s="8" t="s">
        <v>783</v>
      </c>
      <c r="D343" s="9">
        <v>10</v>
      </c>
      <c r="E343" s="8">
        <v>92976.07</v>
      </c>
      <c r="F343" s="8" t="s">
        <v>784</v>
      </c>
      <c r="G343" s="8" t="s">
        <v>431</v>
      </c>
      <c r="H343" s="8" t="s">
        <v>432</v>
      </c>
      <c r="I343" s="8" t="s">
        <v>785</v>
      </c>
      <c r="J343" s="9" t="s">
        <v>434</v>
      </c>
      <c r="K343" s="9">
        <v>128</v>
      </c>
      <c r="L343" s="9" t="s">
        <v>478</v>
      </c>
      <c r="M343" s="9">
        <v>15</v>
      </c>
    </row>
    <row r="344" spans="1:13">
      <c r="A344" s="7"/>
      <c r="B344" s="8" t="s">
        <v>428</v>
      </c>
      <c r="C344" s="8" t="s">
        <v>783</v>
      </c>
      <c r="D344" s="9">
        <v>10</v>
      </c>
      <c r="E344" s="8">
        <v>92976.07</v>
      </c>
      <c r="F344" s="8" t="s">
        <v>784</v>
      </c>
      <c r="G344" s="8" t="s">
        <v>431</v>
      </c>
      <c r="H344" s="8" t="s">
        <v>436</v>
      </c>
      <c r="I344" s="8" t="s">
        <v>479</v>
      </c>
      <c r="J344" s="9" t="s">
        <v>434</v>
      </c>
      <c r="K344" s="9">
        <v>90</v>
      </c>
      <c r="L344" s="9" t="s">
        <v>435</v>
      </c>
      <c r="M344" s="9">
        <v>15</v>
      </c>
    </row>
    <row r="345" spans="1:13">
      <c r="A345" s="7"/>
      <c r="B345" s="8" t="s">
        <v>428</v>
      </c>
      <c r="C345" s="8" t="s">
        <v>783</v>
      </c>
      <c r="D345" s="9">
        <v>10</v>
      </c>
      <c r="E345" s="8">
        <v>92976.07</v>
      </c>
      <c r="F345" s="8" t="s">
        <v>784</v>
      </c>
      <c r="G345" s="8" t="s">
        <v>431</v>
      </c>
      <c r="H345" s="8" t="s">
        <v>439</v>
      </c>
      <c r="I345" s="8" t="s">
        <v>480</v>
      </c>
      <c r="J345" s="9" t="s">
        <v>453</v>
      </c>
      <c r="K345" s="9">
        <v>60</v>
      </c>
      <c r="L345" s="9" t="s">
        <v>481</v>
      </c>
      <c r="M345" s="9">
        <v>15</v>
      </c>
    </row>
    <row r="346" spans="1:13">
      <c r="A346" s="7"/>
      <c r="B346" s="8" t="s">
        <v>428</v>
      </c>
      <c r="C346" s="8" t="s">
        <v>783</v>
      </c>
      <c r="D346" s="9">
        <v>10</v>
      </c>
      <c r="E346" s="8">
        <v>92976.07</v>
      </c>
      <c r="F346" s="8" t="s">
        <v>784</v>
      </c>
      <c r="G346" s="8" t="s">
        <v>442</v>
      </c>
      <c r="H346" s="8" t="s">
        <v>443</v>
      </c>
      <c r="I346" s="8" t="s">
        <v>779</v>
      </c>
      <c r="J346" s="9" t="s">
        <v>445</v>
      </c>
      <c r="K346" s="9" t="s">
        <v>456</v>
      </c>
      <c r="L346" s="9"/>
      <c r="M346" s="9">
        <v>20</v>
      </c>
    </row>
    <row r="347" spans="1:13">
      <c r="A347" s="7"/>
      <c r="B347" s="8" t="s">
        <v>428</v>
      </c>
      <c r="C347" s="8" t="s">
        <v>783</v>
      </c>
      <c r="D347" s="9">
        <v>10</v>
      </c>
      <c r="E347" s="8">
        <v>92976.07</v>
      </c>
      <c r="F347" s="8" t="s">
        <v>784</v>
      </c>
      <c r="G347" s="8" t="s">
        <v>446</v>
      </c>
      <c r="H347" s="8" t="s">
        <v>447</v>
      </c>
      <c r="I347" s="8" t="s">
        <v>483</v>
      </c>
      <c r="J347" s="9" t="s">
        <v>434</v>
      </c>
      <c r="K347" s="9">
        <v>100</v>
      </c>
      <c r="L347" s="9" t="s">
        <v>435</v>
      </c>
      <c r="M347" s="9">
        <v>10</v>
      </c>
    </row>
    <row r="348" spans="1:13">
      <c r="A348" s="7"/>
      <c r="B348" s="8" t="s">
        <v>428</v>
      </c>
      <c r="C348" s="8" t="s">
        <v>783</v>
      </c>
      <c r="D348" s="9">
        <v>10</v>
      </c>
      <c r="E348" s="8">
        <v>92976.07</v>
      </c>
      <c r="F348" s="8" t="s">
        <v>784</v>
      </c>
      <c r="G348" s="8" t="s">
        <v>458</v>
      </c>
      <c r="H348" s="8" t="s">
        <v>484</v>
      </c>
      <c r="I348" s="8" t="s">
        <v>485</v>
      </c>
      <c r="J348" s="9" t="s">
        <v>453</v>
      </c>
      <c r="K348" s="9">
        <v>232104</v>
      </c>
      <c r="L348" s="9" t="s">
        <v>492</v>
      </c>
      <c r="M348" s="9">
        <v>15</v>
      </c>
    </row>
    <row r="349" spans="1:13">
      <c r="A349" s="7">
        <f>MAX($A$4:A348)+1</f>
        <v>62</v>
      </c>
      <c r="B349" s="8" t="s">
        <v>428</v>
      </c>
      <c r="C349" s="8" t="s">
        <v>786</v>
      </c>
      <c r="D349" s="9">
        <v>10</v>
      </c>
      <c r="E349" s="8">
        <v>37</v>
      </c>
      <c r="F349" s="8" t="s">
        <v>787</v>
      </c>
      <c r="G349" s="8" t="s">
        <v>431</v>
      </c>
      <c r="H349" s="8" t="s">
        <v>432</v>
      </c>
      <c r="I349" s="8" t="s">
        <v>788</v>
      </c>
      <c r="J349" s="9" t="s">
        <v>434</v>
      </c>
      <c r="K349" s="9">
        <v>304.57</v>
      </c>
      <c r="L349" s="9" t="s">
        <v>486</v>
      </c>
      <c r="M349" s="9">
        <v>15</v>
      </c>
    </row>
    <row r="350" spans="1:13">
      <c r="A350" s="7"/>
      <c r="B350" s="8" t="s">
        <v>428</v>
      </c>
      <c r="C350" s="8" t="s">
        <v>786</v>
      </c>
      <c r="D350" s="9">
        <v>10</v>
      </c>
      <c r="E350" s="8">
        <v>37</v>
      </c>
      <c r="F350" s="8" t="s">
        <v>787</v>
      </c>
      <c r="G350" s="8" t="s">
        <v>431</v>
      </c>
      <c r="H350" s="8" t="s">
        <v>436</v>
      </c>
      <c r="I350" s="8" t="s">
        <v>789</v>
      </c>
      <c r="J350" s="9" t="s">
        <v>434</v>
      </c>
      <c r="K350" s="9">
        <v>100</v>
      </c>
      <c r="L350" s="9" t="s">
        <v>435</v>
      </c>
      <c r="M350" s="9">
        <v>15</v>
      </c>
    </row>
    <row r="351" spans="1:13">
      <c r="A351" s="7"/>
      <c r="B351" s="8" t="s">
        <v>428</v>
      </c>
      <c r="C351" s="8" t="s">
        <v>786</v>
      </c>
      <c r="D351" s="9">
        <v>10</v>
      </c>
      <c r="E351" s="8">
        <v>37</v>
      </c>
      <c r="F351" s="8" t="s">
        <v>787</v>
      </c>
      <c r="G351" s="8" t="s">
        <v>431</v>
      </c>
      <c r="H351" s="8" t="s">
        <v>439</v>
      </c>
      <c r="I351" s="8" t="s">
        <v>790</v>
      </c>
      <c r="J351" s="9" t="s">
        <v>445</v>
      </c>
      <c r="K351" s="9">
        <v>1</v>
      </c>
      <c r="L351" s="9"/>
      <c r="M351" s="9">
        <v>15</v>
      </c>
    </row>
    <row r="352" spans="1:13">
      <c r="A352" s="7"/>
      <c r="B352" s="8" t="s">
        <v>428</v>
      </c>
      <c r="C352" s="8" t="s">
        <v>786</v>
      </c>
      <c r="D352" s="9">
        <v>10</v>
      </c>
      <c r="E352" s="8">
        <v>37</v>
      </c>
      <c r="F352" s="8" t="s">
        <v>787</v>
      </c>
      <c r="G352" s="8" t="s">
        <v>442</v>
      </c>
      <c r="H352" s="8" t="s">
        <v>443</v>
      </c>
      <c r="I352" s="8" t="s">
        <v>791</v>
      </c>
      <c r="J352" s="9" t="s">
        <v>445</v>
      </c>
      <c r="K352" s="9">
        <v>1</v>
      </c>
      <c r="L352" s="9"/>
      <c r="M352" s="9">
        <v>20</v>
      </c>
    </row>
    <row r="353" spans="1:13">
      <c r="A353" s="7"/>
      <c r="B353" s="8" t="s">
        <v>428</v>
      </c>
      <c r="C353" s="8" t="s">
        <v>786</v>
      </c>
      <c r="D353" s="9">
        <v>10</v>
      </c>
      <c r="E353" s="8">
        <v>37</v>
      </c>
      <c r="F353" s="8" t="s">
        <v>787</v>
      </c>
      <c r="G353" s="8" t="s">
        <v>446</v>
      </c>
      <c r="H353" s="8" t="s">
        <v>447</v>
      </c>
      <c r="I353" s="8" t="s">
        <v>792</v>
      </c>
      <c r="J353" s="9" t="s">
        <v>434</v>
      </c>
      <c r="K353" s="9">
        <v>100</v>
      </c>
      <c r="L353" s="9" t="s">
        <v>435</v>
      </c>
      <c r="M353" s="9">
        <v>10</v>
      </c>
    </row>
    <row r="354" spans="1:13">
      <c r="A354" s="7"/>
      <c r="B354" s="8" t="s">
        <v>428</v>
      </c>
      <c r="C354" s="8" t="s">
        <v>786</v>
      </c>
      <c r="D354" s="9">
        <v>10</v>
      </c>
      <c r="E354" s="8">
        <v>37</v>
      </c>
      <c r="F354" s="8" t="s">
        <v>787</v>
      </c>
      <c r="G354" s="8" t="s">
        <v>458</v>
      </c>
      <c r="H354" s="8" t="s">
        <v>484</v>
      </c>
      <c r="I354" s="8" t="s">
        <v>793</v>
      </c>
      <c r="J354" s="9" t="s">
        <v>445</v>
      </c>
      <c r="K354" s="9">
        <v>1</v>
      </c>
      <c r="L354" s="9"/>
      <c r="M354" s="9">
        <v>15</v>
      </c>
    </row>
    <row r="355" spans="1:13">
      <c r="A355" s="7">
        <f>MAX($A$4:A354)+1</f>
        <v>63</v>
      </c>
      <c r="B355" s="8" t="s">
        <v>428</v>
      </c>
      <c r="C355" s="8" t="s">
        <v>794</v>
      </c>
      <c r="D355" s="9">
        <v>10</v>
      </c>
      <c r="E355" s="8">
        <v>1899876.48</v>
      </c>
      <c r="F355" s="8" t="s">
        <v>795</v>
      </c>
      <c r="G355" s="8" t="s">
        <v>431</v>
      </c>
      <c r="H355" s="8" t="s">
        <v>432</v>
      </c>
      <c r="I355" s="8" t="s">
        <v>796</v>
      </c>
      <c r="J355" s="9" t="s">
        <v>434</v>
      </c>
      <c r="K355" s="9">
        <v>12</v>
      </c>
      <c r="L355" s="9" t="s">
        <v>617</v>
      </c>
      <c r="M355" s="9">
        <v>20</v>
      </c>
    </row>
    <row r="356" spans="1:13">
      <c r="A356" s="7"/>
      <c r="B356" s="8" t="s">
        <v>428</v>
      </c>
      <c r="C356" s="8" t="s">
        <v>794</v>
      </c>
      <c r="D356" s="9">
        <v>10</v>
      </c>
      <c r="E356" s="8">
        <v>1899876.48</v>
      </c>
      <c r="F356" s="8" t="s">
        <v>795</v>
      </c>
      <c r="G356" s="8" t="s">
        <v>431</v>
      </c>
      <c r="H356" s="8" t="s">
        <v>439</v>
      </c>
      <c r="I356" s="8" t="s">
        <v>619</v>
      </c>
      <c r="J356" s="9" t="s">
        <v>445</v>
      </c>
      <c r="K356" s="9">
        <v>1</v>
      </c>
      <c r="L356" s="9"/>
      <c r="M356" s="9">
        <v>20</v>
      </c>
    </row>
    <row r="357" spans="1:13">
      <c r="A357" s="7"/>
      <c r="B357" s="8" t="s">
        <v>428</v>
      </c>
      <c r="C357" s="8" t="s">
        <v>794</v>
      </c>
      <c r="D357" s="9">
        <v>10</v>
      </c>
      <c r="E357" s="8">
        <v>1899876.48</v>
      </c>
      <c r="F357" s="8" t="s">
        <v>795</v>
      </c>
      <c r="G357" s="8" t="s">
        <v>431</v>
      </c>
      <c r="H357" s="8" t="s">
        <v>436</v>
      </c>
      <c r="I357" s="8" t="s">
        <v>782</v>
      </c>
      <c r="J357" s="9" t="s">
        <v>434</v>
      </c>
      <c r="K357" s="9">
        <v>100</v>
      </c>
      <c r="L357" s="9" t="s">
        <v>435</v>
      </c>
      <c r="M357" s="9">
        <v>20</v>
      </c>
    </row>
    <row r="358" spans="1:13">
      <c r="A358" s="7"/>
      <c r="B358" s="8" t="s">
        <v>428</v>
      </c>
      <c r="C358" s="8" t="s">
        <v>794</v>
      </c>
      <c r="D358" s="9">
        <v>10</v>
      </c>
      <c r="E358" s="8">
        <v>1899876.48</v>
      </c>
      <c r="F358" s="8" t="s">
        <v>795</v>
      </c>
      <c r="G358" s="8" t="s">
        <v>442</v>
      </c>
      <c r="H358" s="8" t="s">
        <v>443</v>
      </c>
      <c r="I358" s="8" t="s">
        <v>620</v>
      </c>
      <c r="J358" s="9" t="s">
        <v>445</v>
      </c>
      <c r="K358" s="9">
        <v>1</v>
      </c>
      <c r="L358" s="9"/>
      <c r="M358" s="9">
        <v>20</v>
      </c>
    </row>
    <row r="359" spans="1:13">
      <c r="A359" s="7"/>
      <c r="B359" s="8" t="s">
        <v>428</v>
      </c>
      <c r="C359" s="8" t="s">
        <v>794</v>
      </c>
      <c r="D359" s="9">
        <v>10</v>
      </c>
      <c r="E359" s="8">
        <v>1899876.48</v>
      </c>
      <c r="F359" s="8" t="s">
        <v>795</v>
      </c>
      <c r="G359" s="8" t="s">
        <v>446</v>
      </c>
      <c r="H359" s="8" t="s">
        <v>447</v>
      </c>
      <c r="I359" s="8" t="s">
        <v>741</v>
      </c>
      <c r="J359" s="9" t="s">
        <v>434</v>
      </c>
      <c r="K359" s="9">
        <v>100</v>
      </c>
      <c r="L359" s="9" t="s">
        <v>435</v>
      </c>
      <c r="M359" s="9">
        <v>5</v>
      </c>
    </row>
    <row r="360" spans="1:13">
      <c r="A360" s="7"/>
      <c r="B360" s="8" t="s">
        <v>428</v>
      </c>
      <c r="C360" s="8" t="s">
        <v>794</v>
      </c>
      <c r="D360" s="9">
        <v>10</v>
      </c>
      <c r="E360" s="8">
        <v>1899876.48</v>
      </c>
      <c r="F360" s="8" t="s">
        <v>795</v>
      </c>
      <c r="G360" s="8" t="s">
        <v>458</v>
      </c>
      <c r="H360" s="8" t="s">
        <v>484</v>
      </c>
      <c r="I360" s="8" t="s">
        <v>742</v>
      </c>
      <c r="J360" s="9" t="s">
        <v>445</v>
      </c>
      <c r="K360" s="9">
        <v>1</v>
      </c>
      <c r="L360" s="9"/>
      <c r="M360" s="9">
        <v>5</v>
      </c>
    </row>
    <row r="361" spans="1:13">
      <c r="A361" s="7">
        <f>MAX($A$4:A360)+1</f>
        <v>64</v>
      </c>
      <c r="B361" s="8" t="s">
        <v>428</v>
      </c>
      <c r="C361" s="8" t="s">
        <v>797</v>
      </c>
      <c r="D361" s="9">
        <v>10</v>
      </c>
      <c r="E361" s="8">
        <v>4400000</v>
      </c>
      <c r="F361" s="8" t="s">
        <v>798</v>
      </c>
      <c r="G361" s="8" t="s">
        <v>431</v>
      </c>
      <c r="H361" s="8" t="s">
        <v>439</v>
      </c>
      <c r="I361" s="8" t="s">
        <v>799</v>
      </c>
      <c r="J361" s="9" t="s">
        <v>434</v>
      </c>
      <c r="K361" s="9">
        <v>1</v>
      </c>
      <c r="L361" s="9" t="s">
        <v>441</v>
      </c>
      <c r="M361" s="9">
        <v>15</v>
      </c>
    </row>
    <row r="362" spans="1:13">
      <c r="A362" s="7"/>
      <c r="B362" s="8" t="s">
        <v>428</v>
      </c>
      <c r="C362" s="8" t="s">
        <v>797</v>
      </c>
      <c r="D362" s="9">
        <v>10</v>
      </c>
      <c r="E362" s="8">
        <v>4400000</v>
      </c>
      <c r="F362" s="8" t="s">
        <v>798</v>
      </c>
      <c r="G362" s="8" t="s">
        <v>431</v>
      </c>
      <c r="H362" s="8" t="s">
        <v>436</v>
      </c>
      <c r="I362" s="8" t="s">
        <v>800</v>
      </c>
      <c r="J362" s="9" t="s">
        <v>434</v>
      </c>
      <c r="K362" s="9">
        <v>100</v>
      </c>
      <c r="L362" s="9" t="s">
        <v>435</v>
      </c>
      <c r="M362" s="9">
        <v>15</v>
      </c>
    </row>
    <row r="363" spans="1:13">
      <c r="A363" s="7"/>
      <c r="B363" s="8" t="s">
        <v>428</v>
      </c>
      <c r="C363" s="8" t="s">
        <v>797</v>
      </c>
      <c r="D363" s="9">
        <v>10</v>
      </c>
      <c r="E363" s="8">
        <v>4400000</v>
      </c>
      <c r="F363" s="8" t="s">
        <v>798</v>
      </c>
      <c r="G363" s="8" t="s">
        <v>431</v>
      </c>
      <c r="H363" s="8" t="s">
        <v>432</v>
      </c>
      <c r="I363" s="8" t="s">
        <v>801</v>
      </c>
      <c r="J363" s="9" t="s">
        <v>434</v>
      </c>
      <c r="K363" s="9">
        <v>1</v>
      </c>
      <c r="L363" s="9" t="s">
        <v>441</v>
      </c>
      <c r="M363" s="9">
        <v>15</v>
      </c>
    </row>
    <row r="364" spans="1:13">
      <c r="A364" s="7"/>
      <c r="B364" s="8" t="s">
        <v>428</v>
      </c>
      <c r="C364" s="8" t="s">
        <v>797</v>
      </c>
      <c r="D364" s="9">
        <v>10</v>
      </c>
      <c r="E364" s="8">
        <v>4400000</v>
      </c>
      <c r="F364" s="8" t="s">
        <v>798</v>
      </c>
      <c r="G364" s="8" t="s">
        <v>442</v>
      </c>
      <c r="H364" s="8" t="s">
        <v>443</v>
      </c>
      <c r="I364" s="8" t="s">
        <v>802</v>
      </c>
      <c r="J364" s="9" t="s">
        <v>445</v>
      </c>
      <c r="K364" s="9" t="s">
        <v>456</v>
      </c>
      <c r="L364" s="9"/>
      <c r="M364" s="9">
        <v>20</v>
      </c>
    </row>
    <row r="365" spans="1:13">
      <c r="A365" s="7"/>
      <c r="B365" s="8" t="s">
        <v>428</v>
      </c>
      <c r="C365" s="8" t="s">
        <v>797</v>
      </c>
      <c r="D365" s="9">
        <v>10</v>
      </c>
      <c r="E365" s="8">
        <v>4400000</v>
      </c>
      <c r="F365" s="8" t="s">
        <v>798</v>
      </c>
      <c r="G365" s="8" t="s">
        <v>446</v>
      </c>
      <c r="H365" s="8" t="s">
        <v>447</v>
      </c>
      <c r="I365" s="8" t="s">
        <v>689</v>
      </c>
      <c r="J365" s="9" t="s">
        <v>434</v>
      </c>
      <c r="K365" s="9">
        <v>100</v>
      </c>
      <c r="L365" s="9" t="s">
        <v>435</v>
      </c>
      <c r="M365" s="9">
        <v>10</v>
      </c>
    </row>
    <row r="366" spans="1:13">
      <c r="A366" s="7"/>
      <c r="B366" s="8" t="s">
        <v>428</v>
      </c>
      <c r="C366" s="8" t="s">
        <v>797</v>
      </c>
      <c r="D366" s="9">
        <v>10</v>
      </c>
      <c r="E366" s="8">
        <v>4400000</v>
      </c>
      <c r="F366" s="8" t="s">
        <v>798</v>
      </c>
      <c r="G366" s="8" t="s">
        <v>458</v>
      </c>
      <c r="H366" s="8" t="s">
        <v>459</v>
      </c>
      <c r="I366" s="8" t="s">
        <v>803</v>
      </c>
      <c r="J366" s="9" t="s">
        <v>445</v>
      </c>
      <c r="K366" s="9" t="s">
        <v>456</v>
      </c>
      <c r="L366" s="9"/>
      <c r="M366" s="9">
        <v>15</v>
      </c>
    </row>
    <row r="367" spans="1:13">
      <c r="A367" s="7">
        <f>MAX($A$4:A366)+1</f>
        <v>65</v>
      </c>
      <c r="B367" s="8" t="s">
        <v>428</v>
      </c>
      <c r="C367" s="8" t="s">
        <v>804</v>
      </c>
      <c r="D367" s="9">
        <v>10</v>
      </c>
      <c r="E367" s="8">
        <v>400000</v>
      </c>
      <c r="F367" s="8" t="s">
        <v>805</v>
      </c>
      <c r="G367" s="8" t="s">
        <v>431</v>
      </c>
      <c r="H367" s="8" t="s">
        <v>432</v>
      </c>
      <c r="I367" s="8" t="s">
        <v>806</v>
      </c>
      <c r="J367" s="9" t="s">
        <v>434</v>
      </c>
      <c r="K367" s="9">
        <v>3</v>
      </c>
      <c r="L367" s="9" t="s">
        <v>807</v>
      </c>
      <c r="M367" s="9">
        <v>20</v>
      </c>
    </row>
    <row r="368" spans="1:13">
      <c r="A368" s="7"/>
      <c r="B368" s="8" t="s">
        <v>428</v>
      </c>
      <c r="C368" s="8" t="s">
        <v>804</v>
      </c>
      <c r="D368" s="9">
        <v>10</v>
      </c>
      <c r="E368" s="8">
        <v>400000</v>
      </c>
      <c r="F368" s="8" t="s">
        <v>805</v>
      </c>
      <c r="G368" s="8" t="s">
        <v>431</v>
      </c>
      <c r="H368" s="8" t="s">
        <v>436</v>
      </c>
      <c r="I368" s="8" t="s">
        <v>808</v>
      </c>
      <c r="J368" s="9" t="s">
        <v>434</v>
      </c>
      <c r="K368" s="9">
        <v>100</v>
      </c>
      <c r="L368" s="9" t="s">
        <v>435</v>
      </c>
      <c r="M368" s="9">
        <v>20</v>
      </c>
    </row>
    <row r="369" spans="1:13">
      <c r="A369" s="7"/>
      <c r="B369" s="8" t="s">
        <v>428</v>
      </c>
      <c r="C369" s="8" t="s">
        <v>804</v>
      </c>
      <c r="D369" s="9">
        <v>10</v>
      </c>
      <c r="E369" s="8">
        <v>400000</v>
      </c>
      <c r="F369" s="8" t="s">
        <v>805</v>
      </c>
      <c r="G369" s="8" t="s">
        <v>431</v>
      </c>
      <c r="H369" s="8" t="s">
        <v>439</v>
      </c>
      <c r="I369" s="8" t="s">
        <v>809</v>
      </c>
      <c r="J369" s="9" t="s">
        <v>453</v>
      </c>
      <c r="K369" s="9">
        <v>1</v>
      </c>
      <c r="L369" s="9" t="s">
        <v>617</v>
      </c>
      <c r="M369" s="9">
        <v>20</v>
      </c>
    </row>
    <row r="370" spans="1:13">
      <c r="A370" s="7"/>
      <c r="B370" s="8" t="s">
        <v>428</v>
      </c>
      <c r="C370" s="8" t="s">
        <v>804</v>
      </c>
      <c r="D370" s="9">
        <v>10</v>
      </c>
      <c r="E370" s="8">
        <v>400000</v>
      </c>
      <c r="F370" s="8" t="s">
        <v>805</v>
      </c>
      <c r="G370" s="8" t="s">
        <v>442</v>
      </c>
      <c r="H370" s="8" t="s">
        <v>443</v>
      </c>
      <c r="I370" s="8" t="s">
        <v>810</v>
      </c>
      <c r="J370" s="9" t="s">
        <v>445</v>
      </c>
      <c r="K370" s="9" t="s">
        <v>456</v>
      </c>
      <c r="L370" s="9"/>
      <c r="M370" s="9">
        <v>20</v>
      </c>
    </row>
    <row r="371" spans="1:13">
      <c r="A371" s="7"/>
      <c r="B371" s="8" t="s">
        <v>428</v>
      </c>
      <c r="C371" s="8" t="s">
        <v>804</v>
      </c>
      <c r="D371" s="9">
        <v>10</v>
      </c>
      <c r="E371" s="8">
        <v>400000</v>
      </c>
      <c r="F371" s="8" t="s">
        <v>805</v>
      </c>
      <c r="G371" s="8" t="s">
        <v>446</v>
      </c>
      <c r="H371" s="8" t="s">
        <v>447</v>
      </c>
      <c r="I371" s="8" t="s">
        <v>600</v>
      </c>
      <c r="J371" s="9" t="s">
        <v>434</v>
      </c>
      <c r="K371" s="9">
        <v>100</v>
      </c>
      <c r="L371" s="9" t="s">
        <v>435</v>
      </c>
      <c r="M371" s="9">
        <v>10</v>
      </c>
    </row>
    <row r="372" spans="1:13">
      <c r="A372" s="7">
        <f>MAX($A$4:A371)+1</f>
        <v>66</v>
      </c>
      <c r="B372" s="8" t="s">
        <v>428</v>
      </c>
      <c r="C372" s="8" t="s">
        <v>811</v>
      </c>
      <c r="D372" s="9">
        <v>10</v>
      </c>
      <c r="E372" s="8">
        <v>250000</v>
      </c>
      <c r="F372" s="8" t="s">
        <v>812</v>
      </c>
      <c r="G372" s="8" t="s">
        <v>431</v>
      </c>
      <c r="H372" s="8" t="s">
        <v>432</v>
      </c>
      <c r="I372" s="8" t="s">
        <v>813</v>
      </c>
      <c r="J372" s="9" t="s">
        <v>434</v>
      </c>
      <c r="K372" s="9">
        <v>100</v>
      </c>
      <c r="L372" s="9" t="s">
        <v>435</v>
      </c>
      <c r="M372" s="9">
        <v>20</v>
      </c>
    </row>
    <row r="373" spans="1:13">
      <c r="A373" s="7"/>
      <c r="B373" s="8" t="s">
        <v>428</v>
      </c>
      <c r="C373" s="8" t="s">
        <v>811</v>
      </c>
      <c r="D373" s="9">
        <v>10</v>
      </c>
      <c r="E373" s="8">
        <v>250000</v>
      </c>
      <c r="F373" s="8" t="s">
        <v>812</v>
      </c>
      <c r="G373" s="8" t="s">
        <v>431</v>
      </c>
      <c r="H373" s="8" t="s">
        <v>436</v>
      </c>
      <c r="I373" s="8" t="s">
        <v>814</v>
      </c>
      <c r="J373" s="9" t="s">
        <v>434</v>
      </c>
      <c r="K373" s="9">
        <v>95</v>
      </c>
      <c r="L373" s="9" t="s">
        <v>435</v>
      </c>
      <c r="M373" s="9">
        <v>20</v>
      </c>
    </row>
    <row r="374" spans="1:13">
      <c r="A374" s="7"/>
      <c r="B374" s="8" t="s">
        <v>428</v>
      </c>
      <c r="C374" s="8" t="s">
        <v>811</v>
      </c>
      <c r="D374" s="9">
        <v>10</v>
      </c>
      <c r="E374" s="8">
        <v>250000</v>
      </c>
      <c r="F374" s="8" t="s">
        <v>812</v>
      </c>
      <c r="G374" s="8" t="s">
        <v>431</v>
      </c>
      <c r="H374" s="8" t="s">
        <v>439</v>
      </c>
      <c r="I374" s="8" t="s">
        <v>815</v>
      </c>
      <c r="J374" s="9" t="s">
        <v>453</v>
      </c>
      <c r="K374" s="9">
        <v>1</v>
      </c>
      <c r="L374" s="9" t="s">
        <v>441</v>
      </c>
      <c r="M374" s="9">
        <v>20</v>
      </c>
    </row>
    <row r="375" spans="1:13">
      <c r="A375" s="7"/>
      <c r="B375" s="8" t="s">
        <v>428</v>
      </c>
      <c r="C375" s="8" t="s">
        <v>811</v>
      </c>
      <c r="D375" s="9">
        <v>10</v>
      </c>
      <c r="E375" s="8">
        <v>250000</v>
      </c>
      <c r="F375" s="8" t="s">
        <v>812</v>
      </c>
      <c r="G375" s="8" t="s">
        <v>442</v>
      </c>
      <c r="H375" s="8" t="s">
        <v>443</v>
      </c>
      <c r="I375" s="8" t="s">
        <v>816</v>
      </c>
      <c r="J375" s="9" t="s">
        <v>445</v>
      </c>
      <c r="K375" s="9" t="s">
        <v>456</v>
      </c>
      <c r="L375" s="9"/>
      <c r="M375" s="9">
        <v>20</v>
      </c>
    </row>
    <row r="376" spans="1:13">
      <c r="A376" s="7"/>
      <c r="B376" s="8" t="s">
        <v>428</v>
      </c>
      <c r="C376" s="8" t="s">
        <v>811</v>
      </c>
      <c r="D376" s="9">
        <v>10</v>
      </c>
      <c r="E376" s="8">
        <v>250000</v>
      </c>
      <c r="F376" s="8" t="s">
        <v>812</v>
      </c>
      <c r="G376" s="8" t="s">
        <v>446</v>
      </c>
      <c r="H376" s="8" t="s">
        <v>447</v>
      </c>
      <c r="I376" s="8" t="s">
        <v>600</v>
      </c>
      <c r="J376" s="9" t="s">
        <v>434</v>
      </c>
      <c r="K376" s="9">
        <v>100</v>
      </c>
      <c r="L376" s="9" t="s">
        <v>435</v>
      </c>
      <c r="M376" s="9">
        <v>10</v>
      </c>
    </row>
    <row r="377" spans="1:13">
      <c r="A377" s="7">
        <f>MAX($A$4:A376)+1</f>
        <v>67</v>
      </c>
      <c r="B377" s="8" t="s">
        <v>428</v>
      </c>
      <c r="C377" s="8" t="s">
        <v>817</v>
      </c>
      <c r="D377" s="9">
        <v>10</v>
      </c>
      <c r="E377" s="8">
        <v>426730.4</v>
      </c>
      <c r="F377" s="8" t="s">
        <v>818</v>
      </c>
      <c r="G377" s="8" t="s">
        <v>431</v>
      </c>
      <c r="H377" s="8" t="s">
        <v>439</v>
      </c>
      <c r="I377" s="8" t="s">
        <v>819</v>
      </c>
      <c r="J377" s="9" t="s">
        <v>453</v>
      </c>
      <c r="K377" s="9">
        <v>30</v>
      </c>
      <c r="L377" s="9" t="s">
        <v>481</v>
      </c>
      <c r="M377" s="9">
        <v>20</v>
      </c>
    </row>
    <row r="378" spans="1:13">
      <c r="A378" s="7"/>
      <c r="B378" s="8" t="s">
        <v>428</v>
      </c>
      <c r="C378" s="8" t="s">
        <v>817</v>
      </c>
      <c r="D378" s="9">
        <v>10</v>
      </c>
      <c r="E378" s="8">
        <v>426730.4</v>
      </c>
      <c r="F378" s="8" t="s">
        <v>818</v>
      </c>
      <c r="G378" s="8" t="s">
        <v>431</v>
      </c>
      <c r="H378" s="8" t="s">
        <v>432</v>
      </c>
      <c r="I378" s="8" t="s">
        <v>820</v>
      </c>
      <c r="J378" s="9" t="s">
        <v>434</v>
      </c>
      <c r="K378" s="9">
        <v>39</v>
      </c>
      <c r="L378" s="9" t="s">
        <v>438</v>
      </c>
      <c r="M378" s="9">
        <v>20</v>
      </c>
    </row>
    <row r="379" spans="1:13">
      <c r="A379" s="7"/>
      <c r="B379" s="8" t="s">
        <v>428</v>
      </c>
      <c r="C379" s="8" t="s">
        <v>817</v>
      </c>
      <c r="D379" s="9">
        <v>10</v>
      </c>
      <c r="E379" s="8">
        <v>426730.4</v>
      </c>
      <c r="F379" s="8" t="s">
        <v>818</v>
      </c>
      <c r="G379" s="8" t="s">
        <v>431</v>
      </c>
      <c r="H379" s="8" t="s">
        <v>436</v>
      </c>
      <c r="I379" s="8" t="s">
        <v>821</v>
      </c>
      <c r="J379" s="9" t="s">
        <v>434</v>
      </c>
      <c r="K379" s="9">
        <v>100</v>
      </c>
      <c r="L379" s="9" t="s">
        <v>435</v>
      </c>
      <c r="M379" s="9">
        <v>20</v>
      </c>
    </row>
    <row r="380" spans="1:13">
      <c r="A380" s="7"/>
      <c r="B380" s="8" t="s">
        <v>428</v>
      </c>
      <c r="C380" s="8" t="s">
        <v>817</v>
      </c>
      <c r="D380" s="9">
        <v>10</v>
      </c>
      <c r="E380" s="8">
        <v>426730.4</v>
      </c>
      <c r="F380" s="8" t="s">
        <v>818</v>
      </c>
      <c r="G380" s="8" t="s">
        <v>442</v>
      </c>
      <c r="H380" s="8" t="s">
        <v>443</v>
      </c>
      <c r="I380" s="8" t="s">
        <v>822</v>
      </c>
      <c r="J380" s="9" t="s">
        <v>445</v>
      </c>
      <c r="K380" s="9" t="s">
        <v>456</v>
      </c>
      <c r="L380" s="9"/>
      <c r="M380" s="9">
        <v>20</v>
      </c>
    </row>
    <row r="381" spans="1:13">
      <c r="A381" s="7"/>
      <c r="B381" s="8" t="s">
        <v>428</v>
      </c>
      <c r="C381" s="8" t="s">
        <v>817</v>
      </c>
      <c r="D381" s="9">
        <v>10</v>
      </c>
      <c r="E381" s="8">
        <v>426730.4</v>
      </c>
      <c r="F381" s="8" t="s">
        <v>818</v>
      </c>
      <c r="G381" s="8" t="s">
        <v>446</v>
      </c>
      <c r="H381" s="8" t="s">
        <v>447</v>
      </c>
      <c r="I381" s="8" t="s">
        <v>474</v>
      </c>
      <c r="J381" s="9" t="s">
        <v>434</v>
      </c>
      <c r="K381" s="9">
        <v>100</v>
      </c>
      <c r="L381" s="9" t="s">
        <v>435</v>
      </c>
      <c r="M381" s="9">
        <v>10</v>
      </c>
    </row>
    <row r="382" spans="1:13">
      <c r="A382" s="7">
        <f>MAX($A$4:A381)+1</f>
        <v>68</v>
      </c>
      <c r="B382" s="8" t="s">
        <v>428</v>
      </c>
      <c r="C382" s="8" t="s">
        <v>823</v>
      </c>
      <c r="D382" s="9">
        <v>10</v>
      </c>
      <c r="E382" s="8">
        <v>2701165.14</v>
      </c>
      <c r="F382" s="8" t="s">
        <v>824</v>
      </c>
      <c r="G382" s="8" t="s">
        <v>431</v>
      </c>
      <c r="H382" s="8" t="s">
        <v>439</v>
      </c>
      <c r="I382" s="8" t="s">
        <v>825</v>
      </c>
      <c r="J382" s="9" t="s">
        <v>453</v>
      </c>
      <c r="K382" s="9">
        <v>1</v>
      </c>
      <c r="L382" s="9" t="s">
        <v>441</v>
      </c>
      <c r="M382" s="9">
        <v>20</v>
      </c>
    </row>
    <row r="383" spans="1:13">
      <c r="A383" s="7"/>
      <c r="B383" s="8" t="s">
        <v>428</v>
      </c>
      <c r="C383" s="8" t="s">
        <v>823</v>
      </c>
      <c r="D383" s="9">
        <v>10</v>
      </c>
      <c r="E383" s="8">
        <v>2701165.14</v>
      </c>
      <c r="F383" s="8" t="s">
        <v>824</v>
      </c>
      <c r="G383" s="8" t="s">
        <v>431</v>
      </c>
      <c r="H383" s="8" t="s">
        <v>432</v>
      </c>
      <c r="I383" s="8" t="s">
        <v>826</v>
      </c>
      <c r="J383" s="9" t="s">
        <v>434</v>
      </c>
      <c r="K383" s="9">
        <v>5000</v>
      </c>
      <c r="L383" s="9" t="s">
        <v>752</v>
      </c>
      <c r="M383" s="9">
        <v>20</v>
      </c>
    </row>
    <row r="384" spans="1:13">
      <c r="A384" s="7"/>
      <c r="B384" s="8" t="s">
        <v>428</v>
      </c>
      <c r="C384" s="8" t="s">
        <v>823</v>
      </c>
      <c r="D384" s="9">
        <v>10</v>
      </c>
      <c r="E384" s="8">
        <v>2701165.14</v>
      </c>
      <c r="F384" s="8" t="s">
        <v>824</v>
      </c>
      <c r="G384" s="8" t="s">
        <v>431</v>
      </c>
      <c r="H384" s="8" t="s">
        <v>436</v>
      </c>
      <c r="I384" s="8" t="s">
        <v>827</v>
      </c>
      <c r="J384" s="9" t="s">
        <v>434</v>
      </c>
      <c r="K384" s="9">
        <v>100</v>
      </c>
      <c r="L384" s="9" t="s">
        <v>435</v>
      </c>
      <c r="M384" s="9">
        <v>20</v>
      </c>
    </row>
    <row r="385" ht="27" spans="1:13">
      <c r="A385" s="7"/>
      <c r="B385" s="8" t="s">
        <v>428</v>
      </c>
      <c r="C385" s="8" t="s">
        <v>823</v>
      </c>
      <c r="D385" s="9">
        <v>10</v>
      </c>
      <c r="E385" s="8">
        <v>2701165.14</v>
      </c>
      <c r="F385" s="8" t="s">
        <v>824</v>
      </c>
      <c r="G385" s="8" t="s">
        <v>442</v>
      </c>
      <c r="H385" s="8" t="s">
        <v>443</v>
      </c>
      <c r="I385" s="8" t="s">
        <v>828</v>
      </c>
      <c r="J385" s="9" t="s">
        <v>445</v>
      </c>
      <c r="K385" s="9" t="s">
        <v>456</v>
      </c>
      <c r="L385" s="9"/>
      <c r="M385" s="9">
        <v>20</v>
      </c>
    </row>
    <row r="386" spans="1:13">
      <c r="A386" s="7"/>
      <c r="B386" s="8" t="s">
        <v>428</v>
      </c>
      <c r="C386" s="8" t="s">
        <v>823</v>
      </c>
      <c r="D386" s="9">
        <v>10</v>
      </c>
      <c r="E386" s="8">
        <v>2701165.14</v>
      </c>
      <c r="F386" s="8" t="s">
        <v>824</v>
      </c>
      <c r="G386" s="8" t="s">
        <v>446</v>
      </c>
      <c r="H386" s="8" t="s">
        <v>447</v>
      </c>
      <c r="I386" s="8" t="s">
        <v>474</v>
      </c>
      <c r="J386" s="9" t="s">
        <v>434</v>
      </c>
      <c r="K386" s="9">
        <v>100</v>
      </c>
      <c r="L386" s="9" t="s">
        <v>435</v>
      </c>
      <c r="M386" s="9">
        <v>10</v>
      </c>
    </row>
    <row r="387" spans="1:13">
      <c r="A387" s="7">
        <f>MAX($A$4:A386)+1</f>
        <v>69</v>
      </c>
      <c r="B387" s="8" t="s">
        <v>428</v>
      </c>
      <c r="C387" s="8" t="s">
        <v>829</v>
      </c>
      <c r="D387" s="9">
        <v>10</v>
      </c>
      <c r="E387" s="8">
        <v>480000</v>
      </c>
      <c r="F387" s="8" t="s">
        <v>830</v>
      </c>
      <c r="G387" s="8" t="s">
        <v>431</v>
      </c>
      <c r="H387" s="8" t="s">
        <v>436</v>
      </c>
      <c r="I387" s="8" t="s">
        <v>831</v>
      </c>
      <c r="J387" s="9" t="s">
        <v>434</v>
      </c>
      <c r="K387" s="9">
        <v>100</v>
      </c>
      <c r="L387" s="9" t="s">
        <v>435</v>
      </c>
      <c r="M387" s="9">
        <v>20</v>
      </c>
    </row>
    <row r="388" spans="1:13">
      <c r="A388" s="7"/>
      <c r="B388" s="8" t="s">
        <v>428</v>
      </c>
      <c r="C388" s="8" t="s">
        <v>829</v>
      </c>
      <c r="D388" s="9">
        <v>10</v>
      </c>
      <c r="E388" s="8">
        <v>480000</v>
      </c>
      <c r="F388" s="8" t="s">
        <v>830</v>
      </c>
      <c r="G388" s="8" t="s">
        <v>431</v>
      </c>
      <c r="H388" s="8" t="s">
        <v>439</v>
      </c>
      <c r="I388" s="8">
        <v>45992</v>
      </c>
      <c r="J388" s="9" t="s">
        <v>453</v>
      </c>
      <c r="K388" s="9">
        <v>1</v>
      </c>
      <c r="L388" s="9" t="s">
        <v>441</v>
      </c>
      <c r="M388" s="9">
        <v>20</v>
      </c>
    </row>
    <row r="389" spans="1:13">
      <c r="A389" s="7"/>
      <c r="B389" s="8" t="s">
        <v>428</v>
      </c>
      <c r="C389" s="8" t="s">
        <v>829</v>
      </c>
      <c r="D389" s="9">
        <v>10</v>
      </c>
      <c r="E389" s="8">
        <v>480000</v>
      </c>
      <c r="F389" s="8" t="s">
        <v>830</v>
      </c>
      <c r="G389" s="8" t="s">
        <v>431</v>
      </c>
      <c r="H389" s="8" t="s">
        <v>432</v>
      </c>
      <c r="I389" s="8" t="s">
        <v>832</v>
      </c>
      <c r="J389" s="9" t="s">
        <v>434</v>
      </c>
      <c r="K389" s="9">
        <v>3785</v>
      </c>
      <c r="L389" s="9" t="s">
        <v>833</v>
      </c>
      <c r="M389" s="9">
        <v>20</v>
      </c>
    </row>
    <row r="390" ht="27" spans="1:13">
      <c r="A390" s="7"/>
      <c r="B390" s="8" t="s">
        <v>428</v>
      </c>
      <c r="C390" s="8" t="s">
        <v>829</v>
      </c>
      <c r="D390" s="9">
        <v>10</v>
      </c>
      <c r="E390" s="8">
        <v>480000</v>
      </c>
      <c r="F390" s="8" t="s">
        <v>830</v>
      </c>
      <c r="G390" s="8" t="s">
        <v>442</v>
      </c>
      <c r="H390" s="8" t="s">
        <v>443</v>
      </c>
      <c r="I390" s="8" t="s">
        <v>834</v>
      </c>
      <c r="J390" s="9" t="s">
        <v>445</v>
      </c>
      <c r="K390" s="9" t="s">
        <v>585</v>
      </c>
      <c r="L390" s="9"/>
      <c r="M390" s="9">
        <v>20</v>
      </c>
    </row>
    <row r="391" spans="1:13">
      <c r="A391" s="7"/>
      <c r="B391" s="8" t="s">
        <v>428</v>
      </c>
      <c r="C391" s="8" t="s">
        <v>829</v>
      </c>
      <c r="D391" s="9">
        <v>10</v>
      </c>
      <c r="E391" s="8">
        <v>480000</v>
      </c>
      <c r="F391" s="8" t="s">
        <v>830</v>
      </c>
      <c r="G391" s="8" t="s">
        <v>446</v>
      </c>
      <c r="H391" s="8" t="s">
        <v>447</v>
      </c>
      <c r="I391" s="8" t="s">
        <v>483</v>
      </c>
      <c r="J391" s="9" t="s">
        <v>445</v>
      </c>
      <c r="K391" s="9" t="s">
        <v>585</v>
      </c>
      <c r="L391" s="9"/>
      <c r="M391" s="9">
        <v>10</v>
      </c>
    </row>
    <row r="392" spans="1:13">
      <c r="A392" s="7">
        <f>MAX($A$4:A391)+1</f>
        <v>70</v>
      </c>
      <c r="B392" s="8" t="s">
        <v>428</v>
      </c>
      <c r="C392" s="8" t="s">
        <v>835</v>
      </c>
      <c r="D392" s="9">
        <v>10</v>
      </c>
      <c r="E392" s="8">
        <v>541881.55</v>
      </c>
      <c r="F392" s="8" t="s">
        <v>836</v>
      </c>
      <c r="G392" s="8" t="s">
        <v>431</v>
      </c>
      <c r="H392" s="8" t="s">
        <v>436</v>
      </c>
      <c r="I392" s="8" t="s">
        <v>544</v>
      </c>
      <c r="J392" s="9" t="s">
        <v>434</v>
      </c>
      <c r="K392" s="9">
        <v>100</v>
      </c>
      <c r="L392" s="9" t="s">
        <v>435</v>
      </c>
      <c r="M392" s="9">
        <v>15</v>
      </c>
    </row>
    <row r="393" spans="1:13">
      <c r="A393" s="7"/>
      <c r="B393" s="8" t="s">
        <v>428</v>
      </c>
      <c r="C393" s="8" t="s">
        <v>835</v>
      </c>
      <c r="D393" s="9">
        <v>10</v>
      </c>
      <c r="E393" s="8">
        <v>541881.55</v>
      </c>
      <c r="F393" s="8" t="s">
        <v>836</v>
      </c>
      <c r="G393" s="8" t="s">
        <v>431</v>
      </c>
      <c r="H393" s="8" t="s">
        <v>439</v>
      </c>
      <c r="I393" s="8" t="s">
        <v>837</v>
      </c>
      <c r="J393" s="9" t="s">
        <v>445</v>
      </c>
      <c r="K393" s="9" t="s">
        <v>456</v>
      </c>
      <c r="L393" s="9"/>
      <c r="M393" s="9">
        <v>15</v>
      </c>
    </row>
    <row r="394" spans="1:13">
      <c r="A394" s="7"/>
      <c r="B394" s="8" t="s">
        <v>428</v>
      </c>
      <c r="C394" s="8" t="s">
        <v>835</v>
      </c>
      <c r="D394" s="9">
        <v>10</v>
      </c>
      <c r="E394" s="8">
        <v>541881.55</v>
      </c>
      <c r="F394" s="8" t="s">
        <v>836</v>
      </c>
      <c r="G394" s="8" t="s">
        <v>431</v>
      </c>
      <c r="H394" s="8" t="s">
        <v>432</v>
      </c>
      <c r="I394" s="8" t="s">
        <v>546</v>
      </c>
      <c r="J394" s="9" t="s">
        <v>434</v>
      </c>
      <c r="K394" s="9">
        <v>100</v>
      </c>
      <c r="L394" s="9" t="s">
        <v>435</v>
      </c>
      <c r="M394" s="9">
        <v>20</v>
      </c>
    </row>
    <row r="395" spans="1:13">
      <c r="A395" s="7"/>
      <c r="B395" s="8" t="s">
        <v>428</v>
      </c>
      <c r="C395" s="8" t="s">
        <v>835</v>
      </c>
      <c r="D395" s="9">
        <v>10</v>
      </c>
      <c r="E395" s="8">
        <v>541881.55</v>
      </c>
      <c r="F395" s="8" t="s">
        <v>836</v>
      </c>
      <c r="G395" s="8" t="s">
        <v>442</v>
      </c>
      <c r="H395" s="8" t="s">
        <v>443</v>
      </c>
      <c r="I395" s="8" t="s">
        <v>547</v>
      </c>
      <c r="J395" s="9" t="s">
        <v>445</v>
      </c>
      <c r="K395" s="9" t="s">
        <v>456</v>
      </c>
      <c r="L395" s="9"/>
      <c r="M395" s="9">
        <v>20</v>
      </c>
    </row>
    <row r="396" spans="1:13">
      <c r="A396" s="7"/>
      <c r="B396" s="8" t="s">
        <v>428</v>
      </c>
      <c r="C396" s="8" t="s">
        <v>835</v>
      </c>
      <c r="D396" s="9">
        <v>10</v>
      </c>
      <c r="E396" s="8">
        <v>541881.55</v>
      </c>
      <c r="F396" s="8" t="s">
        <v>836</v>
      </c>
      <c r="G396" s="8" t="s">
        <v>446</v>
      </c>
      <c r="H396" s="8" t="s">
        <v>447</v>
      </c>
      <c r="I396" s="8" t="s">
        <v>483</v>
      </c>
      <c r="J396" s="9" t="s">
        <v>434</v>
      </c>
      <c r="K396" s="9">
        <v>100</v>
      </c>
      <c r="L396" s="9" t="s">
        <v>435</v>
      </c>
      <c r="M396" s="9">
        <v>10</v>
      </c>
    </row>
    <row r="397" ht="27" spans="1:13">
      <c r="A397" s="7"/>
      <c r="B397" s="8" t="s">
        <v>428</v>
      </c>
      <c r="C397" s="8" t="s">
        <v>835</v>
      </c>
      <c r="D397" s="9">
        <v>10</v>
      </c>
      <c r="E397" s="8">
        <v>541881.55</v>
      </c>
      <c r="F397" s="8" t="s">
        <v>836</v>
      </c>
      <c r="G397" s="8" t="s">
        <v>458</v>
      </c>
      <c r="H397" s="8" t="s">
        <v>459</v>
      </c>
      <c r="I397" s="8" t="s">
        <v>838</v>
      </c>
      <c r="J397" s="9" t="s">
        <v>434</v>
      </c>
      <c r="K397" s="9">
        <v>100</v>
      </c>
      <c r="L397" s="9" t="s">
        <v>435</v>
      </c>
      <c r="M397" s="9">
        <v>10</v>
      </c>
    </row>
    <row r="398" spans="1:13">
      <c r="A398" s="7">
        <f>MAX($A$4:A397)+1</f>
        <v>71</v>
      </c>
      <c r="B398" s="8" t="s">
        <v>428</v>
      </c>
      <c r="C398" s="8" t="s">
        <v>839</v>
      </c>
      <c r="D398" s="9">
        <v>10</v>
      </c>
      <c r="E398" s="8">
        <v>5229115.54</v>
      </c>
      <c r="F398" s="8" t="s">
        <v>840</v>
      </c>
      <c r="G398" s="8" t="s">
        <v>431</v>
      </c>
      <c r="H398" s="8" t="s">
        <v>439</v>
      </c>
      <c r="I398" s="8" t="s">
        <v>841</v>
      </c>
      <c r="J398" s="9" t="s">
        <v>453</v>
      </c>
      <c r="K398" s="9">
        <v>1</v>
      </c>
      <c r="L398" s="9" t="s">
        <v>441</v>
      </c>
      <c r="M398" s="9">
        <v>20</v>
      </c>
    </row>
    <row r="399" spans="1:13">
      <c r="A399" s="7"/>
      <c r="B399" s="8" t="s">
        <v>428</v>
      </c>
      <c r="C399" s="8" t="s">
        <v>839</v>
      </c>
      <c r="D399" s="9">
        <v>10</v>
      </c>
      <c r="E399" s="8">
        <v>5229115.54</v>
      </c>
      <c r="F399" s="8" t="s">
        <v>840</v>
      </c>
      <c r="G399" s="8" t="s">
        <v>431</v>
      </c>
      <c r="H399" s="8" t="s">
        <v>436</v>
      </c>
      <c r="I399" s="8" t="s">
        <v>842</v>
      </c>
      <c r="J399" s="9" t="s">
        <v>434</v>
      </c>
      <c r="K399" s="9">
        <v>100</v>
      </c>
      <c r="L399" s="9" t="s">
        <v>435</v>
      </c>
      <c r="M399" s="9">
        <v>20</v>
      </c>
    </row>
    <row r="400" spans="1:13">
      <c r="A400" s="7"/>
      <c r="B400" s="8" t="s">
        <v>428</v>
      </c>
      <c r="C400" s="8" t="s">
        <v>839</v>
      </c>
      <c r="D400" s="9">
        <v>10</v>
      </c>
      <c r="E400" s="8">
        <v>5229115.54</v>
      </c>
      <c r="F400" s="8" t="s">
        <v>840</v>
      </c>
      <c r="G400" s="8" t="s">
        <v>431</v>
      </c>
      <c r="H400" s="8" t="s">
        <v>432</v>
      </c>
      <c r="I400" s="8" t="s">
        <v>843</v>
      </c>
      <c r="J400" s="9" t="s">
        <v>434</v>
      </c>
      <c r="K400" s="9">
        <v>28</v>
      </c>
      <c r="L400" s="9" t="s">
        <v>438</v>
      </c>
      <c r="M400" s="9">
        <v>20</v>
      </c>
    </row>
    <row r="401" spans="1:13">
      <c r="A401" s="7"/>
      <c r="B401" s="8" t="s">
        <v>428</v>
      </c>
      <c r="C401" s="8" t="s">
        <v>839</v>
      </c>
      <c r="D401" s="9">
        <v>10</v>
      </c>
      <c r="E401" s="8">
        <v>5229115.54</v>
      </c>
      <c r="F401" s="8" t="s">
        <v>840</v>
      </c>
      <c r="G401" s="8" t="s">
        <v>442</v>
      </c>
      <c r="H401" s="8" t="s">
        <v>443</v>
      </c>
      <c r="I401" s="8" t="s">
        <v>844</v>
      </c>
      <c r="J401" s="9" t="s">
        <v>445</v>
      </c>
      <c r="K401" s="9" t="s">
        <v>456</v>
      </c>
      <c r="L401" s="9"/>
      <c r="M401" s="9">
        <v>20</v>
      </c>
    </row>
    <row r="402" spans="1:13">
      <c r="A402" s="7"/>
      <c r="B402" s="8" t="s">
        <v>428</v>
      </c>
      <c r="C402" s="8" t="s">
        <v>839</v>
      </c>
      <c r="D402" s="9">
        <v>10</v>
      </c>
      <c r="E402" s="8">
        <v>5229115.54</v>
      </c>
      <c r="F402" s="8" t="s">
        <v>840</v>
      </c>
      <c r="G402" s="8" t="s">
        <v>446</v>
      </c>
      <c r="H402" s="8" t="s">
        <v>447</v>
      </c>
      <c r="I402" s="8" t="s">
        <v>845</v>
      </c>
      <c r="J402" s="9" t="s">
        <v>434</v>
      </c>
      <c r="K402" s="9">
        <v>100</v>
      </c>
      <c r="L402" s="9" t="s">
        <v>435</v>
      </c>
      <c r="M402" s="9">
        <v>10</v>
      </c>
    </row>
    <row r="403" spans="1:13">
      <c r="A403" s="7">
        <f>MAX($A$4:A402)+1</f>
        <v>72</v>
      </c>
      <c r="B403" s="8" t="s">
        <v>428</v>
      </c>
      <c r="C403" s="8" t="s">
        <v>846</v>
      </c>
      <c r="D403" s="9">
        <v>10</v>
      </c>
      <c r="E403" s="8">
        <v>1874733.31</v>
      </c>
      <c r="F403" s="8" t="s">
        <v>847</v>
      </c>
      <c r="G403" s="8" t="s">
        <v>431</v>
      </c>
      <c r="H403" s="8" t="s">
        <v>436</v>
      </c>
      <c r="I403" s="8" t="s">
        <v>544</v>
      </c>
      <c r="J403" s="9" t="s">
        <v>434</v>
      </c>
      <c r="K403" s="9">
        <v>100</v>
      </c>
      <c r="L403" s="9" t="s">
        <v>435</v>
      </c>
      <c r="M403" s="9">
        <v>15</v>
      </c>
    </row>
    <row r="404" spans="1:13">
      <c r="A404" s="7"/>
      <c r="B404" s="8" t="s">
        <v>428</v>
      </c>
      <c r="C404" s="8" t="s">
        <v>846</v>
      </c>
      <c r="D404" s="9">
        <v>10</v>
      </c>
      <c r="E404" s="8">
        <v>1874733.31</v>
      </c>
      <c r="F404" s="8" t="s">
        <v>847</v>
      </c>
      <c r="G404" s="8" t="s">
        <v>431</v>
      </c>
      <c r="H404" s="8" t="s">
        <v>439</v>
      </c>
      <c r="I404" s="8" t="s">
        <v>545</v>
      </c>
      <c r="J404" s="9" t="s">
        <v>453</v>
      </c>
      <c r="K404" s="9">
        <v>1</v>
      </c>
      <c r="L404" s="9" t="s">
        <v>441</v>
      </c>
      <c r="M404" s="9">
        <v>15</v>
      </c>
    </row>
    <row r="405" spans="1:13">
      <c r="A405" s="7"/>
      <c r="B405" s="8" t="s">
        <v>428</v>
      </c>
      <c r="C405" s="8" t="s">
        <v>846</v>
      </c>
      <c r="D405" s="9">
        <v>10</v>
      </c>
      <c r="E405" s="8">
        <v>1874733.31</v>
      </c>
      <c r="F405" s="8" t="s">
        <v>847</v>
      </c>
      <c r="G405" s="8" t="s">
        <v>431</v>
      </c>
      <c r="H405" s="8" t="s">
        <v>432</v>
      </c>
      <c r="I405" s="8" t="s">
        <v>848</v>
      </c>
      <c r="J405" s="9" t="s">
        <v>434</v>
      </c>
      <c r="K405" s="9">
        <v>1</v>
      </c>
      <c r="L405" s="9" t="s">
        <v>438</v>
      </c>
      <c r="M405" s="9">
        <v>15</v>
      </c>
    </row>
    <row r="406" spans="1:13">
      <c r="A406" s="7"/>
      <c r="B406" s="8" t="s">
        <v>428</v>
      </c>
      <c r="C406" s="8" t="s">
        <v>846</v>
      </c>
      <c r="D406" s="9">
        <v>10</v>
      </c>
      <c r="E406" s="8">
        <v>1874733.31</v>
      </c>
      <c r="F406" s="8" t="s">
        <v>847</v>
      </c>
      <c r="G406" s="8" t="s">
        <v>442</v>
      </c>
      <c r="H406" s="8" t="s">
        <v>443</v>
      </c>
      <c r="I406" s="8" t="s">
        <v>547</v>
      </c>
      <c r="J406" s="9" t="s">
        <v>445</v>
      </c>
      <c r="K406" s="9" t="s">
        <v>456</v>
      </c>
      <c r="L406" s="9"/>
      <c r="M406" s="9">
        <v>20</v>
      </c>
    </row>
    <row r="407" spans="1:13">
      <c r="A407" s="7"/>
      <c r="B407" s="8" t="s">
        <v>428</v>
      </c>
      <c r="C407" s="8" t="s">
        <v>846</v>
      </c>
      <c r="D407" s="9">
        <v>10</v>
      </c>
      <c r="E407" s="8">
        <v>1874733.31</v>
      </c>
      <c r="F407" s="8" t="s">
        <v>847</v>
      </c>
      <c r="G407" s="8" t="s">
        <v>446</v>
      </c>
      <c r="H407" s="8" t="s">
        <v>447</v>
      </c>
      <c r="I407" s="8" t="s">
        <v>483</v>
      </c>
      <c r="J407" s="9" t="s">
        <v>434</v>
      </c>
      <c r="K407" s="9">
        <v>100</v>
      </c>
      <c r="L407" s="9" t="s">
        <v>435</v>
      </c>
      <c r="M407" s="9">
        <v>10</v>
      </c>
    </row>
    <row r="408" spans="1:13">
      <c r="A408" s="7"/>
      <c r="B408" s="8" t="s">
        <v>428</v>
      </c>
      <c r="C408" s="8" t="s">
        <v>846</v>
      </c>
      <c r="D408" s="9">
        <v>10</v>
      </c>
      <c r="E408" s="8">
        <v>1874733.31</v>
      </c>
      <c r="F408" s="8" t="s">
        <v>847</v>
      </c>
      <c r="G408" s="8" t="s">
        <v>458</v>
      </c>
      <c r="H408" s="8" t="s">
        <v>459</v>
      </c>
      <c r="I408" s="8" t="s">
        <v>548</v>
      </c>
      <c r="J408" s="9" t="s">
        <v>453</v>
      </c>
      <c r="K408" s="9">
        <v>886908.06</v>
      </c>
      <c r="L408" s="9" t="s">
        <v>492</v>
      </c>
      <c r="M408" s="9">
        <v>15</v>
      </c>
    </row>
    <row r="409" spans="1:13">
      <c r="A409" s="7">
        <f>MAX($A$4:A408)+1</f>
        <v>73</v>
      </c>
      <c r="B409" s="8" t="s">
        <v>428</v>
      </c>
      <c r="C409" s="8" t="s">
        <v>849</v>
      </c>
      <c r="D409" s="9">
        <v>10</v>
      </c>
      <c r="E409" s="8">
        <v>5000000</v>
      </c>
      <c r="F409" s="8" t="s">
        <v>850</v>
      </c>
      <c r="G409" s="8" t="s">
        <v>431</v>
      </c>
      <c r="H409" s="8" t="s">
        <v>436</v>
      </c>
      <c r="I409" s="8" t="s">
        <v>851</v>
      </c>
      <c r="J409" s="9" t="s">
        <v>434</v>
      </c>
      <c r="K409" s="9">
        <v>100</v>
      </c>
      <c r="L409" s="9" t="s">
        <v>435</v>
      </c>
      <c r="M409" s="9">
        <v>20</v>
      </c>
    </row>
    <row r="410" spans="1:13">
      <c r="A410" s="7"/>
      <c r="B410" s="8" t="s">
        <v>428</v>
      </c>
      <c r="C410" s="8" t="s">
        <v>849</v>
      </c>
      <c r="D410" s="9">
        <v>10</v>
      </c>
      <c r="E410" s="8">
        <v>5000000</v>
      </c>
      <c r="F410" s="8" t="s">
        <v>850</v>
      </c>
      <c r="G410" s="8" t="s">
        <v>431</v>
      </c>
      <c r="H410" s="8" t="s">
        <v>439</v>
      </c>
      <c r="I410" s="8" t="s">
        <v>852</v>
      </c>
      <c r="J410" s="9" t="s">
        <v>453</v>
      </c>
      <c r="K410" s="9">
        <v>1</v>
      </c>
      <c r="L410" s="9" t="s">
        <v>441</v>
      </c>
      <c r="M410" s="9">
        <v>20</v>
      </c>
    </row>
    <row r="411" spans="1:13">
      <c r="A411" s="7"/>
      <c r="B411" s="8" t="s">
        <v>428</v>
      </c>
      <c r="C411" s="8" t="s">
        <v>849</v>
      </c>
      <c r="D411" s="9">
        <v>10</v>
      </c>
      <c r="E411" s="8">
        <v>5000000</v>
      </c>
      <c r="F411" s="8" t="s">
        <v>850</v>
      </c>
      <c r="G411" s="8" t="s">
        <v>431</v>
      </c>
      <c r="H411" s="8" t="s">
        <v>432</v>
      </c>
      <c r="I411" s="8" t="s">
        <v>853</v>
      </c>
      <c r="J411" s="9" t="s">
        <v>434</v>
      </c>
      <c r="K411" s="9">
        <v>43</v>
      </c>
      <c r="L411" s="9" t="s">
        <v>589</v>
      </c>
      <c r="M411" s="9">
        <v>20</v>
      </c>
    </row>
    <row r="412" spans="1:13">
      <c r="A412" s="7"/>
      <c r="B412" s="8" t="s">
        <v>428</v>
      </c>
      <c r="C412" s="8" t="s">
        <v>849</v>
      </c>
      <c r="D412" s="9">
        <v>10</v>
      </c>
      <c r="E412" s="8">
        <v>5000000</v>
      </c>
      <c r="F412" s="8" t="s">
        <v>850</v>
      </c>
      <c r="G412" s="8" t="s">
        <v>442</v>
      </c>
      <c r="H412" s="8" t="s">
        <v>443</v>
      </c>
      <c r="I412" s="8" t="s">
        <v>854</v>
      </c>
      <c r="J412" s="9" t="s">
        <v>445</v>
      </c>
      <c r="K412" s="9" t="s">
        <v>456</v>
      </c>
      <c r="L412" s="9"/>
      <c r="M412" s="9">
        <v>20</v>
      </c>
    </row>
    <row r="413" spans="1:13">
      <c r="A413" s="7"/>
      <c r="B413" s="8" t="s">
        <v>428</v>
      </c>
      <c r="C413" s="8" t="s">
        <v>849</v>
      </c>
      <c r="D413" s="9">
        <v>10</v>
      </c>
      <c r="E413" s="8">
        <v>5000000</v>
      </c>
      <c r="F413" s="8" t="s">
        <v>850</v>
      </c>
      <c r="G413" s="8" t="s">
        <v>446</v>
      </c>
      <c r="H413" s="8" t="s">
        <v>447</v>
      </c>
      <c r="I413" s="8" t="s">
        <v>845</v>
      </c>
      <c r="J413" s="9" t="s">
        <v>434</v>
      </c>
      <c r="K413" s="9">
        <v>100</v>
      </c>
      <c r="L413" s="9" t="s">
        <v>435</v>
      </c>
      <c r="M413" s="9">
        <v>10</v>
      </c>
    </row>
    <row r="414" spans="1:13">
      <c r="A414" s="7">
        <f>MAX($A$4:A413)+1</f>
        <v>74</v>
      </c>
      <c r="B414" s="8" t="s">
        <v>428</v>
      </c>
      <c r="C414" s="8" t="s">
        <v>855</v>
      </c>
      <c r="D414" s="9">
        <v>10</v>
      </c>
      <c r="E414" s="8">
        <v>1500000</v>
      </c>
      <c r="F414" s="8" t="s">
        <v>856</v>
      </c>
      <c r="G414" s="8" t="s">
        <v>431</v>
      </c>
      <c r="H414" s="8" t="s">
        <v>439</v>
      </c>
      <c r="I414" s="8" t="s">
        <v>857</v>
      </c>
      <c r="J414" s="9" t="s">
        <v>445</v>
      </c>
      <c r="K414" s="9" t="s">
        <v>456</v>
      </c>
      <c r="L414" s="9"/>
      <c r="M414" s="9">
        <v>15</v>
      </c>
    </row>
    <row r="415" spans="1:13">
      <c r="A415" s="7"/>
      <c r="B415" s="8" t="s">
        <v>428</v>
      </c>
      <c r="C415" s="8" t="s">
        <v>855</v>
      </c>
      <c r="D415" s="9">
        <v>10</v>
      </c>
      <c r="E415" s="8">
        <v>1500000</v>
      </c>
      <c r="F415" s="8" t="s">
        <v>856</v>
      </c>
      <c r="G415" s="8" t="s">
        <v>431</v>
      </c>
      <c r="H415" s="8" t="s">
        <v>432</v>
      </c>
      <c r="I415" s="8" t="s">
        <v>858</v>
      </c>
      <c r="J415" s="9" t="s">
        <v>434</v>
      </c>
      <c r="K415" s="9">
        <v>150</v>
      </c>
      <c r="L415" s="9" t="s">
        <v>486</v>
      </c>
      <c r="M415" s="9">
        <v>15</v>
      </c>
    </row>
    <row r="416" spans="1:13">
      <c r="A416" s="7"/>
      <c r="B416" s="8" t="s">
        <v>428</v>
      </c>
      <c r="C416" s="8" t="s">
        <v>855</v>
      </c>
      <c r="D416" s="9">
        <v>10</v>
      </c>
      <c r="E416" s="8">
        <v>1500000</v>
      </c>
      <c r="F416" s="8" t="s">
        <v>856</v>
      </c>
      <c r="G416" s="8" t="s">
        <v>431</v>
      </c>
      <c r="H416" s="8" t="s">
        <v>436</v>
      </c>
      <c r="I416" s="8" t="s">
        <v>859</v>
      </c>
      <c r="J416" s="9" t="s">
        <v>434</v>
      </c>
      <c r="K416" s="9">
        <v>100</v>
      </c>
      <c r="L416" s="9" t="s">
        <v>435</v>
      </c>
      <c r="M416" s="9">
        <v>15</v>
      </c>
    </row>
    <row r="417" spans="1:13">
      <c r="A417" s="7"/>
      <c r="B417" s="8" t="s">
        <v>428</v>
      </c>
      <c r="C417" s="8" t="s">
        <v>855</v>
      </c>
      <c r="D417" s="9">
        <v>10</v>
      </c>
      <c r="E417" s="8">
        <v>1500000</v>
      </c>
      <c r="F417" s="8" t="s">
        <v>856</v>
      </c>
      <c r="G417" s="8" t="s">
        <v>442</v>
      </c>
      <c r="H417" s="8" t="s">
        <v>443</v>
      </c>
      <c r="I417" s="8" t="s">
        <v>860</v>
      </c>
      <c r="J417" s="9" t="s">
        <v>445</v>
      </c>
      <c r="K417" s="9" t="s">
        <v>456</v>
      </c>
      <c r="L417" s="9"/>
      <c r="M417" s="9">
        <v>20</v>
      </c>
    </row>
    <row r="418" spans="1:13">
      <c r="A418" s="7"/>
      <c r="B418" s="8" t="s">
        <v>428</v>
      </c>
      <c r="C418" s="8" t="s">
        <v>855</v>
      </c>
      <c r="D418" s="9">
        <v>10</v>
      </c>
      <c r="E418" s="8">
        <v>1500000</v>
      </c>
      <c r="F418" s="8" t="s">
        <v>856</v>
      </c>
      <c r="G418" s="8" t="s">
        <v>446</v>
      </c>
      <c r="H418" s="8" t="s">
        <v>447</v>
      </c>
      <c r="I418" s="8" t="s">
        <v>861</v>
      </c>
      <c r="J418" s="9" t="s">
        <v>434</v>
      </c>
      <c r="K418" s="9">
        <v>100</v>
      </c>
      <c r="L418" s="9" t="s">
        <v>435</v>
      </c>
      <c r="M418" s="9">
        <v>10</v>
      </c>
    </row>
    <row r="419" spans="1:13">
      <c r="A419" s="7"/>
      <c r="B419" s="8" t="s">
        <v>428</v>
      </c>
      <c r="C419" s="8" t="s">
        <v>855</v>
      </c>
      <c r="D419" s="9">
        <v>10</v>
      </c>
      <c r="E419" s="8">
        <v>1500000</v>
      </c>
      <c r="F419" s="8" t="s">
        <v>856</v>
      </c>
      <c r="G419" s="8" t="s">
        <v>458</v>
      </c>
      <c r="H419" s="8" t="s">
        <v>459</v>
      </c>
      <c r="I419" s="8" t="s">
        <v>719</v>
      </c>
      <c r="J419" s="9" t="s">
        <v>445</v>
      </c>
      <c r="K419" s="9" t="s">
        <v>456</v>
      </c>
      <c r="L419" s="9"/>
      <c r="M419" s="9">
        <v>15</v>
      </c>
    </row>
    <row r="420" spans="1:13">
      <c r="A420" s="7">
        <f>MAX($A$4:A419)+1</f>
        <v>75</v>
      </c>
      <c r="B420" s="8" t="s">
        <v>428</v>
      </c>
      <c r="C420" s="8" t="s">
        <v>862</v>
      </c>
      <c r="D420" s="9">
        <v>10</v>
      </c>
      <c r="E420" s="8">
        <v>2255820</v>
      </c>
      <c r="F420" s="8" t="s">
        <v>863</v>
      </c>
      <c r="G420" s="8" t="s">
        <v>431</v>
      </c>
      <c r="H420" s="8" t="s">
        <v>432</v>
      </c>
      <c r="I420" s="8" t="s">
        <v>864</v>
      </c>
      <c r="J420" s="9" t="s">
        <v>434</v>
      </c>
      <c r="K420" s="9">
        <v>20</v>
      </c>
      <c r="L420" s="9" t="s">
        <v>438</v>
      </c>
      <c r="M420" s="9">
        <v>20</v>
      </c>
    </row>
    <row r="421" spans="1:13">
      <c r="A421" s="7"/>
      <c r="B421" s="8" t="s">
        <v>428</v>
      </c>
      <c r="C421" s="8" t="s">
        <v>862</v>
      </c>
      <c r="D421" s="9">
        <v>10</v>
      </c>
      <c r="E421" s="8">
        <v>2255820</v>
      </c>
      <c r="F421" s="8" t="s">
        <v>863</v>
      </c>
      <c r="G421" s="8" t="s">
        <v>431</v>
      </c>
      <c r="H421" s="8" t="s">
        <v>436</v>
      </c>
      <c r="I421" s="8" t="s">
        <v>865</v>
      </c>
      <c r="J421" s="9" t="s">
        <v>434</v>
      </c>
      <c r="K421" s="9">
        <v>100</v>
      </c>
      <c r="L421" s="9" t="s">
        <v>435</v>
      </c>
      <c r="M421" s="9">
        <v>20</v>
      </c>
    </row>
    <row r="422" spans="1:13">
      <c r="A422" s="7"/>
      <c r="B422" s="8" t="s">
        <v>428</v>
      </c>
      <c r="C422" s="8" t="s">
        <v>862</v>
      </c>
      <c r="D422" s="9">
        <v>10</v>
      </c>
      <c r="E422" s="8">
        <v>2255820</v>
      </c>
      <c r="F422" s="8" t="s">
        <v>863</v>
      </c>
      <c r="G422" s="8" t="s">
        <v>431</v>
      </c>
      <c r="H422" s="8" t="s">
        <v>439</v>
      </c>
      <c r="I422" s="8" t="s">
        <v>866</v>
      </c>
      <c r="J422" s="9" t="s">
        <v>453</v>
      </c>
      <c r="K422" s="9">
        <v>1</v>
      </c>
      <c r="L422" s="9" t="s">
        <v>441</v>
      </c>
      <c r="M422" s="9">
        <v>20</v>
      </c>
    </row>
    <row r="423" spans="1:13">
      <c r="A423" s="7"/>
      <c r="B423" s="8" t="s">
        <v>428</v>
      </c>
      <c r="C423" s="8" t="s">
        <v>862</v>
      </c>
      <c r="D423" s="9">
        <v>10</v>
      </c>
      <c r="E423" s="8">
        <v>2255820</v>
      </c>
      <c r="F423" s="8" t="s">
        <v>863</v>
      </c>
      <c r="G423" s="8" t="s">
        <v>442</v>
      </c>
      <c r="H423" s="8" t="s">
        <v>443</v>
      </c>
      <c r="I423" s="8" t="s">
        <v>867</v>
      </c>
      <c r="J423" s="9" t="s">
        <v>445</v>
      </c>
      <c r="K423" s="9" t="s">
        <v>456</v>
      </c>
      <c r="L423" s="9"/>
      <c r="M423" s="9">
        <v>20</v>
      </c>
    </row>
    <row r="424" spans="1:13">
      <c r="A424" s="7"/>
      <c r="B424" s="8" t="s">
        <v>428</v>
      </c>
      <c r="C424" s="8" t="s">
        <v>862</v>
      </c>
      <c r="D424" s="9">
        <v>10</v>
      </c>
      <c r="E424" s="8">
        <v>2255820</v>
      </c>
      <c r="F424" s="8" t="s">
        <v>863</v>
      </c>
      <c r="G424" s="8" t="s">
        <v>446</v>
      </c>
      <c r="H424" s="8" t="s">
        <v>447</v>
      </c>
      <c r="I424" s="8" t="s">
        <v>774</v>
      </c>
      <c r="J424" s="9" t="s">
        <v>434</v>
      </c>
      <c r="K424" s="9">
        <v>100</v>
      </c>
      <c r="L424" s="9" t="s">
        <v>435</v>
      </c>
      <c r="M424" s="9">
        <v>10</v>
      </c>
    </row>
    <row r="425" spans="1:13">
      <c r="A425" s="7">
        <f>MAX($A$4:A424)+1</f>
        <v>76</v>
      </c>
      <c r="B425" s="8" t="s">
        <v>428</v>
      </c>
      <c r="C425" s="8" t="s">
        <v>868</v>
      </c>
      <c r="D425" s="9">
        <v>10</v>
      </c>
      <c r="E425" s="8">
        <v>60000000</v>
      </c>
      <c r="F425" s="8" t="s">
        <v>869</v>
      </c>
      <c r="G425" s="8" t="s">
        <v>431</v>
      </c>
      <c r="H425" s="8" t="s">
        <v>439</v>
      </c>
      <c r="I425" s="8" t="s">
        <v>870</v>
      </c>
      <c r="J425" s="9" t="s">
        <v>434</v>
      </c>
      <c r="K425" s="9">
        <v>12</v>
      </c>
      <c r="L425" s="9" t="s">
        <v>441</v>
      </c>
      <c r="M425" s="9">
        <v>15</v>
      </c>
    </row>
    <row r="426" spans="1:13">
      <c r="A426" s="7"/>
      <c r="B426" s="8" t="s">
        <v>428</v>
      </c>
      <c r="C426" s="8" t="s">
        <v>868</v>
      </c>
      <c r="D426" s="9">
        <v>10</v>
      </c>
      <c r="E426" s="8">
        <v>60000000</v>
      </c>
      <c r="F426" s="8" t="s">
        <v>869</v>
      </c>
      <c r="G426" s="8" t="s">
        <v>431</v>
      </c>
      <c r="H426" s="8" t="s">
        <v>436</v>
      </c>
      <c r="I426" s="8" t="s">
        <v>871</v>
      </c>
      <c r="J426" s="9" t="s">
        <v>434</v>
      </c>
      <c r="K426" s="9">
        <v>100</v>
      </c>
      <c r="L426" s="9" t="s">
        <v>435</v>
      </c>
      <c r="M426" s="9">
        <v>15</v>
      </c>
    </row>
    <row r="427" spans="1:13">
      <c r="A427" s="7"/>
      <c r="B427" s="8" t="s">
        <v>428</v>
      </c>
      <c r="C427" s="8" t="s">
        <v>868</v>
      </c>
      <c r="D427" s="9">
        <v>10</v>
      </c>
      <c r="E427" s="8">
        <v>60000000</v>
      </c>
      <c r="F427" s="8" t="s">
        <v>869</v>
      </c>
      <c r="G427" s="8" t="s">
        <v>431</v>
      </c>
      <c r="H427" s="8" t="s">
        <v>432</v>
      </c>
      <c r="I427" s="8" t="s">
        <v>872</v>
      </c>
      <c r="J427" s="9" t="s">
        <v>434</v>
      </c>
      <c r="K427" s="9">
        <v>12</v>
      </c>
      <c r="L427" s="9" t="s">
        <v>833</v>
      </c>
      <c r="M427" s="9">
        <v>15</v>
      </c>
    </row>
    <row r="428" spans="1:13">
      <c r="A428" s="7"/>
      <c r="B428" s="8" t="s">
        <v>428</v>
      </c>
      <c r="C428" s="8" t="s">
        <v>868</v>
      </c>
      <c r="D428" s="9">
        <v>10</v>
      </c>
      <c r="E428" s="8">
        <v>60000000</v>
      </c>
      <c r="F428" s="8" t="s">
        <v>869</v>
      </c>
      <c r="G428" s="8" t="s">
        <v>442</v>
      </c>
      <c r="H428" s="8" t="s">
        <v>443</v>
      </c>
      <c r="I428" s="8" t="s">
        <v>873</v>
      </c>
      <c r="J428" s="9" t="s">
        <v>445</v>
      </c>
      <c r="K428" s="9">
        <v>100</v>
      </c>
      <c r="L428" s="9" t="s">
        <v>435</v>
      </c>
      <c r="M428" s="9">
        <v>20</v>
      </c>
    </row>
    <row r="429" spans="1:13">
      <c r="A429" s="7"/>
      <c r="B429" s="8" t="s">
        <v>428</v>
      </c>
      <c r="C429" s="8" t="s">
        <v>868</v>
      </c>
      <c r="D429" s="9">
        <v>10</v>
      </c>
      <c r="E429" s="8">
        <v>60000000</v>
      </c>
      <c r="F429" s="8" t="s">
        <v>869</v>
      </c>
      <c r="G429" s="8" t="s">
        <v>446</v>
      </c>
      <c r="H429" s="8" t="s">
        <v>447</v>
      </c>
      <c r="I429" s="8" t="s">
        <v>874</v>
      </c>
      <c r="J429" s="9" t="s">
        <v>434</v>
      </c>
      <c r="K429" s="9">
        <v>100</v>
      </c>
      <c r="L429" s="9" t="s">
        <v>435</v>
      </c>
      <c r="M429" s="9">
        <v>10</v>
      </c>
    </row>
    <row r="430" spans="1:13">
      <c r="A430" s="7"/>
      <c r="B430" s="8" t="s">
        <v>428</v>
      </c>
      <c r="C430" s="8" t="s">
        <v>868</v>
      </c>
      <c r="D430" s="9">
        <v>10</v>
      </c>
      <c r="E430" s="8">
        <v>60000000</v>
      </c>
      <c r="F430" s="8" t="s">
        <v>869</v>
      </c>
      <c r="G430" s="8" t="s">
        <v>458</v>
      </c>
      <c r="H430" s="8" t="s">
        <v>484</v>
      </c>
      <c r="I430" s="8" t="s">
        <v>875</v>
      </c>
      <c r="J430" s="9" t="s">
        <v>434</v>
      </c>
      <c r="K430" s="9">
        <v>141000</v>
      </c>
      <c r="L430" s="9" t="s">
        <v>492</v>
      </c>
      <c r="M430" s="9">
        <v>15</v>
      </c>
    </row>
    <row r="431" spans="1:13">
      <c r="A431" s="7">
        <f>MAX($A$4:A430)+1</f>
        <v>77</v>
      </c>
      <c r="B431" s="8" t="s">
        <v>428</v>
      </c>
      <c r="C431" s="8" t="s">
        <v>876</v>
      </c>
      <c r="D431" s="9">
        <v>10</v>
      </c>
      <c r="E431" s="8">
        <v>2227961.72</v>
      </c>
      <c r="F431" s="8" t="s">
        <v>877</v>
      </c>
      <c r="G431" s="8" t="s">
        <v>431</v>
      </c>
      <c r="H431" s="8" t="s">
        <v>432</v>
      </c>
      <c r="I431" s="8" t="s">
        <v>878</v>
      </c>
      <c r="J431" s="9" t="s">
        <v>434</v>
      </c>
      <c r="K431" s="9">
        <v>36</v>
      </c>
      <c r="L431" s="9" t="s">
        <v>589</v>
      </c>
      <c r="M431" s="9">
        <v>20</v>
      </c>
    </row>
    <row r="432" spans="1:13">
      <c r="A432" s="7"/>
      <c r="B432" s="8" t="s">
        <v>428</v>
      </c>
      <c r="C432" s="8" t="s">
        <v>876</v>
      </c>
      <c r="D432" s="9">
        <v>10</v>
      </c>
      <c r="E432" s="8">
        <v>2227961.72</v>
      </c>
      <c r="F432" s="8" t="s">
        <v>877</v>
      </c>
      <c r="G432" s="8" t="s">
        <v>431</v>
      </c>
      <c r="H432" s="8" t="s">
        <v>436</v>
      </c>
      <c r="I432" s="8" t="s">
        <v>879</v>
      </c>
      <c r="J432" s="9" t="s">
        <v>434</v>
      </c>
      <c r="K432" s="9">
        <v>100</v>
      </c>
      <c r="L432" s="9" t="s">
        <v>435</v>
      </c>
      <c r="M432" s="9">
        <v>20</v>
      </c>
    </row>
    <row r="433" spans="1:13">
      <c r="A433" s="7"/>
      <c r="B433" s="8" t="s">
        <v>428</v>
      </c>
      <c r="C433" s="8" t="s">
        <v>876</v>
      </c>
      <c r="D433" s="9">
        <v>10</v>
      </c>
      <c r="E433" s="8">
        <v>2227961.72</v>
      </c>
      <c r="F433" s="8" t="s">
        <v>877</v>
      </c>
      <c r="G433" s="8" t="s">
        <v>431</v>
      </c>
      <c r="H433" s="8" t="s">
        <v>439</v>
      </c>
      <c r="I433" s="8" t="s">
        <v>880</v>
      </c>
      <c r="J433" s="9" t="s">
        <v>453</v>
      </c>
      <c r="K433" s="9">
        <v>1</v>
      </c>
      <c r="L433" s="9" t="s">
        <v>441</v>
      </c>
      <c r="M433" s="9">
        <v>20</v>
      </c>
    </row>
    <row r="434" spans="1:13">
      <c r="A434" s="7"/>
      <c r="B434" s="8" t="s">
        <v>428</v>
      </c>
      <c r="C434" s="8" t="s">
        <v>876</v>
      </c>
      <c r="D434" s="9">
        <v>10</v>
      </c>
      <c r="E434" s="8">
        <v>2227961.72</v>
      </c>
      <c r="F434" s="8" t="s">
        <v>877</v>
      </c>
      <c r="G434" s="8" t="s">
        <v>442</v>
      </c>
      <c r="H434" s="8" t="s">
        <v>443</v>
      </c>
      <c r="I434" s="8" t="s">
        <v>881</v>
      </c>
      <c r="J434" s="9" t="s">
        <v>445</v>
      </c>
      <c r="K434" s="9" t="s">
        <v>456</v>
      </c>
      <c r="L434" s="9" t="s">
        <v>435</v>
      </c>
      <c r="M434" s="9">
        <v>20</v>
      </c>
    </row>
    <row r="435" spans="1:13">
      <c r="A435" s="7"/>
      <c r="B435" s="8" t="s">
        <v>428</v>
      </c>
      <c r="C435" s="8" t="s">
        <v>876</v>
      </c>
      <c r="D435" s="9">
        <v>10</v>
      </c>
      <c r="E435" s="8">
        <v>2227961.72</v>
      </c>
      <c r="F435" s="8" t="s">
        <v>877</v>
      </c>
      <c r="G435" s="8" t="s">
        <v>446</v>
      </c>
      <c r="H435" s="8" t="s">
        <v>447</v>
      </c>
      <c r="I435" s="8" t="s">
        <v>882</v>
      </c>
      <c r="J435" s="9" t="s">
        <v>434</v>
      </c>
      <c r="K435" s="9">
        <v>100</v>
      </c>
      <c r="L435" s="9" t="s">
        <v>435</v>
      </c>
      <c r="M435" s="9">
        <v>10</v>
      </c>
    </row>
    <row r="436" spans="1:13">
      <c r="A436" s="7">
        <f>MAX($A$4:A435)+1</f>
        <v>78</v>
      </c>
      <c r="B436" s="8" t="s">
        <v>428</v>
      </c>
      <c r="C436" s="8" t="s">
        <v>883</v>
      </c>
      <c r="D436" s="9">
        <v>10</v>
      </c>
      <c r="E436" s="8">
        <v>10495025.4</v>
      </c>
      <c r="F436" s="8" t="s">
        <v>884</v>
      </c>
      <c r="G436" s="8" t="s">
        <v>431</v>
      </c>
      <c r="H436" s="8" t="s">
        <v>432</v>
      </c>
      <c r="I436" s="8" t="s">
        <v>885</v>
      </c>
      <c r="J436" s="9" t="s">
        <v>886</v>
      </c>
      <c r="K436" s="9" t="s">
        <v>887</v>
      </c>
      <c r="L436" s="9" t="s">
        <v>435</v>
      </c>
      <c r="M436" s="9" t="s">
        <v>146</v>
      </c>
    </row>
    <row r="437" spans="1:13">
      <c r="A437" s="7"/>
      <c r="B437" s="8" t="s">
        <v>428</v>
      </c>
      <c r="C437" s="8" t="s">
        <v>883</v>
      </c>
      <c r="D437" s="9">
        <v>10</v>
      </c>
      <c r="E437" s="8">
        <v>10495025.4</v>
      </c>
      <c r="F437" s="8" t="s">
        <v>884</v>
      </c>
      <c r="G437" s="8" t="s">
        <v>431</v>
      </c>
      <c r="H437" s="8" t="s">
        <v>436</v>
      </c>
      <c r="I437" s="8" t="s">
        <v>888</v>
      </c>
      <c r="J437" s="9" t="s">
        <v>886</v>
      </c>
      <c r="K437" s="9" t="s">
        <v>887</v>
      </c>
      <c r="L437" s="9" t="s">
        <v>435</v>
      </c>
      <c r="M437" s="9" t="s">
        <v>146</v>
      </c>
    </row>
    <row r="438" spans="1:13">
      <c r="A438" s="7"/>
      <c r="B438" s="8" t="s">
        <v>428</v>
      </c>
      <c r="C438" s="8" t="s">
        <v>883</v>
      </c>
      <c r="D438" s="9">
        <v>10</v>
      </c>
      <c r="E438" s="8">
        <v>10495025.4</v>
      </c>
      <c r="F438" s="8" t="s">
        <v>884</v>
      </c>
      <c r="G438" s="8" t="s">
        <v>431</v>
      </c>
      <c r="H438" s="8" t="s">
        <v>436</v>
      </c>
      <c r="I438" s="8" t="s">
        <v>889</v>
      </c>
      <c r="J438" s="9" t="s">
        <v>453</v>
      </c>
      <c r="K438" s="9" t="s">
        <v>890</v>
      </c>
      <c r="L438" s="9" t="s">
        <v>891</v>
      </c>
      <c r="M438" s="9" t="s">
        <v>146</v>
      </c>
    </row>
    <row r="439" spans="1:13">
      <c r="A439" s="7"/>
      <c r="B439" s="8" t="s">
        <v>428</v>
      </c>
      <c r="C439" s="8" t="s">
        <v>883</v>
      </c>
      <c r="D439" s="9">
        <v>10</v>
      </c>
      <c r="E439" s="8">
        <v>10495025.4</v>
      </c>
      <c r="F439" s="8" t="s">
        <v>884</v>
      </c>
      <c r="G439" s="8" t="s">
        <v>442</v>
      </c>
      <c r="H439" s="8" t="s">
        <v>443</v>
      </c>
      <c r="I439" s="8" t="s">
        <v>892</v>
      </c>
      <c r="J439" s="9" t="s">
        <v>886</v>
      </c>
      <c r="K439" s="9" t="s">
        <v>887</v>
      </c>
      <c r="L439" s="9" t="s">
        <v>435</v>
      </c>
      <c r="M439" s="9" t="s">
        <v>893</v>
      </c>
    </row>
    <row r="440" spans="1:13">
      <c r="A440" s="7">
        <f>MAX($A$4:A439)+1</f>
        <v>79</v>
      </c>
      <c r="B440" s="8" t="s">
        <v>428</v>
      </c>
      <c r="C440" s="8" t="s">
        <v>894</v>
      </c>
      <c r="D440" s="9">
        <v>10</v>
      </c>
      <c r="E440" s="8">
        <v>113105.52</v>
      </c>
      <c r="F440" s="8" t="s">
        <v>884</v>
      </c>
      <c r="G440" s="8" t="s">
        <v>431</v>
      </c>
      <c r="H440" s="8" t="s">
        <v>432</v>
      </c>
      <c r="I440" s="8" t="s">
        <v>885</v>
      </c>
      <c r="J440" s="9" t="s">
        <v>886</v>
      </c>
      <c r="K440" s="9" t="s">
        <v>887</v>
      </c>
      <c r="L440" s="9" t="s">
        <v>435</v>
      </c>
      <c r="M440" s="9" t="s">
        <v>146</v>
      </c>
    </row>
    <row r="441" spans="1:13">
      <c r="A441" s="7"/>
      <c r="B441" s="8" t="s">
        <v>428</v>
      </c>
      <c r="C441" s="8" t="s">
        <v>894</v>
      </c>
      <c r="D441" s="9">
        <v>10</v>
      </c>
      <c r="E441" s="8">
        <v>113105.52</v>
      </c>
      <c r="F441" s="8" t="s">
        <v>884</v>
      </c>
      <c r="G441" s="8" t="s">
        <v>431</v>
      </c>
      <c r="H441" s="8" t="s">
        <v>436</v>
      </c>
      <c r="I441" s="8" t="s">
        <v>888</v>
      </c>
      <c r="J441" s="9" t="s">
        <v>886</v>
      </c>
      <c r="K441" s="9" t="s">
        <v>887</v>
      </c>
      <c r="L441" s="9" t="s">
        <v>435</v>
      </c>
      <c r="M441" s="9" t="s">
        <v>146</v>
      </c>
    </row>
    <row r="442" spans="1:13">
      <c r="A442" s="7"/>
      <c r="B442" s="8" t="s">
        <v>428</v>
      </c>
      <c r="C442" s="8" t="s">
        <v>894</v>
      </c>
      <c r="D442" s="9">
        <v>10</v>
      </c>
      <c r="E442" s="8">
        <v>113105.52</v>
      </c>
      <c r="F442" s="8" t="s">
        <v>884</v>
      </c>
      <c r="G442" s="8" t="s">
        <v>431</v>
      </c>
      <c r="H442" s="8" t="s">
        <v>436</v>
      </c>
      <c r="I442" s="8" t="s">
        <v>889</v>
      </c>
      <c r="J442" s="9" t="s">
        <v>453</v>
      </c>
      <c r="K442" s="9" t="s">
        <v>890</v>
      </c>
      <c r="L442" s="9" t="s">
        <v>891</v>
      </c>
      <c r="M442" s="9" t="s">
        <v>146</v>
      </c>
    </row>
    <row r="443" spans="1:13">
      <c r="A443" s="7"/>
      <c r="B443" s="8" t="s">
        <v>428</v>
      </c>
      <c r="C443" s="8" t="s">
        <v>894</v>
      </c>
      <c r="D443" s="9">
        <v>10</v>
      </c>
      <c r="E443" s="8">
        <v>113105.52</v>
      </c>
      <c r="F443" s="8" t="s">
        <v>884</v>
      </c>
      <c r="G443" s="8" t="s">
        <v>442</v>
      </c>
      <c r="H443" s="8" t="s">
        <v>443</v>
      </c>
      <c r="I443" s="8" t="s">
        <v>892</v>
      </c>
      <c r="J443" s="9" t="s">
        <v>886</v>
      </c>
      <c r="K443" s="9" t="s">
        <v>887</v>
      </c>
      <c r="L443" s="9" t="s">
        <v>435</v>
      </c>
      <c r="M443" s="9" t="s">
        <v>893</v>
      </c>
    </row>
    <row r="444" spans="1:13">
      <c r="A444" s="7">
        <f>MAX($A$4:A443)+1</f>
        <v>80</v>
      </c>
      <c r="B444" s="8" t="s">
        <v>428</v>
      </c>
      <c r="C444" s="8" t="s">
        <v>895</v>
      </c>
      <c r="D444" s="9">
        <v>10</v>
      </c>
      <c r="E444" s="8">
        <v>29845945.56</v>
      </c>
      <c r="F444" s="8" t="s">
        <v>884</v>
      </c>
      <c r="G444" s="8" t="s">
        <v>431</v>
      </c>
      <c r="H444" s="8" t="s">
        <v>432</v>
      </c>
      <c r="I444" s="8" t="s">
        <v>885</v>
      </c>
      <c r="J444" s="9" t="s">
        <v>886</v>
      </c>
      <c r="K444" s="9" t="s">
        <v>887</v>
      </c>
      <c r="L444" s="9" t="s">
        <v>435</v>
      </c>
      <c r="M444" s="9" t="s">
        <v>146</v>
      </c>
    </row>
    <row r="445" spans="1:13">
      <c r="A445" s="7"/>
      <c r="B445" s="8" t="s">
        <v>428</v>
      </c>
      <c r="C445" s="8" t="s">
        <v>895</v>
      </c>
      <c r="D445" s="9">
        <v>10</v>
      </c>
      <c r="E445" s="8">
        <v>29845945.56</v>
      </c>
      <c r="F445" s="8" t="s">
        <v>884</v>
      </c>
      <c r="G445" s="8" t="s">
        <v>431</v>
      </c>
      <c r="H445" s="8" t="s">
        <v>436</v>
      </c>
      <c r="I445" s="8" t="s">
        <v>889</v>
      </c>
      <c r="J445" s="9" t="s">
        <v>453</v>
      </c>
      <c r="K445" s="9" t="s">
        <v>890</v>
      </c>
      <c r="L445" s="9" t="s">
        <v>891</v>
      </c>
      <c r="M445" s="9" t="s">
        <v>146</v>
      </c>
    </row>
    <row r="446" spans="1:13">
      <c r="A446" s="7"/>
      <c r="B446" s="8" t="s">
        <v>428</v>
      </c>
      <c r="C446" s="8" t="s">
        <v>895</v>
      </c>
      <c r="D446" s="9">
        <v>10</v>
      </c>
      <c r="E446" s="8">
        <v>29845945.56</v>
      </c>
      <c r="F446" s="8" t="s">
        <v>884</v>
      </c>
      <c r="G446" s="8" t="s">
        <v>431</v>
      </c>
      <c r="H446" s="8" t="s">
        <v>436</v>
      </c>
      <c r="I446" s="8" t="s">
        <v>888</v>
      </c>
      <c r="J446" s="9" t="s">
        <v>886</v>
      </c>
      <c r="K446" s="9" t="s">
        <v>887</v>
      </c>
      <c r="L446" s="9" t="s">
        <v>435</v>
      </c>
      <c r="M446" s="9" t="s">
        <v>146</v>
      </c>
    </row>
    <row r="447" spans="1:13">
      <c r="A447" s="7"/>
      <c r="B447" s="8" t="s">
        <v>428</v>
      </c>
      <c r="C447" s="8" t="s">
        <v>895</v>
      </c>
      <c r="D447" s="9">
        <v>10</v>
      </c>
      <c r="E447" s="8">
        <v>29845945.56</v>
      </c>
      <c r="F447" s="8" t="s">
        <v>884</v>
      </c>
      <c r="G447" s="8" t="s">
        <v>442</v>
      </c>
      <c r="H447" s="8" t="s">
        <v>443</v>
      </c>
      <c r="I447" s="8" t="s">
        <v>892</v>
      </c>
      <c r="J447" s="9" t="s">
        <v>886</v>
      </c>
      <c r="K447" s="9" t="s">
        <v>887</v>
      </c>
      <c r="L447" s="9" t="s">
        <v>435</v>
      </c>
      <c r="M447" s="9" t="s">
        <v>893</v>
      </c>
    </row>
    <row r="448" spans="1:13">
      <c r="A448" s="7">
        <f>MAX($A$4:A447)+1</f>
        <v>81</v>
      </c>
      <c r="B448" s="8" t="s">
        <v>428</v>
      </c>
      <c r="C448" s="8" t="s">
        <v>896</v>
      </c>
      <c r="D448" s="9">
        <v>10</v>
      </c>
      <c r="E448" s="8">
        <v>500000</v>
      </c>
      <c r="F448" s="8" t="s">
        <v>897</v>
      </c>
      <c r="G448" s="8" t="s">
        <v>431</v>
      </c>
      <c r="H448" s="8" t="s">
        <v>432</v>
      </c>
      <c r="I448" s="8" t="s">
        <v>898</v>
      </c>
      <c r="J448" s="9" t="s">
        <v>434</v>
      </c>
      <c r="K448" s="9" t="s">
        <v>146</v>
      </c>
      <c r="L448" s="9" t="s">
        <v>438</v>
      </c>
      <c r="M448" s="9" t="s">
        <v>146</v>
      </c>
    </row>
    <row r="449" spans="1:13">
      <c r="A449" s="7"/>
      <c r="B449" s="8" t="s">
        <v>428</v>
      </c>
      <c r="C449" s="8" t="s">
        <v>896</v>
      </c>
      <c r="D449" s="9">
        <v>10</v>
      </c>
      <c r="E449" s="8">
        <v>500000</v>
      </c>
      <c r="F449" s="8" t="s">
        <v>897</v>
      </c>
      <c r="G449" s="8" t="s">
        <v>431</v>
      </c>
      <c r="H449" s="8" t="s">
        <v>436</v>
      </c>
      <c r="I449" s="8" t="s">
        <v>899</v>
      </c>
      <c r="J449" s="9" t="s">
        <v>434</v>
      </c>
      <c r="K449" s="9" t="s">
        <v>900</v>
      </c>
      <c r="L449" s="9" t="s">
        <v>435</v>
      </c>
      <c r="M449" s="9" t="s">
        <v>146</v>
      </c>
    </row>
    <row r="450" spans="1:13">
      <c r="A450" s="7"/>
      <c r="B450" s="8" t="s">
        <v>428</v>
      </c>
      <c r="C450" s="8" t="s">
        <v>896</v>
      </c>
      <c r="D450" s="9">
        <v>10</v>
      </c>
      <c r="E450" s="8">
        <v>500000</v>
      </c>
      <c r="F450" s="8" t="s">
        <v>897</v>
      </c>
      <c r="G450" s="8" t="s">
        <v>431</v>
      </c>
      <c r="H450" s="8" t="s">
        <v>439</v>
      </c>
      <c r="I450" s="8" t="s">
        <v>901</v>
      </c>
      <c r="J450" s="9" t="s">
        <v>453</v>
      </c>
      <c r="K450" s="9" t="s">
        <v>249</v>
      </c>
      <c r="L450" s="9" t="s">
        <v>481</v>
      </c>
      <c r="M450" s="9" t="s">
        <v>146</v>
      </c>
    </row>
    <row r="451" spans="1:13">
      <c r="A451" s="7"/>
      <c r="B451" s="8" t="s">
        <v>428</v>
      </c>
      <c r="C451" s="8" t="s">
        <v>896</v>
      </c>
      <c r="D451" s="9">
        <v>10</v>
      </c>
      <c r="E451" s="8">
        <v>500000</v>
      </c>
      <c r="F451" s="8" t="s">
        <v>897</v>
      </c>
      <c r="G451" s="8" t="s">
        <v>442</v>
      </c>
      <c r="H451" s="8" t="s">
        <v>443</v>
      </c>
      <c r="I451" s="8" t="s">
        <v>902</v>
      </c>
      <c r="J451" s="9" t="s">
        <v>445</v>
      </c>
      <c r="K451" s="9" t="s">
        <v>456</v>
      </c>
      <c r="L451" s="9"/>
      <c r="M451" s="9" t="s">
        <v>146</v>
      </c>
    </row>
    <row r="452" spans="1:13">
      <c r="A452" s="7"/>
      <c r="B452" s="8" t="s">
        <v>428</v>
      </c>
      <c r="C452" s="8" t="s">
        <v>896</v>
      </c>
      <c r="D452" s="9">
        <v>10</v>
      </c>
      <c r="E452" s="8">
        <v>500000</v>
      </c>
      <c r="F452" s="8" t="s">
        <v>897</v>
      </c>
      <c r="G452" s="8" t="s">
        <v>446</v>
      </c>
      <c r="H452" s="8" t="s">
        <v>447</v>
      </c>
      <c r="I452" s="8" t="s">
        <v>903</v>
      </c>
      <c r="J452" s="9" t="s">
        <v>434</v>
      </c>
      <c r="K452" s="9" t="s">
        <v>900</v>
      </c>
      <c r="L452" s="9" t="s">
        <v>435</v>
      </c>
      <c r="M452" s="9" t="s">
        <v>249</v>
      </c>
    </row>
    <row r="453" spans="1:13">
      <c r="A453" s="7">
        <f>MAX($A$4:A452)+1</f>
        <v>82</v>
      </c>
      <c r="B453" s="8" t="s">
        <v>428</v>
      </c>
      <c r="C453" s="8" t="s">
        <v>904</v>
      </c>
      <c r="D453" s="9">
        <v>10</v>
      </c>
      <c r="E453" s="8">
        <v>329300</v>
      </c>
      <c r="F453" s="8" t="s">
        <v>905</v>
      </c>
      <c r="G453" s="8" t="s">
        <v>431</v>
      </c>
      <c r="H453" s="8" t="s">
        <v>432</v>
      </c>
      <c r="I453" s="8" t="s">
        <v>906</v>
      </c>
      <c r="J453" s="9" t="s">
        <v>434</v>
      </c>
      <c r="K453" s="9" t="s">
        <v>907</v>
      </c>
      <c r="L453" s="9" t="s">
        <v>908</v>
      </c>
      <c r="M453" s="9" t="s">
        <v>146</v>
      </c>
    </row>
    <row r="454" spans="1:13">
      <c r="A454" s="7"/>
      <c r="B454" s="8" t="s">
        <v>428</v>
      </c>
      <c r="C454" s="8" t="s">
        <v>904</v>
      </c>
      <c r="D454" s="9">
        <v>10</v>
      </c>
      <c r="E454" s="8">
        <v>329300</v>
      </c>
      <c r="F454" s="8" t="s">
        <v>905</v>
      </c>
      <c r="G454" s="8" t="s">
        <v>431</v>
      </c>
      <c r="H454" s="8" t="s">
        <v>436</v>
      </c>
      <c r="I454" s="8" t="s">
        <v>909</v>
      </c>
      <c r="J454" s="9" t="s">
        <v>434</v>
      </c>
      <c r="K454" s="9" t="s">
        <v>910</v>
      </c>
      <c r="L454" s="9" t="s">
        <v>435</v>
      </c>
      <c r="M454" s="9" t="s">
        <v>146</v>
      </c>
    </row>
    <row r="455" spans="1:13">
      <c r="A455" s="7"/>
      <c r="B455" s="8" t="s">
        <v>428</v>
      </c>
      <c r="C455" s="8" t="s">
        <v>904</v>
      </c>
      <c r="D455" s="9">
        <v>10</v>
      </c>
      <c r="E455" s="8">
        <v>329300</v>
      </c>
      <c r="F455" s="8" t="s">
        <v>905</v>
      </c>
      <c r="G455" s="8" t="s">
        <v>431</v>
      </c>
      <c r="H455" s="8" t="s">
        <v>439</v>
      </c>
      <c r="I455" s="8" t="s">
        <v>911</v>
      </c>
      <c r="J455" s="9" t="s">
        <v>886</v>
      </c>
      <c r="K455" s="9" t="s">
        <v>910</v>
      </c>
      <c r="L455" s="9" t="s">
        <v>435</v>
      </c>
      <c r="M455" s="9" t="s">
        <v>146</v>
      </c>
    </row>
    <row r="456" spans="1:13">
      <c r="A456" s="7"/>
      <c r="B456" s="8" t="s">
        <v>428</v>
      </c>
      <c r="C456" s="8" t="s">
        <v>904</v>
      </c>
      <c r="D456" s="9">
        <v>10</v>
      </c>
      <c r="E456" s="8">
        <v>329300</v>
      </c>
      <c r="F456" s="8" t="s">
        <v>905</v>
      </c>
      <c r="G456" s="8" t="s">
        <v>442</v>
      </c>
      <c r="H456" s="8" t="s">
        <v>443</v>
      </c>
      <c r="I456" s="8" t="s">
        <v>912</v>
      </c>
      <c r="J456" s="9" t="s">
        <v>445</v>
      </c>
      <c r="K456" s="9" t="s">
        <v>913</v>
      </c>
      <c r="L456" s="9"/>
      <c r="M456" s="9" t="s">
        <v>146</v>
      </c>
    </row>
    <row r="457" spans="1:13">
      <c r="A457" s="7"/>
      <c r="B457" s="8" t="s">
        <v>428</v>
      </c>
      <c r="C457" s="8" t="s">
        <v>904</v>
      </c>
      <c r="D457" s="9">
        <v>10</v>
      </c>
      <c r="E457" s="8">
        <v>329300</v>
      </c>
      <c r="F457" s="8" t="s">
        <v>905</v>
      </c>
      <c r="G457" s="8" t="s">
        <v>446</v>
      </c>
      <c r="H457" s="8" t="s">
        <v>447</v>
      </c>
      <c r="I457" s="8" t="s">
        <v>914</v>
      </c>
      <c r="J457" s="9" t="s">
        <v>434</v>
      </c>
      <c r="K457" s="9" t="s">
        <v>910</v>
      </c>
      <c r="L457" s="9" t="s">
        <v>435</v>
      </c>
      <c r="M457" s="9" t="s">
        <v>249</v>
      </c>
    </row>
    <row r="458" spans="1:13">
      <c r="A458" s="7">
        <f>MAX($A$4:A457)+1</f>
        <v>83</v>
      </c>
      <c r="B458" s="8" t="s">
        <v>428</v>
      </c>
      <c r="C458" s="8" t="s">
        <v>915</v>
      </c>
      <c r="D458" s="9">
        <v>10</v>
      </c>
      <c r="E458" s="8">
        <v>273600</v>
      </c>
      <c r="F458" s="8" t="s">
        <v>916</v>
      </c>
      <c r="G458" s="8" t="s">
        <v>431</v>
      </c>
      <c r="H458" s="8" t="s">
        <v>432</v>
      </c>
      <c r="I458" s="8" t="s">
        <v>917</v>
      </c>
      <c r="J458" s="9" t="s">
        <v>434</v>
      </c>
      <c r="K458" s="9" t="s">
        <v>103</v>
      </c>
      <c r="L458" s="9" t="s">
        <v>438</v>
      </c>
      <c r="M458" s="9" t="s">
        <v>146</v>
      </c>
    </row>
    <row r="459" spans="1:13">
      <c r="A459" s="7"/>
      <c r="B459" s="8" t="s">
        <v>428</v>
      </c>
      <c r="C459" s="8" t="s">
        <v>915</v>
      </c>
      <c r="D459" s="9">
        <v>10</v>
      </c>
      <c r="E459" s="8">
        <v>273600</v>
      </c>
      <c r="F459" s="8" t="s">
        <v>916</v>
      </c>
      <c r="G459" s="8" t="s">
        <v>431</v>
      </c>
      <c r="H459" s="8" t="s">
        <v>436</v>
      </c>
      <c r="I459" s="8" t="s">
        <v>918</v>
      </c>
      <c r="J459" s="9" t="s">
        <v>434</v>
      </c>
      <c r="K459" s="9" t="s">
        <v>910</v>
      </c>
      <c r="L459" s="9" t="s">
        <v>435</v>
      </c>
      <c r="M459" s="9" t="s">
        <v>146</v>
      </c>
    </row>
    <row r="460" spans="1:13">
      <c r="A460" s="7"/>
      <c r="B460" s="8" t="s">
        <v>428</v>
      </c>
      <c r="C460" s="8" t="s">
        <v>915</v>
      </c>
      <c r="D460" s="9">
        <v>10</v>
      </c>
      <c r="E460" s="8">
        <v>273600</v>
      </c>
      <c r="F460" s="8" t="s">
        <v>916</v>
      </c>
      <c r="G460" s="8" t="s">
        <v>431</v>
      </c>
      <c r="H460" s="8" t="s">
        <v>439</v>
      </c>
      <c r="I460" s="8" t="s">
        <v>919</v>
      </c>
      <c r="J460" s="9" t="s">
        <v>453</v>
      </c>
      <c r="K460" s="9" t="s">
        <v>920</v>
      </c>
      <c r="L460" s="9" t="s">
        <v>441</v>
      </c>
      <c r="M460" s="9" t="s">
        <v>146</v>
      </c>
    </row>
    <row r="461" spans="1:13">
      <c r="A461" s="7"/>
      <c r="B461" s="8" t="s">
        <v>428</v>
      </c>
      <c r="C461" s="8" t="s">
        <v>915</v>
      </c>
      <c r="D461" s="9">
        <v>10</v>
      </c>
      <c r="E461" s="8">
        <v>273600</v>
      </c>
      <c r="F461" s="8" t="s">
        <v>916</v>
      </c>
      <c r="G461" s="8" t="s">
        <v>442</v>
      </c>
      <c r="H461" s="8" t="s">
        <v>443</v>
      </c>
      <c r="I461" s="8" t="s">
        <v>921</v>
      </c>
      <c r="J461" s="9" t="s">
        <v>445</v>
      </c>
      <c r="K461" s="9" t="s">
        <v>913</v>
      </c>
      <c r="L461" s="9"/>
      <c r="M461" s="9" t="s">
        <v>146</v>
      </c>
    </row>
    <row r="462" spans="1:13">
      <c r="A462" s="7"/>
      <c r="B462" s="8" t="s">
        <v>428</v>
      </c>
      <c r="C462" s="8" t="s">
        <v>915</v>
      </c>
      <c r="D462" s="9">
        <v>10</v>
      </c>
      <c r="E462" s="8">
        <v>273600</v>
      </c>
      <c r="F462" s="8" t="s">
        <v>916</v>
      </c>
      <c r="G462" s="8" t="s">
        <v>446</v>
      </c>
      <c r="H462" s="8" t="s">
        <v>447</v>
      </c>
      <c r="I462" s="8" t="s">
        <v>457</v>
      </c>
      <c r="J462" s="9" t="s">
        <v>434</v>
      </c>
      <c r="K462" s="9" t="s">
        <v>910</v>
      </c>
      <c r="L462" s="9" t="s">
        <v>435</v>
      </c>
      <c r="M462" s="9" t="s">
        <v>249</v>
      </c>
    </row>
    <row r="463" spans="1:13">
      <c r="A463" s="7">
        <f>MAX($A$4:A462)+1</f>
        <v>84</v>
      </c>
      <c r="B463" s="8" t="s">
        <v>428</v>
      </c>
      <c r="C463" s="8" t="s">
        <v>922</v>
      </c>
      <c r="D463" s="9">
        <v>10</v>
      </c>
      <c r="E463" s="8">
        <v>1912531.02</v>
      </c>
      <c r="F463" s="8" t="s">
        <v>923</v>
      </c>
      <c r="G463" s="8" t="s">
        <v>431</v>
      </c>
      <c r="H463" s="8" t="s">
        <v>432</v>
      </c>
      <c r="I463" s="8" t="s">
        <v>924</v>
      </c>
      <c r="J463" s="9" t="s">
        <v>434</v>
      </c>
      <c r="K463" s="9" t="s">
        <v>925</v>
      </c>
      <c r="L463" s="9" t="s">
        <v>891</v>
      </c>
      <c r="M463" s="9" t="s">
        <v>146</v>
      </c>
    </row>
    <row r="464" spans="1:13">
      <c r="A464" s="7"/>
      <c r="B464" s="8" t="s">
        <v>428</v>
      </c>
      <c r="C464" s="8" t="s">
        <v>922</v>
      </c>
      <c r="D464" s="9">
        <v>10</v>
      </c>
      <c r="E464" s="8">
        <v>1912531.02</v>
      </c>
      <c r="F464" s="8" t="s">
        <v>923</v>
      </c>
      <c r="G464" s="8" t="s">
        <v>431</v>
      </c>
      <c r="H464" s="8" t="s">
        <v>436</v>
      </c>
      <c r="I464" s="8" t="s">
        <v>926</v>
      </c>
      <c r="J464" s="9" t="s">
        <v>434</v>
      </c>
      <c r="K464" s="9" t="s">
        <v>910</v>
      </c>
      <c r="L464" s="9" t="s">
        <v>435</v>
      </c>
      <c r="M464" s="9" t="s">
        <v>146</v>
      </c>
    </row>
    <row r="465" spans="1:13">
      <c r="A465" s="7"/>
      <c r="B465" s="8" t="s">
        <v>428</v>
      </c>
      <c r="C465" s="8" t="s">
        <v>922</v>
      </c>
      <c r="D465" s="9">
        <v>10</v>
      </c>
      <c r="E465" s="8">
        <v>1912531.02</v>
      </c>
      <c r="F465" s="8" t="s">
        <v>923</v>
      </c>
      <c r="G465" s="8" t="s">
        <v>431</v>
      </c>
      <c r="H465" s="8" t="s">
        <v>439</v>
      </c>
      <c r="I465" s="8" t="s">
        <v>927</v>
      </c>
      <c r="J465" s="9" t="s">
        <v>453</v>
      </c>
      <c r="K465" s="9" t="s">
        <v>920</v>
      </c>
      <c r="L465" s="9" t="s">
        <v>441</v>
      </c>
      <c r="M465" s="9" t="s">
        <v>146</v>
      </c>
    </row>
    <row r="466" ht="27" spans="1:13">
      <c r="A466" s="7"/>
      <c r="B466" s="8" t="s">
        <v>428</v>
      </c>
      <c r="C466" s="8" t="s">
        <v>922</v>
      </c>
      <c r="D466" s="9">
        <v>10</v>
      </c>
      <c r="E466" s="8">
        <v>1912531.02</v>
      </c>
      <c r="F466" s="8" t="s">
        <v>923</v>
      </c>
      <c r="G466" s="8" t="s">
        <v>442</v>
      </c>
      <c r="H466" s="8" t="s">
        <v>443</v>
      </c>
      <c r="I466" s="8" t="s">
        <v>928</v>
      </c>
      <c r="J466" s="9" t="s">
        <v>445</v>
      </c>
      <c r="K466" s="9" t="s">
        <v>585</v>
      </c>
      <c r="L466" s="9"/>
      <c r="M466" s="9" t="s">
        <v>146</v>
      </c>
    </row>
    <row r="467" spans="1:13">
      <c r="A467" s="7"/>
      <c r="B467" s="8" t="s">
        <v>428</v>
      </c>
      <c r="C467" s="8" t="s">
        <v>922</v>
      </c>
      <c r="D467" s="9">
        <v>10</v>
      </c>
      <c r="E467" s="8">
        <v>1912531.02</v>
      </c>
      <c r="F467" s="8" t="s">
        <v>923</v>
      </c>
      <c r="G467" s="8" t="s">
        <v>446</v>
      </c>
      <c r="H467" s="8" t="s">
        <v>447</v>
      </c>
      <c r="I467" s="8" t="s">
        <v>457</v>
      </c>
      <c r="J467" s="9" t="s">
        <v>434</v>
      </c>
      <c r="K467" s="9" t="s">
        <v>910</v>
      </c>
      <c r="L467" s="9" t="s">
        <v>435</v>
      </c>
      <c r="M467" s="9" t="s">
        <v>249</v>
      </c>
    </row>
    <row r="468" spans="1:13">
      <c r="A468" s="7">
        <f>MAX($A$4:A467)+1</f>
        <v>85</v>
      </c>
      <c r="B468" s="8" t="s">
        <v>428</v>
      </c>
      <c r="C468" s="8" t="s">
        <v>929</v>
      </c>
      <c r="D468" s="9">
        <v>10</v>
      </c>
      <c r="E468" s="8">
        <v>900000</v>
      </c>
      <c r="F468" s="8" t="s">
        <v>930</v>
      </c>
      <c r="G468" s="8" t="s">
        <v>431</v>
      </c>
      <c r="H468" s="8" t="s">
        <v>432</v>
      </c>
      <c r="I468" s="8" t="s">
        <v>931</v>
      </c>
      <c r="J468" s="9" t="s">
        <v>434</v>
      </c>
      <c r="K468" s="9" t="s">
        <v>932</v>
      </c>
      <c r="L468" s="9" t="s">
        <v>752</v>
      </c>
      <c r="M468" s="9" t="s">
        <v>146</v>
      </c>
    </row>
    <row r="469" ht="27" spans="1:13">
      <c r="A469" s="7"/>
      <c r="B469" s="8" t="s">
        <v>428</v>
      </c>
      <c r="C469" s="8" t="s">
        <v>929</v>
      </c>
      <c r="D469" s="9">
        <v>10</v>
      </c>
      <c r="E469" s="8">
        <v>900000</v>
      </c>
      <c r="F469" s="8" t="s">
        <v>930</v>
      </c>
      <c r="G469" s="8" t="s">
        <v>431</v>
      </c>
      <c r="H469" s="8" t="s">
        <v>436</v>
      </c>
      <c r="I469" s="8" t="s">
        <v>933</v>
      </c>
      <c r="J469" s="9" t="s">
        <v>434</v>
      </c>
      <c r="K469" s="9" t="s">
        <v>887</v>
      </c>
      <c r="L469" s="9" t="s">
        <v>435</v>
      </c>
      <c r="M469" s="9" t="s">
        <v>146</v>
      </c>
    </row>
    <row r="470" spans="1:13">
      <c r="A470" s="7"/>
      <c r="B470" s="8" t="s">
        <v>428</v>
      </c>
      <c r="C470" s="8" t="s">
        <v>929</v>
      </c>
      <c r="D470" s="9">
        <v>10</v>
      </c>
      <c r="E470" s="8">
        <v>900000</v>
      </c>
      <c r="F470" s="8" t="s">
        <v>930</v>
      </c>
      <c r="G470" s="8" t="s">
        <v>431</v>
      </c>
      <c r="H470" s="8" t="s">
        <v>439</v>
      </c>
      <c r="I470" s="8" t="s">
        <v>934</v>
      </c>
      <c r="J470" s="9" t="s">
        <v>453</v>
      </c>
      <c r="K470" s="9" t="s">
        <v>920</v>
      </c>
      <c r="L470" s="9" t="s">
        <v>441</v>
      </c>
      <c r="M470" s="9" t="s">
        <v>146</v>
      </c>
    </row>
    <row r="471" spans="1:13">
      <c r="A471" s="7"/>
      <c r="B471" s="8" t="s">
        <v>428</v>
      </c>
      <c r="C471" s="8" t="s">
        <v>929</v>
      </c>
      <c r="D471" s="9">
        <v>10</v>
      </c>
      <c r="E471" s="8">
        <v>900000</v>
      </c>
      <c r="F471" s="8" t="s">
        <v>930</v>
      </c>
      <c r="G471" s="8" t="s">
        <v>442</v>
      </c>
      <c r="H471" s="8" t="s">
        <v>443</v>
      </c>
      <c r="I471" s="8" t="s">
        <v>935</v>
      </c>
      <c r="J471" s="9" t="s">
        <v>886</v>
      </c>
      <c r="K471" s="9" t="s">
        <v>887</v>
      </c>
      <c r="L471" s="9" t="s">
        <v>435</v>
      </c>
      <c r="M471" s="9" t="s">
        <v>146</v>
      </c>
    </row>
    <row r="472" spans="1:13">
      <c r="A472" s="7"/>
      <c r="B472" s="8" t="s">
        <v>428</v>
      </c>
      <c r="C472" s="8" t="s">
        <v>929</v>
      </c>
      <c r="D472" s="9">
        <v>10</v>
      </c>
      <c r="E472" s="8">
        <v>900000</v>
      </c>
      <c r="F472" s="8" t="s">
        <v>930</v>
      </c>
      <c r="G472" s="8" t="s">
        <v>446</v>
      </c>
      <c r="H472" s="8" t="s">
        <v>447</v>
      </c>
      <c r="I472" s="8" t="s">
        <v>936</v>
      </c>
      <c r="J472" s="9" t="s">
        <v>434</v>
      </c>
      <c r="K472" s="9" t="s">
        <v>887</v>
      </c>
      <c r="L472" s="9" t="s">
        <v>435</v>
      </c>
      <c r="M472" s="9" t="s">
        <v>249</v>
      </c>
    </row>
    <row r="473" spans="1:13">
      <c r="A473" s="7">
        <f>MAX($A$4:A472)+1</f>
        <v>86</v>
      </c>
      <c r="B473" s="8" t="s">
        <v>428</v>
      </c>
      <c r="C473" s="8" t="s">
        <v>937</v>
      </c>
      <c r="D473" s="9">
        <v>10</v>
      </c>
      <c r="E473" s="8">
        <v>680000</v>
      </c>
      <c r="F473" s="8" t="s">
        <v>938</v>
      </c>
      <c r="G473" s="8" t="s">
        <v>431</v>
      </c>
      <c r="H473" s="8" t="s">
        <v>432</v>
      </c>
      <c r="I473" s="8" t="s">
        <v>939</v>
      </c>
      <c r="J473" s="9" t="s">
        <v>434</v>
      </c>
      <c r="K473" s="9" t="s">
        <v>103</v>
      </c>
      <c r="L473" s="9" t="s">
        <v>438</v>
      </c>
      <c r="M473" s="9" t="s">
        <v>146</v>
      </c>
    </row>
    <row r="474" spans="1:13">
      <c r="A474" s="7"/>
      <c r="B474" s="8" t="s">
        <v>428</v>
      </c>
      <c r="C474" s="8" t="s">
        <v>937</v>
      </c>
      <c r="D474" s="9">
        <v>10</v>
      </c>
      <c r="E474" s="8">
        <v>680000</v>
      </c>
      <c r="F474" s="8" t="s">
        <v>938</v>
      </c>
      <c r="G474" s="8" t="s">
        <v>431</v>
      </c>
      <c r="H474" s="8" t="s">
        <v>436</v>
      </c>
      <c r="I474" s="8" t="s">
        <v>940</v>
      </c>
      <c r="J474" s="9" t="s">
        <v>445</v>
      </c>
      <c r="K474" s="9" t="s">
        <v>941</v>
      </c>
      <c r="L474" s="9"/>
      <c r="M474" s="9" t="s">
        <v>146</v>
      </c>
    </row>
    <row r="475" spans="1:13">
      <c r="A475" s="7"/>
      <c r="B475" s="8" t="s">
        <v>428</v>
      </c>
      <c r="C475" s="8" t="s">
        <v>937</v>
      </c>
      <c r="D475" s="9">
        <v>10</v>
      </c>
      <c r="E475" s="8">
        <v>680000</v>
      </c>
      <c r="F475" s="8" t="s">
        <v>938</v>
      </c>
      <c r="G475" s="8" t="s">
        <v>431</v>
      </c>
      <c r="H475" s="8" t="s">
        <v>439</v>
      </c>
      <c r="I475" s="8" t="s">
        <v>942</v>
      </c>
      <c r="J475" s="9" t="s">
        <v>453</v>
      </c>
      <c r="K475" s="9" t="s">
        <v>920</v>
      </c>
      <c r="L475" s="9" t="s">
        <v>441</v>
      </c>
      <c r="M475" s="9" t="s">
        <v>146</v>
      </c>
    </row>
    <row r="476" spans="1:13">
      <c r="A476" s="7"/>
      <c r="B476" s="8" t="s">
        <v>428</v>
      </c>
      <c r="C476" s="8" t="s">
        <v>937</v>
      </c>
      <c r="D476" s="9">
        <v>10</v>
      </c>
      <c r="E476" s="8">
        <v>680000</v>
      </c>
      <c r="F476" s="8" t="s">
        <v>938</v>
      </c>
      <c r="G476" s="8" t="s">
        <v>442</v>
      </c>
      <c r="H476" s="8" t="s">
        <v>443</v>
      </c>
      <c r="I476" s="8" t="s">
        <v>943</v>
      </c>
      <c r="J476" s="9" t="s">
        <v>445</v>
      </c>
      <c r="K476" s="9" t="s">
        <v>941</v>
      </c>
      <c r="L476" s="9"/>
      <c r="M476" s="9" t="s">
        <v>146</v>
      </c>
    </row>
    <row r="477" spans="1:13">
      <c r="A477" s="7"/>
      <c r="B477" s="8" t="s">
        <v>428</v>
      </c>
      <c r="C477" s="8" t="s">
        <v>937</v>
      </c>
      <c r="D477" s="9">
        <v>10</v>
      </c>
      <c r="E477" s="8">
        <v>680000</v>
      </c>
      <c r="F477" s="8" t="s">
        <v>938</v>
      </c>
      <c r="G477" s="8" t="s">
        <v>446</v>
      </c>
      <c r="H477" s="8" t="s">
        <v>447</v>
      </c>
      <c r="I477" s="8" t="s">
        <v>944</v>
      </c>
      <c r="J477" s="9" t="s">
        <v>434</v>
      </c>
      <c r="K477" s="9" t="s">
        <v>910</v>
      </c>
      <c r="L477" s="9" t="s">
        <v>435</v>
      </c>
      <c r="M477" s="9" t="s">
        <v>249</v>
      </c>
    </row>
    <row r="478" spans="1:13">
      <c r="A478" s="7">
        <f>MAX($A$4:A477)+1</f>
        <v>87</v>
      </c>
      <c r="B478" s="8" t="s">
        <v>428</v>
      </c>
      <c r="C478" s="8" t="s">
        <v>945</v>
      </c>
      <c r="D478" s="9">
        <v>10</v>
      </c>
      <c r="E478" s="8">
        <v>1297000</v>
      </c>
      <c r="F478" s="8" t="s">
        <v>946</v>
      </c>
      <c r="G478" s="8" t="s">
        <v>431</v>
      </c>
      <c r="H478" s="8" t="s">
        <v>432</v>
      </c>
      <c r="I478" s="8" t="s">
        <v>947</v>
      </c>
      <c r="J478" s="9" t="s">
        <v>434</v>
      </c>
      <c r="K478" s="9" t="s">
        <v>103</v>
      </c>
      <c r="L478" s="9" t="s">
        <v>438</v>
      </c>
      <c r="M478" s="9" t="s">
        <v>146</v>
      </c>
    </row>
    <row r="479" ht="27" spans="1:13">
      <c r="A479" s="7"/>
      <c r="B479" s="8" t="s">
        <v>428</v>
      </c>
      <c r="C479" s="8" t="s">
        <v>945</v>
      </c>
      <c r="D479" s="9">
        <v>10</v>
      </c>
      <c r="E479" s="8">
        <v>1297000</v>
      </c>
      <c r="F479" s="8" t="s">
        <v>946</v>
      </c>
      <c r="G479" s="8" t="s">
        <v>431</v>
      </c>
      <c r="H479" s="8" t="s">
        <v>436</v>
      </c>
      <c r="I479" s="8" t="s">
        <v>948</v>
      </c>
      <c r="J479" s="9" t="s">
        <v>434</v>
      </c>
      <c r="K479" s="9" t="s">
        <v>910</v>
      </c>
      <c r="L479" s="9" t="s">
        <v>435</v>
      </c>
      <c r="M479" s="9" t="s">
        <v>146</v>
      </c>
    </row>
    <row r="480" spans="1:13">
      <c r="A480" s="7"/>
      <c r="B480" s="8" t="s">
        <v>428</v>
      </c>
      <c r="C480" s="8" t="s">
        <v>945</v>
      </c>
      <c r="D480" s="9">
        <v>10</v>
      </c>
      <c r="E480" s="8">
        <v>1297000</v>
      </c>
      <c r="F480" s="8" t="s">
        <v>946</v>
      </c>
      <c r="G480" s="8" t="s">
        <v>431</v>
      </c>
      <c r="H480" s="8" t="s">
        <v>439</v>
      </c>
      <c r="I480" s="8" t="s">
        <v>949</v>
      </c>
      <c r="J480" s="9" t="s">
        <v>453</v>
      </c>
      <c r="K480" s="9" t="s">
        <v>920</v>
      </c>
      <c r="L480" s="9" t="s">
        <v>441</v>
      </c>
      <c r="M480" s="9" t="s">
        <v>146</v>
      </c>
    </row>
    <row r="481" spans="1:13">
      <c r="A481" s="7"/>
      <c r="B481" s="8" t="s">
        <v>428</v>
      </c>
      <c r="C481" s="8" t="s">
        <v>945</v>
      </c>
      <c r="D481" s="9">
        <v>10</v>
      </c>
      <c r="E481" s="8">
        <v>1297000</v>
      </c>
      <c r="F481" s="8" t="s">
        <v>946</v>
      </c>
      <c r="G481" s="8" t="s">
        <v>442</v>
      </c>
      <c r="H481" s="8" t="s">
        <v>443</v>
      </c>
      <c r="I481" s="8" t="s">
        <v>950</v>
      </c>
      <c r="J481" s="9" t="s">
        <v>445</v>
      </c>
      <c r="K481" s="9" t="s">
        <v>913</v>
      </c>
      <c r="L481" s="9"/>
      <c r="M481" s="9" t="s">
        <v>146</v>
      </c>
    </row>
    <row r="482" spans="1:13">
      <c r="A482" s="7"/>
      <c r="B482" s="8" t="s">
        <v>428</v>
      </c>
      <c r="C482" s="8" t="s">
        <v>945</v>
      </c>
      <c r="D482" s="9">
        <v>10</v>
      </c>
      <c r="E482" s="8">
        <v>1297000</v>
      </c>
      <c r="F482" s="8" t="s">
        <v>946</v>
      </c>
      <c r="G482" s="8" t="s">
        <v>446</v>
      </c>
      <c r="H482" s="8" t="s">
        <v>447</v>
      </c>
      <c r="I482" s="8" t="s">
        <v>951</v>
      </c>
      <c r="J482" s="9" t="s">
        <v>434</v>
      </c>
      <c r="K482" s="9" t="s">
        <v>910</v>
      </c>
      <c r="L482" s="9" t="s">
        <v>435</v>
      </c>
      <c r="M482" s="9" t="s">
        <v>249</v>
      </c>
    </row>
    <row r="483" spans="1:13">
      <c r="A483" s="7">
        <f>MAX($A$4:A482)+1</f>
        <v>88</v>
      </c>
      <c r="B483" s="8" t="s">
        <v>428</v>
      </c>
      <c r="C483" s="8" t="s">
        <v>952</v>
      </c>
      <c r="D483" s="9">
        <v>10</v>
      </c>
      <c r="E483" s="8">
        <v>2311120</v>
      </c>
      <c r="F483" s="8" t="s">
        <v>953</v>
      </c>
      <c r="G483" s="8" t="s">
        <v>431</v>
      </c>
      <c r="H483" s="8" t="s">
        <v>432</v>
      </c>
      <c r="I483" s="8" t="s">
        <v>954</v>
      </c>
      <c r="J483" s="9" t="s">
        <v>434</v>
      </c>
      <c r="K483" s="9" t="s">
        <v>887</v>
      </c>
      <c r="L483" s="9" t="s">
        <v>435</v>
      </c>
      <c r="M483" s="9" t="s">
        <v>146</v>
      </c>
    </row>
    <row r="484" spans="1:13">
      <c r="A484" s="7"/>
      <c r="B484" s="8" t="s">
        <v>428</v>
      </c>
      <c r="C484" s="8" t="s">
        <v>952</v>
      </c>
      <c r="D484" s="9">
        <v>10</v>
      </c>
      <c r="E484" s="8">
        <v>2311120</v>
      </c>
      <c r="F484" s="8" t="s">
        <v>953</v>
      </c>
      <c r="G484" s="8" t="s">
        <v>431</v>
      </c>
      <c r="H484" s="8" t="s">
        <v>436</v>
      </c>
      <c r="I484" s="8" t="s">
        <v>955</v>
      </c>
      <c r="J484" s="9" t="s">
        <v>434</v>
      </c>
      <c r="K484" s="9" t="s">
        <v>956</v>
      </c>
      <c r="L484" s="9" t="s">
        <v>435</v>
      </c>
      <c r="M484" s="9" t="s">
        <v>146</v>
      </c>
    </row>
    <row r="485" spans="1:13">
      <c r="A485" s="7"/>
      <c r="B485" s="8" t="s">
        <v>428</v>
      </c>
      <c r="C485" s="8" t="s">
        <v>952</v>
      </c>
      <c r="D485" s="9">
        <v>10</v>
      </c>
      <c r="E485" s="8">
        <v>2311120</v>
      </c>
      <c r="F485" s="8" t="s">
        <v>953</v>
      </c>
      <c r="G485" s="8" t="s">
        <v>431</v>
      </c>
      <c r="H485" s="8" t="s">
        <v>439</v>
      </c>
      <c r="I485" s="8" t="s">
        <v>957</v>
      </c>
      <c r="J485" s="9" t="s">
        <v>453</v>
      </c>
      <c r="K485" s="9" t="s">
        <v>920</v>
      </c>
      <c r="L485" s="9" t="s">
        <v>441</v>
      </c>
      <c r="M485" s="9" t="s">
        <v>146</v>
      </c>
    </row>
    <row r="486" ht="27" spans="1:13">
      <c r="A486" s="7"/>
      <c r="B486" s="8" t="s">
        <v>428</v>
      </c>
      <c r="C486" s="8" t="s">
        <v>952</v>
      </c>
      <c r="D486" s="9">
        <v>10</v>
      </c>
      <c r="E486" s="8">
        <v>2311120</v>
      </c>
      <c r="F486" s="8" t="s">
        <v>953</v>
      </c>
      <c r="G486" s="8" t="s">
        <v>442</v>
      </c>
      <c r="H486" s="8" t="s">
        <v>443</v>
      </c>
      <c r="I486" s="8" t="s">
        <v>953</v>
      </c>
      <c r="J486" s="9" t="s">
        <v>445</v>
      </c>
      <c r="K486" s="9" t="s">
        <v>456</v>
      </c>
      <c r="L486" s="9"/>
      <c r="M486" s="9" t="s">
        <v>146</v>
      </c>
    </row>
    <row r="487" spans="1:13">
      <c r="A487" s="7"/>
      <c r="B487" s="8" t="s">
        <v>428</v>
      </c>
      <c r="C487" s="8" t="s">
        <v>952</v>
      </c>
      <c r="D487" s="9">
        <v>10</v>
      </c>
      <c r="E487" s="8">
        <v>2311120</v>
      </c>
      <c r="F487" s="8" t="s">
        <v>953</v>
      </c>
      <c r="G487" s="8" t="s">
        <v>446</v>
      </c>
      <c r="H487" s="8" t="s">
        <v>447</v>
      </c>
      <c r="I487" s="8" t="s">
        <v>958</v>
      </c>
      <c r="J487" s="9" t="s">
        <v>434</v>
      </c>
      <c r="K487" s="9" t="s">
        <v>887</v>
      </c>
      <c r="L487" s="9" t="s">
        <v>435</v>
      </c>
      <c r="M487" s="9" t="s">
        <v>249</v>
      </c>
    </row>
    <row r="488" spans="1:13">
      <c r="A488" s="7">
        <f>MAX($A$4:A487)+1</f>
        <v>89</v>
      </c>
      <c r="B488" s="8" t="s">
        <v>428</v>
      </c>
      <c r="C488" s="8" t="s">
        <v>959</v>
      </c>
      <c r="D488" s="9">
        <v>10</v>
      </c>
      <c r="E488" s="8">
        <v>6500000</v>
      </c>
      <c r="F488" s="8" t="s">
        <v>960</v>
      </c>
      <c r="G488" s="8" t="s">
        <v>431</v>
      </c>
      <c r="H488" s="8" t="s">
        <v>432</v>
      </c>
      <c r="I488" s="8" t="s">
        <v>961</v>
      </c>
      <c r="J488" s="9" t="s">
        <v>434</v>
      </c>
      <c r="K488" s="9" t="s">
        <v>103</v>
      </c>
      <c r="L488" s="9" t="s">
        <v>438</v>
      </c>
      <c r="M488" s="9" t="s">
        <v>146</v>
      </c>
    </row>
    <row r="489" ht="40.5" spans="1:13">
      <c r="A489" s="7"/>
      <c r="B489" s="8" t="s">
        <v>428</v>
      </c>
      <c r="C489" s="8" t="s">
        <v>959</v>
      </c>
      <c r="D489" s="9">
        <v>10</v>
      </c>
      <c r="E489" s="8">
        <v>6500000</v>
      </c>
      <c r="F489" s="8" t="s">
        <v>960</v>
      </c>
      <c r="G489" s="8" t="s">
        <v>431</v>
      </c>
      <c r="H489" s="8" t="s">
        <v>436</v>
      </c>
      <c r="I489" s="8" t="s">
        <v>962</v>
      </c>
      <c r="J489" s="9" t="s">
        <v>434</v>
      </c>
      <c r="K489" s="9" t="s">
        <v>910</v>
      </c>
      <c r="L489" s="9" t="s">
        <v>435</v>
      </c>
      <c r="M489" s="9" t="s">
        <v>146</v>
      </c>
    </row>
    <row r="490" spans="1:13">
      <c r="A490" s="7"/>
      <c r="B490" s="8" t="s">
        <v>428</v>
      </c>
      <c r="C490" s="8" t="s">
        <v>959</v>
      </c>
      <c r="D490" s="9">
        <v>10</v>
      </c>
      <c r="E490" s="8">
        <v>6500000</v>
      </c>
      <c r="F490" s="8" t="s">
        <v>960</v>
      </c>
      <c r="G490" s="8" t="s">
        <v>431</v>
      </c>
      <c r="H490" s="8" t="s">
        <v>439</v>
      </c>
      <c r="I490" s="8" t="s">
        <v>963</v>
      </c>
      <c r="J490" s="9" t="s">
        <v>434</v>
      </c>
      <c r="K490" s="9" t="s">
        <v>920</v>
      </c>
      <c r="L490" s="9" t="s">
        <v>441</v>
      </c>
      <c r="M490" s="9" t="s">
        <v>146</v>
      </c>
    </row>
    <row r="491" spans="1:13">
      <c r="A491" s="7"/>
      <c r="B491" s="8" t="s">
        <v>428</v>
      </c>
      <c r="C491" s="8" t="s">
        <v>959</v>
      </c>
      <c r="D491" s="9">
        <v>10</v>
      </c>
      <c r="E491" s="8">
        <v>6500000</v>
      </c>
      <c r="F491" s="8" t="s">
        <v>960</v>
      </c>
      <c r="G491" s="8" t="s">
        <v>442</v>
      </c>
      <c r="H491" s="8" t="s">
        <v>443</v>
      </c>
      <c r="I491" s="8" t="s">
        <v>964</v>
      </c>
      <c r="J491" s="9" t="s">
        <v>445</v>
      </c>
      <c r="K491" s="9" t="s">
        <v>910</v>
      </c>
      <c r="L491" s="9" t="s">
        <v>435</v>
      </c>
      <c r="M491" s="9" t="s">
        <v>146</v>
      </c>
    </row>
    <row r="492" spans="1:13">
      <c r="A492" s="7"/>
      <c r="B492" s="8" t="s">
        <v>428</v>
      </c>
      <c r="C492" s="8" t="s">
        <v>959</v>
      </c>
      <c r="D492" s="9">
        <v>10</v>
      </c>
      <c r="E492" s="8">
        <v>6500000</v>
      </c>
      <c r="F492" s="8" t="s">
        <v>960</v>
      </c>
      <c r="G492" s="8" t="s">
        <v>446</v>
      </c>
      <c r="H492" s="8" t="s">
        <v>447</v>
      </c>
      <c r="I492" s="8" t="s">
        <v>457</v>
      </c>
      <c r="J492" s="9" t="s">
        <v>434</v>
      </c>
      <c r="K492" s="9" t="s">
        <v>910</v>
      </c>
      <c r="L492" s="9" t="s">
        <v>435</v>
      </c>
      <c r="M492" s="9" t="s">
        <v>249</v>
      </c>
    </row>
    <row r="493" ht="27" spans="1:13">
      <c r="A493" s="7">
        <f>MAX($A$4:A492)+1</f>
        <v>90</v>
      </c>
      <c r="B493" s="8" t="s">
        <v>428</v>
      </c>
      <c r="C493" s="8" t="s">
        <v>965</v>
      </c>
      <c r="D493" s="9">
        <v>10</v>
      </c>
      <c r="E493" s="8">
        <v>1570000</v>
      </c>
      <c r="F493" s="8" t="s">
        <v>966</v>
      </c>
      <c r="G493" s="8" t="s">
        <v>431</v>
      </c>
      <c r="H493" s="8" t="s">
        <v>432</v>
      </c>
      <c r="I493" s="8" t="s">
        <v>967</v>
      </c>
      <c r="J493" s="9" t="s">
        <v>434</v>
      </c>
      <c r="K493" s="9" t="s">
        <v>968</v>
      </c>
      <c r="L493" s="9" t="s">
        <v>969</v>
      </c>
      <c r="M493" s="9" t="s">
        <v>146</v>
      </c>
    </row>
    <row r="494" ht="27" spans="1:13">
      <c r="A494" s="7"/>
      <c r="B494" s="8" t="s">
        <v>428</v>
      </c>
      <c r="C494" s="8" t="s">
        <v>965</v>
      </c>
      <c r="D494" s="9">
        <v>10</v>
      </c>
      <c r="E494" s="8">
        <v>1570000</v>
      </c>
      <c r="F494" s="8" t="s">
        <v>966</v>
      </c>
      <c r="G494" s="8" t="s">
        <v>431</v>
      </c>
      <c r="H494" s="8" t="s">
        <v>436</v>
      </c>
      <c r="I494" s="8" t="s">
        <v>970</v>
      </c>
      <c r="J494" s="9" t="s">
        <v>434</v>
      </c>
      <c r="K494" s="9" t="s">
        <v>910</v>
      </c>
      <c r="L494" s="9" t="s">
        <v>435</v>
      </c>
      <c r="M494" s="9" t="s">
        <v>146</v>
      </c>
    </row>
    <row r="495" spans="1:13">
      <c r="A495" s="7"/>
      <c r="B495" s="8" t="s">
        <v>428</v>
      </c>
      <c r="C495" s="8" t="s">
        <v>965</v>
      </c>
      <c r="D495" s="9">
        <v>10</v>
      </c>
      <c r="E495" s="8">
        <v>1570000</v>
      </c>
      <c r="F495" s="8" t="s">
        <v>966</v>
      </c>
      <c r="G495" s="8" t="s">
        <v>431</v>
      </c>
      <c r="H495" s="8" t="s">
        <v>439</v>
      </c>
      <c r="I495" s="8" t="s">
        <v>971</v>
      </c>
      <c r="J495" s="9" t="s">
        <v>453</v>
      </c>
      <c r="K495" s="9" t="s">
        <v>920</v>
      </c>
      <c r="L495" s="9" t="s">
        <v>441</v>
      </c>
      <c r="M495" s="9" t="s">
        <v>146</v>
      </c>
    </row>
    <row r="496" ht="27" spans="1:13">
      <c r="A496" s="7"/>
      <c r="B496" s="8" t="s">
        <v>428</v>
      </c>
      <c r="C496" s="8" t="s">
        <v>965</v>
      </c>
      <c r="D496" s="9">
        <v>10</v>
      </c>
      <c r="E496" s="8">
        <v>1570000</v>
      </c>
      <c r="F496" s="8" t="s">
        <v>966</v>
      </c>
      <c r="G496" s="8" t="s">
        <v>442</v>
      </c>
      <c r="H496" s="8" t="s">
        <v>443</v>
      </c>
      <c r="I496" s="8" t="s">
        <v>972</v>
      </c>
      <c r="J496" s="9" t="s">
        <v>445</v>
      </c>
      <c r="K496" s="9" t="s">
        <v>913</v>
      </c>
      <c r="L496" s="9"/>
      <c r="M496" s="9" t="s">
        <v>146</v>
      </c>
    </row>
    <row r="497" spans="1:13">
      <c r="A497" s="7"/>
      <c r="B497" s="8" t="s">
        <v>428</v>
      </c>
      <c r="C497" s="8" t="s">
        <v>965</v>
      </c>
      <c r="D497" s="9">
        <v>10</v>
      </c>
      <c r="E497" s="8">
        <v>1570000</v>
      </c>
      <c r="F497" s="8" t="s">
        <v>966</v>
      </c>
      <c r="G497" s="8" t="s">
        <v>446</v>
      </c>
      <c r="H497" s="8" t="s">
        <v>447</v>
      </c>
      <c r="I497" s="8" t="s">
        <v>457</v>
      </c>
      <c r="J497" s="9" t="s">
        <v>434</v>
      </c>
      <c r="K497" s="9" t="s">
        <v>910</v>
      </c>
      <c r="L497" s="9" t="s">
        <v>435</v>
      </c>
      <c r="M497" s="9" t="s">
        <v>249</v>
      </c>
    </row>
    <row r="498" spans="1:13">
      <c r="A498" s="7">
        <f>MAX($A$4:A497)+1</f>
        <v>91</v>
      </c>
      <c r="B498" s="8" t="s">
        <v>428</v>
      </c>
      <c r="C498" s="8" t="s">
        <v>973</v>
      </c>
      <c r="D498" s="9">
        <v>10</v>
      </c>
      <c r="E498" s="8">
        <v>479000</v>
      </c>
      <c r="F498" s="8" t="s">
        <v>974</v>
      </c>
      <c r="G498" s="8" t="s">
        <v>431</v>
      </c>
      <c r="H498" s="8" t="s">
        <v>432</v>
      </c>
      <c r="I498" s="8" t="s">
        <v>975</v>
      </c>
      <c r="J498" s="9" t="s">
        <v>434</v>
      </c>
      <c r="K498" s="9" t="s">
        <v>103</v>
      </c>
      <c r="L498" s="9" t="s">
        <v>438</v>
      </c>
      <c r="M498" s="9" t="s">
        <v>146</v>
      </c>
    </row>
    <row r="499" ht="27" spans="1:13">
      <c r="A499" s="7"/>
      <c r="B499" s="8" t="s">
        <v>428</v>
      </c>
      <c r="C499" s="8" t="s">
        <v>973</v>
      </c>
      <c r="D499" s="9">
        <v>10</v>
      </c>
      <c r="E499" s="8">
        <v>479000</v>
      </c>
      <c r="F499" s="8" t="s">
        <v>974</v>
      </c>
      <c r="G499" s="8" t="s">
        <v>431</v>
      </c>
      <c r="H499" s="8" t="s">
        <v>436</v>
      </c>
      <c r="I499" s="8" t="s">
        <v>976</v>
      </c>
      <c r="J499" s="9" t="s">
        <v>434</v>
      </c>
      <c r="K499" s="9" t="s">
        <v>910</v>
      </c>
      <c r="L499" s="9" t="s">
        <v>435</v>
      </c>
      <c r="M499" s="9" t="s">
        <v>146</v>
      </c>
    </row>
    <row r="500" spans="1:13">
      <c r="A500" s="7"/>
      <c r="B500" s="8" t="s">
        <v>428</v>
      </c>
      <c r="C500" s="8" t="s">
        <v>973</v>
      </c>
      <c r="D500" s="9">
        <v>10</v>
      </c>
      <c r="E500" s="8">
        <v>479000</v>
      </c>
      <c r="F500" s="8" t="s">
        <v>974</v>
      </c>
      <c r="G500" s="8" t="s">
        <v>431</v>
      </c>
      <c r="H500" s="8" t="s">
        <v>439</v>
      </c>
      <c r="I500" s="8" t="s">
        <v>977</v>
      </c>
      <c r="J500" s="9" t="s">
        <v>453</v>
      </c>
      <c r="K500" s="9" t="s">
        <v>920</v>
      </c>
      <c r="L500" s="9" t="s">
        <v>441</v>
      </c>
      <c r="M500" s="9" t="s">
        <v>146</v>
      </c>
    </row>
    <row r="501" spans="1:13">
      <c r="A501" s="7"/>
      <c r="B501" s="8" t="s">
        <v>428</v>
      </c>
      <c r="C501" s="8" t="s">
        <v>973</v>
      </c>
      <c r="D501" s="9">
        <v>10</v>
      </c>
      <c r="E501" s="8">
        <v>479000</v>
      </c>
      <c r="F501" s="8" t="s">
        <v>974</v>
      </c>
      <c r="G501" s="8" t="s">
        <v>442</v>
      </c>
      <c r="H501" s="8" t="s">
        <v>443</v>
      </c>
      <c r="I501" s="8" t="s">
        <v>978</v>
      </c>
      <c r="J501" s="9" t="s">
        <v>445</v>
      </c>
      <c r="K501" s="9" t="s">
        <v>585</v>
      </c>
      <c r="L501" s="9"/>
      <c r="M501" s="9" t="s">
        <v>146</v>
      </c>
    </row>
    <row r="502" spans="1:13">
      <c r="A502" s="7"/>
      <c r="B502" s="8" t="s">
        <v>428</v>
      </c>
      <c r="C502" s="8" t="s">
        <v>973</v>
      </c>
      <c r="D502" s="9">
        <v>10</v>
      </c>
      <c r="E502" s="8">
        <v>479000</v>
      </c>
      <c r="F502" s="8" t="s">
        <v>974</v>
      </c>
      <c r="G502" s="8" t="s">
        <v>446</v>
      </c>
      <c r="H502" s="8" t="s">
        <v>447</v>
      </c>
      <c r="I502" s="8" t="s">
        <v>979</v>
      </c>
      <c r="J502" s="9" t="s">
        <v>434</v>
      </c>
      <c r="K502" s="9" t="s">
        <v>910</v>
      </c>
      <c r="L502" s="9" t="s">
        <v>435</v>
      </c>
      <c r="M502" s="9" t="s">
        <v>249</v>
      </c>
    </row>
    <row r="503" spans="1:13">
      <c r="A503" s="7">
        <f>MAX($A$4:A502)+1</f>
        <v>92</v>
      </c>
      <c r="B503" s="8" t="s">
        <v>428</v>
      </c>
      <c r="C503" s="8" t="s">
        <v>980</v>
      </c>
      <c r="D503" s="9">
        <v>10</v>
      </c>
      <c r="E503" s="8">
        <v>262437</v>
      </c>
      <c r="F503" s="8" t="s">
        <v>981</v>
      </c>
      <c r="G503" s="8" t="s">
        <v>431</v>
      </c>
      <c r="H503" s="8" t="s">
        <v>432</v>
      </c>
      <c r="I503" s="8" t="s">
        <v>982</v>
      </c>
      <c r="J503" s="9" t="s">
        <v>434</v>
      </c>
      <c r="K503" s="9" t="s">
        <v>103</v>
      </c>
      <c r="L503" s="9" t="s">
        <v>438</v>
      </c>
      <c r="M503" s="9" t="s">
        <v>146</v>
      </c>
    </row>
    <row r="504" ht="27" spans="1:13">
      <c r="A504" s="7"/>
      <c r="B504" s="8" t="s">
        <v>428</v>
      </c>
      <c r="C504" s="8" t="s">
        <v>980</v>
      </c>
      <c r="D504" s="9">
        <v>10</v>
      </c>
      <c r="E504" s="8">
        <v>262437</v>
      </c>
      <c r="F504" s="8" t="s">
        <v>981</v>
      </c>
      <c r="G504" s="8" t="s">
        <v>431</v>
      </c>
      <c r="H504" s="8" t="s">
        <v>436</v>
      </c>
      <c r="I504" s="8" t="s">
        <v>983</v>
      </c>
      <c r="J504" s="9" t="s">
        <v>434</v>
      </c>
      <c r="K504" s="9" t="s">
        <v>910</v>
      </c>
      <c r="L504" s="9" t="s">
        <v>435</v>
      </c>
      <c r="M504" s="9" t="s">
        <v>146</v>
      </c>
    </row>
    <row r="505" ht="27" spans="1:13">
      <c r="A505" s="7"/>
      <c r="B505" s="8" t="s">
        <v>428</v>
      </c>
      <c r="C505" s="8" t="s">
        <v>980</v>
      </c>
      <c r="D505" s="9">
        <v>10</v>
      </c>
      <c r="E505" s="8">
        <v>262437</v>
      </c>
      <c r="F505" s="8" t="s">
        <v>981</v>
      </c>
      <c r="G505" s="8" t="s">
        <v>431</v>
      </c>
      <c r="H505" s="8" t="s">
        <v>439</v>
      </c>
      <c r="I505" s="8" t="s">
        <v>984</v>
      </c>
      <c r="J505" s="9" t="s">
        <v>453</v>
      </c>
      <c r="K505" s="9" t="s">
        <v>920</v>
      </c>
      <c r="L505" s="9" t="s">
        <v>441</v>
      </c>
      <c r="M505" s="9" t="s">
        <v>146</v>
      </c>
    </row>
    <row r="506" spans="1:13">
      <c r="A506" s="7"/>
      <c r="B506" s="8" t="s">
        <v>428</v>
      </c>
      <c r="C506" s="8" t="s">
        <v>980</v>
      </c>
      <c r="D506" s="9">
        <v>10</v>
      </c>
      <c r="E506" s="8">
        <v>262437</v>
      </c>
      <c r="F506" s="8" t="s">
        <v>981</v>
      </c>
      <c r="G506" s="8" t="s">
        <v>442</v>
      </c>
      <c r="H506" s="8" t="s">
        <v>443</v>
      </c>
      <c r="I506" s="8" t="s">
        <v>985</v>
      </c>
      <c r="J506" s="9" t="s">
        <v>445</v>
      </c>
      <c r="K506" s="9" t="s">
        <v>986</v>
      </c>
      <c r="L506" s="9"/>
      <c r="M506" s="9" t="s">
        <v>146</v>
      </c>
    </row>
    <row r="507" spans="1:13">
      <c r="A507" s="7"/>
      <c r="B507" s="8" t="s">
        <v>428</v>
      </c>
      <c r="C507" s="8" t="s">
        <v>980</v>
      </c>
      <c r="D507" s="9">
        <v>10</v>
      </c>
      <c r="E507" s="8">
        <v>262437</v>
      </c>
      <c r="F507" s="8" t="s">
        <v>981</v>
      </c>
      <c r="G507" s="8" t="s">
        <v>446</v>
      </c>
      <c r="H507" s="8" t="s">
        <v>447</v>
      </c>
      <c r="I507" s="8" t="s">
        <v>457</v>
      </c>
      <c r="J507" s="9" t="s">
        <v>434</v>
      </c>
      <c r="K507" s="9" t="s">
        <v>987</v>
      </c>
      <c r="L507" s="9" t="s">
        <v>435</v>
      </c>
      <c r="M507" s="9" t="s">
        <v>249</v>
      </c>
    </row>
    <row r="508" spans="1:13">
      <c r="A508" s="7">
        <f>MAX($A$4:A507)+1</f>
        <v>93</v>
      </c>
      <c r="B508" s="8" t="s">
        <v>428</v>
      </c>
      <c r="C508" s="8" t="s">
        <v>988</v>
      </c>
      <c r="D508" s="9">
        <v>10</v>
      </c>
      <c r="E508" s="8">
        <v>150000</v>
      </c>
      <c r="F508" s="8" t="s">
        <v>989</v>
      </c>
      <c r="G508" s="8" t="s">
        <v>431</v>
      </c>
      <c r="H508" s="8" t="s">
        <v>432</v>
      </c>
      <c r="I508" s="8" t="s">
        <v>990</v>
      </c>
      <c r="J508" s="9" t="s">
        <v>434</v>
      </c>
      <c r="K508" s="9" t="s">
        <v>925</v>
      </c>
      <c r="L508" s="9" t="s">
        <v>991</v>
      </c>
      <c r="M508" s="9" t="s">
        <v>146</v>
      </c>
    </row>
    <row r="509" ht="27" spans="1:13">
      <c r="A509" s="7"/>
      <c r="B509" s="8" t="s">
        <v>428</v>
      </c>
      <c r="C509" s="8" t="s">
        <v>988</v>
      </c>
      <c r="D509" s="9">
        <v>10</v>
      </c>
      <c r="E509" s="8">
        <v>150000</v>
      </c>
      <c r="F509" s="8" t="s">
        <v>989</v>
      </c>
      <c r="G509" s="8" t="s">
        <v>431</v>
      </c>
      <c r="H509" s="8" t="s">
        <v>436</v>
      </c>
      <c r="I509" s="8" t="s">
        <v>992</v>
      </c>
      <c r="J509" s="9" t="s">
        <v>434</v>
      </c>
      <c r="K509" s="9" t="s">
        <v>910</v>
      </c>
      <c r="L509" s="9" t="s">
        <v>435</v>
      </c>
      <c r="M509" s="9" t="s">
        <v>146</v>
      </c>
    </row>
    <row r="510" spans="1:13">
      <c r="A510" s="7"/>
      <c r="B510" s="8" t="s">
        <v>428</v>
      </c>
      <c r="C510" s="8" t="s">
        <v>988</v>
      </c>
      <c r="D510" s="9">
        <v>10</v>
      </c>
      <c r="E510" s="8">
        <v>150000</v>
      </c>
      <c r="F510" s="8" t="s">
        <v>989</v>
      </c>
      <c r="G510" s="8" t="s">
        <v>431</v>
      </c>
      <c r="H510" s="8" t="s">
        <v>439</v>
      </c>
      <c r="I510" s="8" t="s">
        <v>993</v>
      </c>
      <c r="J510" s="9" t="s">
        <v>453</v>
      </c>
      <c r="K510" s="9" t="s">
        <v>920</v>
      </c>
      <c r="L510" s="9" t="s">
        <v>441</v>
      </c>
      <c r="M510" s="9" t="s">
        <v>146</v>
      </c>
    </row>
    <row r="511" spans="1:13">
      <c r="A511" s="7"/>
      <c r="B511" s="8" t="s">
        <v>428</v>
      </c>
      <c r="C511" s="8" t="s">
        <v>988</v>
      </c>
      <c r="D511" s="9">
        <v>10</v>
      </c>
      <c r="E511" s="8">
        <v>150000</v>
      </c>
      <c r="F511" s="8" t="s">
        <v>989</v>
      </c>
      <c r="G511" s="8" t="s">
        <v>442</v>
      </c>
      <c r="H511" s="8" t="s">
        <v>443</v>
      </c>
      <c r="I511" s="8" t="s">
        <v>994</v>
      </c>
      <c r="J511" s="9" t="s">
        <v>445</v>
      </c>
      <c r="K511" s="9" t="s">
        <v>913</v>
      </c>
      <c r="L511" s="9"/>
      <c r="M511" s="9" t="s">
        <v>146</v>
      </c>
    </row>
    <row r="512" spans="1:13">
      <c r="A512" s="7"/>
      <c r="B512" s="8" t="s">
        <v>428</v>
      </c>
      <c r="C512" s="8" t="s">
        <v>988</v>
      </c>
      <c r="D512" s="9">
        <v>10</v>
      </c>
      <c r="E512" s="8">
        <v>150000</v>
      </c>
      <c r="F512" s="8" t="s">
        <v>989</v>
      </c>
      <c r="G512" s="8" t="s">
        <v>446</v>
      </c>
      <c r="H512" s="8" t="s">
        <v>447</v>
      </c>
      <c r="I512" s="8" t="s">
        <v>457</v>
      </c>
      <c r="J512" s="9" t="s">
        <v>434</v>
      </c>
      <c r="K512" s="9" t="s">
        <v>910</v>
      </c>
      <c r="L512" s="9" t="s">
        <v>435</v>
      </c>
      <c r="M512" s="9" t="s">
        <v>249</v>
      </c>
    </row>
    <row r="513" spans="1:13">
      <c r="A513" s="7">
        <f>MAX($A$4:A512)+1</f>
        <v>94</v>
      </c>
      <c r="B513" s="8" t="s">
        <v>428</v>
      </c>
      <c r="C513" s="8" t="s">
        <v>995</v>
      </c>
      <c r="D513" s="9">
        <v>10</v>
      </c>
      <c r="E513" s="8">
        <v>3049200</v>
      </c>
      <c r="F513" s="8" t="s">
        <v>996</v>
      </c>
      <c r="G513" s="8" t="s">
        <v>431</v>
      </c>
      <c r="H513" s="8" t="s">
        <v>432</v>
      </c>
      <c r="I513" s="8" t="s">
        <v>997</v>
      </c>
      <c r="J513" s="9" t="s">
        <v>434</v>
      </c>
      <c r="K513" s="9" t="s">
        <v>998</v>
      </c>
      <c r="L513" s="9" t="s">
        <v>589</v>
      </c>
      <c r="M513" s="9" t="s">
        <v>146</v>
      </c>
    </row>
    <row r="514" spans="1:13">
      <c r="A514" s="7"/>
      <c r="B514" s="8" t="s">
        <v>428</v>
      </c>
      <c r="C514" s="8" t="s">
        <v>995</v>
      </c>
      <c r="D514" s="9">
        <v>10</v>
      </c>
      <c r="E514" s="8">
        <v>3049200</v>
      </c>
      <c r="F514" s="8" t="s">
        <v>996</v>
      </c>
      <c r="G514" s="8" t="s">
        <v>431</v>
      </c>
      <c r="H514" s="8" t="s">
        <v>436</v>
      </c>
      <c r="I514" s="8" t="s">
        <v>618</v>
      </c>
      <c r="J514" s="9" t="s">
        <v>434</v>
      </c>
      <c r="K514" s="9" t="s">
        <v>887</v>
      </c>
      <c r="L514" s="9" t="s">
        <v>435</v>
      </c>
      <c r="M514" s="9" t="s">
        <v>146</v>
      </c>
    </row>
    <row r="515" spans="1:13">
      <c r="A515" s="7"/>
      <c r="B515" s="8" t="s">
        <v>428</v>
      </c>
      <c r="C515" s="8" t="s">
        <v>995</v>
      </c>
      <c r="D515" s="9">
        <v>10</v>
      </c>
      <c r="E515" s="8">
        <v>3049200</v>
      </c>
      <c r="F515" s="8" t="s">
        <v>996</v>
      </c>
      <c r="G515" s="8" t="s">
        <v>431</v>
      </c>
      <c r="H515" s="8" t="s">
        <v>439</v>
      </c>
      <c r="I515" s="8" t="s">
        <v>999</v>
      </c>
      <c r="J515" s="9" t="s">
        <v>453</v>
      </c>
      <c r="K515" s="9" t="s">
        <v>220</v>
      </c>
      <c r="L515" s="9" t="s">
        <v>617</v>
      </c>
      <c r="M515" s="9" t="s">
        <v>146</v>
      </c>
    </row>
    <row r="516" spans="1:13">
      <c r="A516" s="7"/>
      <c r="B516" s="8" t="s">
        <v>428</v>
      </c>
      <c r="C516" s="8" t="s">
        <v>995</v>
      </c>
      <c r="D516" s="9">
        <v>10</v>
      </c>
      <c r="E516" s="8">
        <v>3049200</v>
      </c>
      <c r="F516" s="8" t="s">
        <v>996</v>
      </c>
      <c r="G516" s="8" t="s">
        <v>442</v>
      </c>
      <c r="H516" s="8" t="s">
        <v>443</v>
      </c>
      <c r="I516" s="8" t="s">
        <v>1000</v>
      </c>
      <c r="J516" s="9" t="s">
        <v>445</v>
      </c>
      <c r="K516" s="9" t="s">
        <v>913</v>
      </c>
      <c r="L516" s="9"/>
      <c r="M516" s="9" t="s">
        <v>146</v>
      </c>
    </row>
    <row r="517" spans="1:13">
      <c r="A517" s="7"/>
      <c r="B517" s="8" t="s">
        <v>428</v>
      </c>
      <c r="C517" s="8" t="s">
        <v>995</v>
      </c>
      <c r="D517" s="9">
        <v>10</v>
      </c>
      <c r="E517" s="8">
        <v>3049200</v>
      </c>
      <c r="F517" s="8" t="s">
        <v>996</v>
      </c>
      <c r="G517" s="8" t="s">
        <v>446</v>
      </c>
      <c r="H517" s="8" t="s">
        <v>447</v>
      </c>
      <c r="I517" s="8" t="s">
        <v>621</v>
      </c>
      <c r="J517" s="9" t="s">
        <v>434</v>
      </c>
      <c r="K517" s="9" t="s">
        <v>910</v>
      </c>
      <c r="L517" s="9" t="s">
        <v>435</v>
      </c>
      <c r="M517" s="9" t="s">
        <v>249</v>
      </c>
    </row>
    <row r="518" spans="1:13">
      <c r="A518" s="7">
        <f>MAX($A$4:A517)+1</f>
        <v>95</v>
      </c>
      <c r="B518" s="8" t="s">
        <v>428</v>
      </c>
      <c r="C518" s="8" t="s">
        <v>1001</v>
      </c>
      <c r="D518" s="9">
        <v>10</v>
      </c>
      <c r="E518" s="8">
        <v>273000</v>
      </c>
      <c r="F518" s="8" t="s">
        <v>1002</v>
      </c>
      <c r="G518" s="8" t="s">
        <v>431</v>
      </c>
      <c r="H518" s="8" t="s">
        <v>432</v>
      </c>
      <c r="I518" s="8" t="s">
        <v>1003</v>
      </c>
      <c r="J518" s="9" t="s">
        <v>434</v>
      </c>
      <c r="K518" s="9" t="s">
        <v>103</v>
      </c>
      <c r="L518" s="9" t="s">
        <v>438</v>
      </c>
      <c r="M518" s="9" t="s">
        <v>146</v>
      </c>
    </row>
    <row r="519" spans="1:13">
      <c r="A519" s="7"/>
      <c r="B519" s="8" t="s">
        <v>428</v>
      </c>
      <c r="C519" s="8" t="s">
        <v>1001</v>
      </c>
      <c r="D519" s="9">
        <v>10</v>
      </c>
      <c r="E519" s="8">
        <v>273000</v>
      </c>
      <c r="F519" s="8" t="s">
        <v>1002</v>
      </c>
      <c r="G519" s="8" t="s">
        <v>431</v>
      </c>
      <c r="H519" s="8" t="s">
        <v>436</v>
      </c>
      <c r="I519" s="8" t="s">
        <v>618</v>
      </c>
      <c r="J519" s="9" t="s">
        <v>434</v>
      </c>
      <c r="K519" s="9" t="s">
        <v>910</v>
      </c>
      <c r="L519" s="9" t="s">
        <v>435</v>
      </c>
      <c r="M519" s="9" t="s">
        <v>146</v>
      </c>
    </row>
    <row r="520" spans="1:13">
      <c r="A520" s="7"/>
      <c r="B520" s="8" t="s">
        <v>428</v>
      </c>
      <c r="C520" s="8" t="s">
        <v>1001</v>
      </c>
      <c r="D520" s="9">
        <v>10</v>
      </c>
      <c r="E520" s="8">
        <v>273000</v>
      </c>
      <c r="F520" s="8" t="s">
        <v>1002</v>
      </c>
      <c r="G520" s="8" t="s">
        <v>431</v>
      </c>
      <c r="H520" s="8" t="s">
        <v>439</v>
      </c>
      <c r="I520" s="8" t="s">
        <v>1004</v>
      </c>
      <c r="J520" s="9" t="s">
        <v>453</v>
      </c>
      <c r="K520" s="9" t="s">
        <v>893</v>
      </c>
      <c r="L520" s="9" t="s">
        <v>481</v>
      </c>
      <c r="M520" s="9" t="s">
        <v>146</v>
      </c>
    </row>
    <row r="521" spans="1:13">
      <c r="A521" s="7"/>
      <c r="B521" s="8" t="s">
        <v>428</v>
      </c>
      <c r="C521" s="8" t="s">
        <v>1001</v>
      </c>
      <c r="D521" s="9">
        <v>10</v>
      </c>
      <c r="E521" s="8">
        <v>273000</v>
      </c>
      <c r="F521" s="8" t="s">
        <v>1002</v>
      </c>
      <c r="G521" s="8" t="s">
        <v>442</v>
      </c>
      <c r="H521" s="8" t="s">
        <v>443</v>
      </c>
      <c r="I521" s="8" t="s">
        <v>620</v>
      </c>
      <c r="J521" s="9" t="s">
        <v>445</v>
      </c>
      <c r="K521" s="9" t="s">
        <v>585</v>
      </c>
      <c r="L521" s="9"/>
      <c r="M521" s="9" t="s">
        <v>146</v>
      </c>
    </row>
    <row r="522" spans="1:13">
      <c r="A522" s="7"/>
      <c r="B522" s="8" t="s">
        <v>428</v>
      </c>
      <c r="C522" s="8" t="s">
        <v>1001</v>
      </c>
      <c r="D522" s="9">
        <v>10</v>
      </c>
      <c r="E522" s="8">
        <v>273000</v>
      </c>
      <c r="F522" s="8" t="s">
        <v>1002</v>
      </c>
      <c r="G522" s="8" t="s">
        <v>446</v>
      </c>
      <c r="H522" s="8" t="s">
        <v>447</v>
      </c>
      <c r="I522" s="8" t="s">
        <v>621</v>
      </c>
      <c r="J522" s="9" t="s">
        <v>434</v>
      </c>
      <c r="K522" s="9" t="s">
        <v>910</v>
      </c>
      <c r="L522" s="9" t="s">
        <v>435</v>
      </c>
      <c r="M522" s="9" t="s">
        <v>249</v>
      </c>
    </row>
    <row r="523" spans="1:13">
      <c r="A523" s="7">
        <f>MAX($A$4:A522)+1</f>
        <v>96</v>
      </c>
      <c r="B523" s="8" t="s">
        <v>428</v>
      </c>
      <c r="C523" s="8" t="s">
        <v>1005</v>
      </c>
      <c r="D523" s="9">
        <v>10</v>
      </c>
      <c r="E523" s="8">
        <v>3674900</v>
      </c>
      <c r="F523" s="8" t="s">
        <v>1006</v>
      </c>
      <c r="G523" s="8" t="s">
        <v>431</v>
      </c>
      <c r="H523" s="8" t="s">
        <v>432</v>
      </c>
      <c r="I523" s="8" t="s">
        <v>1007</v>
      </c>
      <c r="J523" s="9" t="s">
        <v>434</v>
      </c>
      <c r="K523" s="9" t="s">
        <v>220</v>
      </c>
      <c r="L523" s="9" t="s">
        <v>617</v>
      </c>
      <c r="M523" s="9" t="s">
        <v>146</v>
      </c>
    </row>
    <row r="524" spans="1:13">
      <c r="A524" s="7"/>
      <c r="B524" s="8" t="s">
        <v>428</v>
      </c>
      <c r="C524" s="8" t="s">
        <v>1005</v>
      </c>
      <c r="D524" s="9">
        <v>10</v>
      </c>
      <c r="E524" s="8">
        <v>3674900</v>
      </c>
      <c r="F524" s="8" t="s">
        <v>1006</v>
      </c>
      <c r="G524" s="8" t="s">
        <v>431</v>
      </c>
      <c r="H524" s="8" t="s">
        <v>436</v>
      </c>
      <c r="I524" s="8" t="s">
        <v>618</v>
      </c>
      <c r="J524" s="9" t="s">
        <v>434</v>
      </c>
      <c r="K524" s="9" t="s">
        <v>887</v>
      </c>
      <c r="L524" s="9" t="s">
        <v>435</v>
      </c>
      <c r="M524" s="9" t="s">
        <v>146</v>
      </c>
    </row>
    <row r="525" spans="1:13">
      <c r="A525" s="7"/>
      <c r="B525" s="8" t="s">
        <v>428</v>
      </c>
      <c r="C525" s="8" t="s">
        <v>1005</v>
      </c>
      <c r="D525" s="9">
        <v>10</v>
      </c>
      <c r="E525" s="8">
        <v>3674900</v>
      </c>
      <c r="F525" s="8" t="s">
        <v>1006</v>
      </c>
      <c r="G525" s="8" t="s">
        <v>431</v>
      </c>
      <c r="H525" s="8" t="s">
        <v>439</v>
      </c>
      <c r="I525" s="8" t="s">
        <v>1008</v>
      </c>
      <c r="J525" s="9" t="s">
        <v>453</v>
      </c>
      <c r="K525" s="9" t="s">
        <v>275</v>
      </c>
      <c r="L525" s="9" t="s">
        <v>481</v>
      </c>
      <c r="M525" s="9" t="s">
        <v>146</v>
      </c>
    </row>
    <row r="526" spans="1:13">
      <c r="A526" s="7"/>
      <c r="B526" s="8" t="s">
        <v>428</v>
      </c>
      <c r="C526" s="8" t="s">
        <v>1005</v>
      </c>
      <c r="D526" s="9">
        <v>10</v>
      </c>
      <c r="E526" s="8">
        <v>3674900</v>
      </c>
      <c r="F526" s="8" t="s">
        <v>1006</v>
      </c>
      <c r="G526" s="8" t="s">
        <v>442</v>
      </c>
      <c r="H526" s="8" t="s">
        <v>443</v>
      </c>
      <c r="I526" s="8" t="s">
        <v>626</v>
      </c>
      <c r="J526" s="9" t="s">
        <v>445</v>
      </c>
      <c r="K526" s="9" t="s">
        <v>585</v>
      </c>
      <c r="L526" s="9"/>
      <c r="M526" s="9" t="s">
        <v>146</v>
      </c>
    </row>
    <row r="527" spans="1:13">
      <c r="A527" s="7"/>
      <c r="B527" s="8" t="s">
        <v>428</v>
      </c>
      <c r="C527" s="8" t="s">
        <v>1005</v>
      </c>
      <c r="D527" s="9">
        <v>10</v>
      </c>
      <c r="E527" s="8">
        <v>3674900</v>
      </c>
      <c r="F527" s="8" t="s">
        <v>1006</v>
      </c>
      <c r="G527" s="8" t="s">
        <v>446</v>
      </c>
      <c r="H527" s="8" t="s">
        <v>447</v>
      </c>
      <c r="I527" s="8" t="s">
        <v>621</v>
      </c>
      <c r="J527" s="9" t="s">
        <v>434</v>
      </c>
      <c r="K527" s="9" t="s">
        <v>910</v>
      </c>
      <c r="L527" s="9" t="s">
        <v>435</v>
      </c>
      <c r="M527" s="9" t="s">
        <v>890</v>
      </c>
    </row>
    <row r="528" spans="1:13">
      <c r="A528" s="7"/>
      <c r="B528" s="8" t="s">
        <v>428</v>
      </c>
      <c r="C528" s="8" t="s">
        <v>1005</v>
      </c>
      <c r="D528" s="9">
        <v>10</v>
      </c>
      <c r="E528" s="8">
        <v>3674900</v>
      </c>
      <c r="F528" s="8" t="s">
        <v>1006</v>
      </c>
      <c r="G528" s="8" t="s">
        <v>458</v>
      </c>
      <c r="H528" s="8" t="s">
        <v>484</v>
      </c>
      <c r="I528" s="8" t="s">
        <v>742</v>
      </c>
      <c r="J528" s="9" t="s">
        <v>445</v>
      </c>
      <c r="K528" s="9" t="s">
        <v>585</v>
      </c>
      <c r="L528" s="9"/>
      <c r="M528" s="9" t="s">
        <v>890</v>
      </c>
    </row>
    <row r="529" spans="1:13">
      <c r="A529" s="7">
        <f>MAX($A$4:A528)+1</f>
        <v>97</v>
      </c>
      <c r="B529" s="8" t="s">
        <v>428</v>
      </c>
      <c r="C529" s="8" t="s">
        <v>1009</v>
      </c>
      <c r="D529" s="9">
        <v>10</v>
      </c>
      <c r="E529" s="8">
        <v>3577604</v>
      </c>
      <c r="F529" s="8" t="s">
        <v>1010</v>
      </c>
      <c r="G529" s="8" t="s">
        <v>431</v>
      </c>
      <c r="H529" s="8" t="s">
        <v>432</v>
      </c>
      <c r="I529" s="8" t="s">
        <v>1011</v>
      </c>
      <c r="J529" s="9" t="s">
        <v>434</v>
      </c>
      <c r="K529" s="9" t="s">
        <v>890</v>
      </c>
      <c r="L529" s="9" t="s">
        <v>438</v>
      </c>
      <c r="M529" s="9" t="s">
        <v>146</v>
      </c>
    </row>
    <row r="530" spans="1:13">
      <c r="A530" s="7"/>
      <c r="B530" s="8" t="s">
        <v>428</v>
      </c>
      <c r="C530" s="8" t="s">
        <v>1009</v>
      </c>
      <c r="D530" s="9">
        <v>10</v>
      </c>
      <c r="E530" s="8">
        <v>3577604</v>
      </c>
      <c r="F530" s="8" t="s">
        <v>1010</v>
      </c>
      <c r="G530" s="8" t="s">
        <v>431</v>
      </c>
      <c r="H530" s="8" t="s">
        <v>436</v>
      </c>
      <c r="I530" s="8" t="s">
        <v>1012</v>
      </c>
      <c r="J530" s="9" t="s">
        <v>434</v>
      </c>
      <c r="K530" s="9" t="s">
        <v>910</v>
      </c>
      <c r="L530" s="9" t="s">
        <v>435</v>
      </c>
      <c r="M530" s="9" t="s">
        <v>146</v>
      </c>
    </row>
    <row r="531" spans="1:13">
      <c r="A531" s="7"/>
      <c r="B531" s="8" t="s">
        <v>428</v>
      </c>
      <c r="C531" s="8" t="s">
        <v>1009</v>
      </c>
      <c r="D531" s="9">
        <v>10</v>
      </c>
      <c r="E531" s="8">
        <v>3577604</v>
      </c>
      <c r="F531" s="8" t="s">
        <v>1010</v>
      </c>
      <c r="G531" s="8" t="s">
        <v>431</v>
      </c>
      <c r="H531" s="8" t="s">
        <v>439</v>
      </c>
      <c r="I531" s="8" t="s">
        <v>1013</v>
      </c>
      <c r="J531" s="9" t="s">
        <v>453</v>
      </c>
      <c r="K531" s="9" t="s">
        <v>920</v>
      </c>
      <c r="L531" s="9" t="s">
        <v>625</v>
      </c>
      <c r="M531" s="9" t="s">
        <v>146</v>
      </c>
    </row>
    <row r="532" ht="27" spans="1:13">
      <c r="A532" s="7"/>
      <c r="B532" s="8" t="s">
        <v>428</v>
      </c>
      <c r="C532" s="8" t="s">
        <v>1009</v>
      </c>
      <c r="D532" s="9">
        <v>10</v>
      </c>
      <c r="E532" s="8">
        <v>3577604</v>
      </c>
      <c r="F532" s="8" t="s">
        <v>1010</v>
      </c>
      <c r="G532" s="8" t="s">
        <v>442</v>
      </c>
      <c r="H532" s="8" t="s">
        <v>443</v>
      </c>
      <c r="I532" s="8" t="s">
        <v>1014</v>
      </c>
      <c r="J532" s="9" t="s">
        <v>445</v>
      </c>
      <c r="K532" s="9" t="s">
        <v>585</v>
      </c>
      <c r="L532" s="9"/>
      <c r="M532" s="9" t="s">
        <v>146</v>
      </c>
    </row>
    <row r="533" spans="1:13">
      <c r="A533" s="7"/>
      <c r="B533" s="8" t="s">
        <v>428</v>
      </c>
      <c r="C533" s="8" t="s">
        <v>1009</v>
      </c>
      <c r="D533" s="9">
        <v>10</v>
      </c>
      <c r="E533" s="8">
        <v>3577604</v>
      </c>
      <c r="F533" s="8" t="s">
        <v>1010</v>
      </c>
      <c r="G533" s="8" t="s">
        <v>446</v>
      </c>
      <c r="H533" s="8" t="s">
        <v>447</v>
      </c>
      <c r="I533" s="8" t="s">
        <v>1015</v>
      </c>
      <c r="J533" s="9" t="s">
        <v>434</v>
      </c>
      <c r="K533" s="9" t="s">
        <v>910</v>
      </c>
      <c r="L533" s="9" t="s">
        <v>435</v>
      </c>
      <c r="M533" s="9" t="s">
        <v>249</v>
      </c>
    </row>
    <row r="534" spans="1:13">
      <c r="A534" s="7">
        <f>MAX($A$4:A533)+1</f>
        <v>98</v>
      </c>
      <c r="B534" s="8" t="s">
        <v>428</v>
      </c>
      <c r="C534" s="8" t="s">
        <v>1016</v>
      </c>
      <c r="D534" s="9">
        <v>10</v>
      </c>
      <c r="E534" s="8">
        <v>72000</v>
      </c>
      <c r="F534" s="8" t="s">
        <v>1017</v>
      </c>
      <c r="G534" s="8" t="s">
        <v>431</v>
      </c>
      <c r="H534" s="8" t="s">
        <v>432</v>
      </c>
      <c r="I534" s="8" t="s">
        <v>1018</v>
      </c>
      <c r="J534" s="9" t="s">
        <v>453</v>
      </c>
      <c r="K534" s="9" t="s">
        <v>893</v>
      </c>
      <c r="L534" s="9" t="s">
        <v>891</v>
      </c>
      <c r="M534" s="9" t="s">
        <v>146</v>
      </c>
    </row>
    <row r="535" spans="1:13">
      <c r="A535" s="7"/>
      <c r="B535" s="8" t="s">
        <v>428</v>
      </c>
      <c r="C535" s="8" t="s">
        <v>1016</v>
      </c>
      <c r="D535" s="9">
        <v>10</v>
      </c>
      <c r="E535" s="8">
        <v>72000</v>
      </c>
      <c r="F535" s="8" t="s">
        <v>1017</v>
      </c>
      <c r="G535" s="8" t="s">
        <v>431</v>
      </c>
      <c r="H535" s="8" t="s">
        <v>436</v>
      </c>
      <c r="I535" s="8" t="s">
        <v>1019</v>
      </c>
      <c r="J535" s="9" t="s">
        <v>886</v>
      </c>
      <c r="K535" s="9" t="s">
        <v>887</v>
      </c>
      <c r="L535" s="9" t="s">
        <v>435</v>
      </c>
      <c r="M535" s="9" t="s">
        <v>146</v>
      </c>
    </row>
    <row r="536" spans="1:13">
      <c r="A536" s="7"/>
      <c r="B536" s="8" t="s">
        <v>428</v>
      </c>
      <c r="C536" s="8" t="s">
        <v>1016</v>
      </c>
      <c r="D536" s="9">
        <v>10</v>
      </c>
      <c r="E536" s="8">
        <v>72000</v>
      </c>
      <c r="F536" s="8" t="s">
        <v>1017</v>
      </c>
      <c r="G536" s="8" t="s">
        <v>431</v>
      </c>
      <c r="H536" s="8" t="s">
        <v>439</v>
      </c>
      <c r="I536" s="8" t="s">
        <v>1020</v>
      </c>
      <c r="J536" s="9" t="s">
        <v>445</v>
      </c>
      <c r="K536" s="9" t="s">
        <v>456</v>
      </c>
      <c r="L536" s="9"/>
      <c r="M536" s="9" t="s">
        <v>146</v>
      </c>
    </row>
    <row r="537" spans="1:13">
      <c r="A537" s="7"/>
      <c r="B537" s="8" t="s">
        <v>428</v>
      </c>
      <c r="C537" s="8" t="s">
        <v>1016</v>
      </c>
      <c r="D537" s="9">
        <v>10</v>
      </c>
      <c r="E537" s="8">
        <v>72000</v>
      </c>
      <c r="F537" s="8" t="s">
        <v>1017</v>
      </c>
      <c r="G537" s="8" t="s">
        <v>442</v>
      </c>
      <c r="H537" s="8" t="s">
        <v>443</v>
      </c>
      <c r="I537" s="8" t="s">
        <v>1021</v>
      </c>
      <c r="J537" s="9" t="s">
        <v>445</v>
      </c>
      <c r="K537" s="9" t="s">
        <v>456</v>
      </c>
      <c r="L537" s="9"/>
      <c r="M537" s="9" t="s">
        <v>146</v>
      </c>
    </row>
    <row r="538" spans="1:13">
      <c r="A538" s="7"/>
      <c r="B538" s="8" t="s">
        <v>428</v>
      </c>
      <c r="C538" s="8" t="s">
        <v>1016</v>
      </c>
      <c r="D538" s="9">
        <v>10</v>
      </c>
      <c r="E538" s="8">
        <v>72000</v>
      </c>
      <c r="F538" s="8" t="s">
        <v>1017</v>
      </c>
      <c r="G538" s="8" t="s">
        <v>446</v>
      </c>
      <c r="H538" s="8" t="s">
        <v>447</v>
      </c>
      <c r="I538" s="8" t="s">
        <v>1022</v>
      </c>
      <c r="J538" s="9" t="s">
        <v>434</v>
      </c>
      <c r="K538" s="9" t="s">
        <v>887</v>
      </c>
      <c r="L538" s="9" t="s">
        <v>435</v>
      </c>
      <c r="M538" s="9" t="s">
        <v>249</v>
      </c>
    </row>
    <row r="539" spans="1:13">
      <c r="A539" s="7">
        <f>MAX($A$4:A538)+1</f>
        <v>99</v>
      </c>
      <c r="B539" s="8" t="s">
        <v>428</v>
      </c>
      <c r="C539" s="8" t="s">
        <v>1023</v>
      </c>
      <c r="D539" s="9">
        <v>10</v>
      </c>
      <c r="E539" s="8">
        <v>3065890</v>
      </c>
      <c r="F539" s="8" t="s">
        <v>1024</v>
      </c>
      <c r="G539" s="8" t="s">
        <v>431</v>
      </c>
      <c r="H539" s="8" t="s">
        <v>432</v>
      </c>
      <c r="I539" s="8" t="s">
        <v>1025</v>
      </c>
      <c r="J539" s="9" t="s">
        <v>434</v>
      </c>
      <c r="K539" s="9" t="s">
        <v>893</v>
      </c>
      <c r="L539" s="9" t="s">
        <v>438</v>
      </c>
      <c r="M539" s="9" t="s">
        <v>146</v>
      </c>
    </row>
    <row r="540" spans="1:13">
      <c r="A540" s="7"/>
      <c r="B540" s="8" t="s">
        <v>428</v>
      </c>
      <c r="C540" s="8" t="s">
        <v>1023</v>
      </c>
      <c r="D540" s="9">
        <v>10</v>
      </c>
      <c r="E540" s="8">
        <v>3065890</v>
      </c>
      <c r="F540" s="8" t="s">
        <v>1024</v>
      </c>
      <c r="G540" s="8" t="s">
        <v>431</v>
      </c>
      <c r="H540" s="8" t="s">
        <v>436</v>
      </c>
      <c r="I540" s="8" t="s">
        <v>1026</v>
      </c>
      <c r="J540" s="9" t="s">
        <v>886</v>
      </c>
      <c r="K540" s="9" t="s">
        <v>910</v>
      </c>
      <c r="L540" s="9" t="s">
        <v>435</v>
      </c>
      <c r="M540" s="9" t="s">
        <v>146</v>
      </c>
    </row>
    <row r="541" spans="1:13">
      <c r="A541" s="7"/>
      <c r="B541" s="8" t="s">
        <v>428</v>
      </c>
      <c r="C541" s="8" t="s">
        <v>1023</v>
      </c>
      <c r="D541" s="9">
        <v>10</v>
      </c>
      <c r="E541" s="8">
        <v>3065890</v>
      </c>
      <c r="F541" s="8" t="s">
        <v>1024</v>
      </c>
      <c r="G541" s="8" t="s">
        <v>431</v>
      </c>
      <c r="H541" s="8" t="s">
        <v>439</v>
      </c>
      <c r="I541" s="8" t="s">
        <v>1027</v>
      </c>
      <c r="J541" s="9" t="s">
        <v>453</v>
      </c>
      <c r="K541" s="9" t="s">
        <v>920</v>
      </c>
      <c r="L541" s="9" t="s">
        <v>441</v>
      </c>
      <c r="M541" s="9" t="s">
        <v>146</v>
      </c>
    </row>
    <row r="542" spans="1:13">
      <c r="A542" s="7"/>
      <c r="B542" s="8" t="s">
        <v>428</v>
      </c>
      <c r="C542" s="8" t="s">
        <v>1023</v>
      </c>
      <c r="D542" s="9">
        <v>10</v>
      </c>
      <c r="E542" s="8">
        <v>3065890</v>
      </c>
      <c r="F542" s="8" t="s">
        <v>1024</v>
      </c>
      <c r="G542" s="8" t="s">
        <v>442</v>
      </c>
      <c r="H542" s="8" t="s">
        <v>443</v>
      </c>
      <c r="I542" s="8" t="s">
        <v>1028</v>
      </c>
      <c r="J542" s="9" t="s">
        <v>445</v>
      </c>
      <c r="K542" s="9" t="s">
        <v>585</v>
      </c>
      <c r="L542" s="9"/>
      <c r="M542" s="9" t="s">
        <v>146</v>
      </c>
    </row>
    <row r="543" spans="1:13">
      <c r="A543" s="7"/>
      <c r="B543" s="8" t="s">
        <v>428</v>
      </c>
      <c r="C543" s="8" t="s">
        <v>1023</v>
      </c>
      <c r="D543" s="9">
        <v>10</v>
      </c>
      <c r="E543" s="8">
        <v>3065890</v>
      </c>
      <c r="F543" s="8" t="s">
        <v>1024</v>
      </c>
      <c r="G543" s="8" t="s">
        <v>446</v>
      </c>
      <c r="H543" s="8" t="s">
        <v>447</v>
      </c>
      <c r="I543" s="8" t="s">
        <v>1029</v>
      </c>
      <c r="J543" s="9" t="s">
        <v>434</v>
      </c>
      <c r="K543" s="9" t="s">
        <v>910</v>
      </c>
      <c r="L543" s="9" t="s">
        <v>435</v>
      </c>
      <c r="M543" s="9" t="s">
        <v>249</v>
      </c>
    </row>
    <row r="544" spans="1:13">
      <c r="A544" s="7">
        <f>MAX($A$4:A543)+1</f>
        <v>100</v>
      </c>
      <c r="B544" s="8" t="s">
        <v>428</v>
      </c>
      <c r="C544" s="8" t="s">
        <v>1030</v>
      </c>
      <c r="D544" s="9">
        <v>10</v>
      </c>
      <c r="E544" s="8">
        <v>1800000</v>
      </c>
      <c r="F544" s="8" t="s">
        <v>1031</v>
      </c>
      <c r="G544" s="8" t="s">
        <v>431</v>
      </c>
      <c r="H544" s="8" t="s">
        <v>432</v>
      </c>
      <c r="I544" s="8" t="s">
        <v>1032</v>
      </c>
      <c r="J544" s="9" t="s">
        <v>434</v>
      </c>
      <c r="K544" s="9" t="s">
        <v>1033</v>
      </c>
      <c r="L544" s="9" t="s">
        <v>438</v>
      </c>
      <c r="M544" s="9" t="s">
        <v>146</v>
      </c>
    </row>
    <row r="545" spans="1:13">
      <c r="A545" s="7"/>
      <c r="B545" s="8" t="s">
        <v>428</v>
      </c>
      <c r="C545" s="8" t="s">
        <v>1030</v>
      </c>
      <c r="D545" s="9">
        <v>10</v>
      </c>
      <c r="E545" s="8">
        <v>1800000</v>
      </c>
      <c r="F545" s="8" t="s">
        <v>1031</v>
      </c>
      <c r="G545" s="8" t="s">
        <v>431</v>
      </c>
      <c r="H545" s="8" t="s">
        <v>436</v>
      </c>
      <c r="I545" s="8" t="s">
        <v>1034</v>
      </c>
      <c r="J545" s="9" t="s">
        <v>434</v>
      </c>
      <c r="K545" s="9" t="s">
        <v>910</v>
      </c>
      <c r="L545" s="9" t="s">
        <v>435</v>
      </c>
      <c r="M545" s="9" t="s">
        <v>146</v>
      </c>
    </row>
    <row r="546" spans="1:13">
      <c r="A546" s="7"/>
      <c r="B546" s="8" t="s">
        <v>428</v>
      </c>
      <c r="C546" s="8" t="s">
        <v>1030</v>
      </c>
      <c r="D546" s="9">
        <v>10</v>
      </c>
      <c r="E546" s="8">
        <v>1800000</v>
      </c>
      <c r="F546" s="8" t="s">
        <v>1031</v>
      </c>
      <c r="G546" s="8" t="s">
        <v>431</v>
      </c>
      <c r="H546" s="8" t="s">
        <v>439</v>
      </c>
      <c r="I546" s="8" t="s">
        <v>1035</v>
      </c>
      <c r="J546" s="9" t="s">
        <v>453</v>
      </c>
      <c r="K546" s="9" t="s">
        <v>920</v>
      </c>
      <c r="L546" s="9" t="s">
        <v>441</v>
      </c>
      <c r="M546" s="9" t="s">
        <v>146</v>
      </c>
    </row>
    <row r="547" spans="1:13">
      <c r="A547" s="7"/>
      <c r="B547" s="8" t="s">
        <v>428</v>
      </c>
      <c r="C547" s="8" t="s">
        <v>1030</v>
      </c>
      <c r="D547" s="9">
        <v>10</v>
      </c>
      <c r="E547" s="8">
        <v>1800000</v>
      </c>
      <c r="F547" s="8" t="s">
        <v>1031</v>
      </c>
      <c r="G547" s="8" t="s">
        <v>442</v>
      </c>
      <c r="H547" s="8" t="s">
        <v>443</v>
      </c>
      <c r="I547" s="8" t="s">
        <v>1036</v>
      </c>
      <c r="J547" s="9" t="s">
        <v>445</v>
      </c>
      <c r="K547" s="9" t="s">
        <v>913</v>
      </c>
      <c r="L547" s="9"/>
      <c r="M547" s="9" t="s">
        <v>146</v>
      </c>
    </row>
    <row r="548" spans="1:13">
      <c r="A548" s="7"/>
      <c r="B548" s="8" t="s">
        <v>428</v>
      </c>
      <c r="C548" s="8" t="s">
        <v>1030</v>
      </c>
      <c r="D548" s="9">
        <v>10</v>
      </c>
      <c r="E548" s="8">
        <v>1800000</v>
      </c>
      <c r="F548" s="8" t="s">
        <v>1031</v>
      </c>
      <c r="G548" s="8" t="s">
        <v>446</v>
      </c>
      <c r="H548" s="8" t="s">
        <v>447</v>
      </c>
      <c r="I548" s="8" t="s">
        <v>1037</v>
      </c>
      <c r="J548" s="9" t="s">
        <v>434</v>
      </c>
      <c r="K548" s="9" t="s">
        <v>910</v>
      </c>
      <c r="L548" s="9" t="s">
        <v>435</v>
      </c>
      <c r="M548" s="9" t="s">
        <v>249</v>
      </c>
    </row>
    <row r="549" ht="27" spans="1:13">
      <c r="A549" s="7">
        <f>MAX($A$4:A548)+1</f>
        <v>101</v>
      </c>
      <c r="B549" s="8" t="s">
        <v>428</v>
      </c>
      <c r="C549" s="8" t="s">
        <v>1038</v>
      </c>
      <c r="D549" s="9">
        <v>10</v>
      </c>
      <c r="E549" s="8">
        <v>10929630.3</v>
      </c>
      <c r="F549" s="8" t="s">
        <v>1039</v>
      </c>
      <c r="G549" s="8" t="s">
        <v>431</v>
      </c>
      <c r="H549" s="8" t="s">
        <v>432</v>
      </c>
      <c r="I549" s="8" t="s">
        <v>1040</v>
      </c>
      <c r="J549" s="9" t="s">
        <v>434</v>
      </c>
      <c r="K549" s="9" t="s">
        <v>91</v>
      </c>
      <c r="L549" s="9" t="s">
        <v>438</v>
      </c>
      <c r="M549" s="9" t="s">
        <v>146</v>
      </c>
    </row>
    <row r="550" ht="40.5" spans="1:13">
      <c r="A550" s="7"/>
      <c r="B550" s="8" t="s">
        <v>428</v>
      </c>
      <c r="C550" s="8" t="s">
        <v>1038</v>
      </c>
      <c r="D550" s="9">
        <v>10</v>
      </c>
      <c r="E550" s="8">
        <v>10929630.3</v>
      </c>
      <c r="F550" s="8" t="s">
        <v>1039</v>
      </c>
      <c r="G550" s="8" t="s">
        <v>431</v>
      </c>
      <c r="H550" s="8" t="s">
        <v>436</v>
      </c>
      <c r="I550" s="8" t="s">
        <v>1041</v>
      </c>
      <c r="J550" s="9" t="s">
        <v>434</v>
      </c>
      <c r="K550" s="9" t="s">
        <v>910</v>
      </c>
      <c r="L550" s="9" t="s">
        <v>435</v>
      </c>
      <c r="M550" s="9" t="s">
        <v>146</v>
      </c>
    </row>
    <row r="551" ht="27" spans="1:13">
      <c r="A551" s="7"/>
      <c r="B551" s="8" t="s">
        <v>428</v>
      </c>
      <c r="C551" s="8" t="s">
        <v>1038</v>
      </c>
      <c r="D551" s="9">
        <v>10</v>
      </c>
      <c r="E551" s="8">
        <v>10929630.3</v>
      </c>
      <c r="F551" s="8" t="s">
        <v>1039</v>
      </c>
      <c r="G551" s="8" t="s">
        <v>431</v>
      </c>
      <c r="H551" s="8" t="s">
        <v>439</v>
      </c>
      <c r="I551" s="8" t="s">
        <v>1042</v>
      </c>
      <c r="J551" s="9" t="s">
        <v>453</v>
      </c>
      <c r="K551" s="9" t="s">
        <v>920</v>
      </c>
      <c r="L551" s="9" t="s">
        <v>441</v>
      </c>
      <c r="M551" s="9" t="s">
        <v>146</v>
      </c>
    </row>
    <row r="552" spans="1:13">
      <c r="A552" s="7"/>
      <c r="B552" s="8" t="s">
        <v>428</v>
      </c>
      <c r="C552" s="8" t="s">
        <v>1038</v>
      </c>
      <c r="D552" s="9">
        <v>10</v>
      </c>
      <c r="E552" s="8">
        <v>10929630.3</v>
      </c>
      <c r="F552" s="8" t="s">
        <v>1039</v>
      </c>
      <c r="G552" s="8" t="s">
        <v>442</v>
      </c>
      <c r="H552" s="8" t="s">
        <v>443</v>
      </c>
      <c r="I552" s="8" t="s">
        <v>1043</v>
      </c>
      <c r="J552" s="9" t="s">
        <v>445</v>
      </c>
      <c r="K552" s="9" t="s">
        <v>585</v>
      </c>
      <c r="L552" s="9"/>
      <c r="M552" s="9" t="s">
        <v>146</v>
      </c>
    </row>
    <row r="553" spans="1:13">
      <c r="A553" s="7"/>
      <c r="B553" s="8" t="s">
        <v>428</v>
      </c>
      <c r="C553" s="8" t="s">
        <v>1038</v>
      </c>
      <c r="D553" s="9">
        <v>10</v>
      </c>
      <c r="E553" s="8">
        <v>10929630.3</v>
      </c>
      <c r="F553" s="8" t="s">
        <v>1039</v>
      </c>
      <c r="G553" s="8" t="s">
        <v>446</v>
      </c>
      <c r="H553" s="8" t="s">
        <v>447</v>
      </c>
      <c r="I553" s="8" t="s">
        <v>474</v>
      </c>
      <c r="J553" s="9" t="s">
        <v>434</v>
      </c>
      <c r="K553" s="9" t="s">
        <v>910</v>
      </c>
      <c r="L553" s="9" t="s">
        <v>435</v>
      </c>
      <c r="M553" s="9" t="s">
        <v>249</v>
      </c>
    </row>
    <row r="554" spans="1:13">
      <c r="A554" s="7">
        <f>MAX($A$4:A553)+1</f>
        <v>102</v>
      </c>
      <c r="B554" s="8" t="s">
        <v>428</v>
      </c>
      <c r="C554" s="8" t="s">
        <v>1044</v>
      </c>
      <c r="D554" s="9">
        <v>10</v>
      </c>
      <c r="E554" s="8">
        <v>95000</v>
      </c>
      <c r="F554" s="8" t="s">
        <v>1045</v>
      </c>
      <c r="G554" s="8" t="s">
        <v>431</v>
      </c>
      <c r="H554" s="8" t="s">
        <v>432</v>
      </c>
      <c r="I554" s="8" t="s">
        <v>1046</v>
      </c>
      <c r="J554" s="9" t="s">
        <v>434</v>
      </c>
      <c r="K554" s="9" t="s">
        <v>1047</v>
      </c>
      <c r="L554" s="9" t="s">
        <v>891</v>
      </c>
      <c r="M554" s="9" t="s">
        <v>146</v>
      </c>
    </row>
    <row r="555" ht="27" spans="1:13">
      <c r="A555" s="7"/>
      <c r="B555" s="8" t="s">
        <v>428</v>
      </c>
      <c r="C555" s="8" t="s">
        <v>1044</v>
      </c>
      <c r="D555" s="9">
        <v>10</v>
      </c>
      <c r="E555" s="8">
        <v>95000</v>
      </c>
      <c r="F555" s="8" t="s">
        <v>1045</v>
      </c>
      <c r="G555" s="8" t="s">
        <v>431</v>
      </c>
      <c r="H555" s="8" t="s">
        <v>436</v>
      </c>
      <c r="I555" s="8" t="s">
        <v>1048</v>
      </c>
      <c r="J555" s="9" t="s">
        <v>434</v>
      </c>
      <c r="K555" s="9" t="s">
        <v>910</v>
      </c>
      <c r="L555" s="9" t="s">
        <v>435</v>
      </c>
      <c r="M555" s="9" t="s">
        <v>146</v>
      </c>
    </row>
    <row r="556" spans="1:13">
      <c r="A556" s="7"/>
      <c r="B556" s="8" t="s">
        <v>428</v>
      </c>
      <c r="C556" s="8" t="s">
        <v>1044</v>
      </c>
      <c r="D556" s="9">
        <v>10</v>
      </c>
      <c r="E556" s="8">
        <v>95000</v>
      </c>
      <c r="F556" s="8" t="s">
        <v>1045</v>
      </c>
      <c r="G556" s="8" t="s">
        <v>431</v>
      </c>
      <c r="H556" s="8" t="s">
        <v>439</v>
      </c>
      <c r="I556" s="8" t="s">
        <v>1049</v>
      </c>
      <c r="J556" s="9" t="s">
        <v>453</v>
      </c>
      <c r="K556" s="9" t="s">
        <v>920</v>
      </c>
      <c r="L556" s="9" t="s">
        <v>441</v>
      </c>
      <c r="M556" s="9" t="s">
        <v>146</v>
      </c>
    </row>
    <row r="557" ht="54" spans="1:13">
      <c r="A557" s="7"/>
      <c r="B557" s="8" t="s">
        <v>428</v>
      </c>
      <c r="C557" s="8" t="s">
        <v>1044</v>
      </c>
      <c r="D557" s="9">
        <v>10</v>
      </c>
      <c r="E557" s="8">
        <v>95000</v>
      </c>
      <c r="F557" s="8" t="s">
        <v>1045</v>
      </c>
      <c r="G557" s="8" t="s">
        <v>442</v>
      </c>
      <c r="H557" s="8" t="s">
        <v>443</v>
      </c>
      <c r="I557" s="8" t="s">
        <v>1050</v>
      </c>
      <c r="J557" s="9" t="s">
        <v>445</v>
      </c>
      <c r="K557" s="9" t="s">
        <v>913</v>
      </c>
      <c r="L557" s="9"/>
      <c r="M557" s="9" t="s">
        <v>146</v>
      </c>
    </row>
    <row r="558" spans="1:13">
      <c r="A558" s="7"/>
      <c r="B558" s="8" t="s">
        <v>428</v>
      </c>
      <c r="C558" s="8" t="s">
        <v>1044</v>
      </c>
      <c r="D558" s="9">
        <v>10</v>
      </c>
      <c r="E558" s="8">
        <v>95000</v>
      </c>
      <c r="F558" s="8" t="s">
        <v>1045</v>
      </c>
      <c r="G558" s="8" t="s">
        <v>446</v>
      </c>
      <c r="H558" s="8" t="s">
        <v>447</v>
      </c>
      <c r="I558" s="8" t="s">
        <v>457</v>
      </c>
      <c r="J558" s="9" t="s">
        <v>434</v>
      </c>
      <c r="K558" s="9" t="s">
        <v>910</v>
      </c>
      <c r="L558" s="9" t="s">
        <v>435</v>
      </c>
      <c r="M558" s="9" t="s">
        <v>249</v>
      </c>
    </row>
    <row r="559" ht="27" spans="1:13">
      <c r="A559" s="7">
        <f>MAX($A$4:A558)+1</f>
        <v>103</v>
      </c>
      <c r="B559" s="8" t="s">
        <v>428</v>
      </c>
      <c r="C559" s="8" t="s">
        <v>1051</v>
      </c>
      <c r="D559" s="9">
        <v>10</v>
      </c>
      <c r="E559" s="8">
        <v>1000000</v>
      </c>
      <c r="F559" s="8" t="s">
        <v>1052</v>
      </c>
      <c r="G559" s="8" t="s">
        <v>431</v>
      </c>
      <c r="H559" s="8" t="s">
        <v>432</v>
      </c>
      <c r="I559" s="8" t="s">
        <v>1053</v>
      </c>
      <c r="J559" s="9" t="s">
        <v>434</v>
      </c>
      <c r="K559" s="9" t="s">
        <v>103</v>
      </c>
      <c r="L559" s="9" t="s">
        <v>438</v>
      </c>
      <c r="M559" s="9" t="s">
        <v>146</v>
      </c>
    </row>
    <row r="560" spans="1:13">
      <c r="A560" s="7"/>
      <c r="B560" s="8" t="s">
        <v>428</v>
      </c>
      <c r="C560" s="8" t="s">
        <v>1051</v>
      </c>
      <c r="D560" s="9">
        <v>10</v>
      </c>
      <c r="E560" s="8">
        <v>1000000</v>
      </c>
      <c r="F560" s="8" t="s">
        <v>1052</v>
      </c>
      <c r="G560" s="8" t="s">
        <v>431</v>
      </c>
      <c r="H560" s="8" t="s">
        <v>436</v>
      </c>
      <c r="I560" s="8" t="s">
        <v>1054</v>
      </c>
      <c r="J560" s="9" t="s">
        <v>434</v>
      </c>
      <c r="K560" s="9" t="s">
        <v>910</v>
      </c>
      <c r="L560" s="9" t="s">
        <v>435</v>
      </c>
      <c r="M560" s="9" t="s">
        <v>146</v>
      </c>
    </row>
    <row r="561" spans="1:13">
      <c r="A561" s="7"/>
      <c r="B561" s="8" t="s">
        <v>428</v>
      </c>
      <c r="C561" s="8" t="s">
        <v>1051</v>
      </c>
      <c r="D561" s="9">
        <v>10</v>
      </c>
      <c r="E561" s="8">
        <v>1000000</v>
      </c>
      <c r="F561" s="8" t="s">
        <v>1052</v>
      </c>
      <c r="G561" s="8" t="s">
        <v>431</v>
      </c>
      <c r="H561" s="8" t="s">
        <v>439</v>
      </c>
      <c r="I561" s="8" t="s">
        <v>1055</v>
      </c>
      <c r="J561" s="9" t="s">
        <v>453</v>
      </c>
      <c r="K561" s="9" t="s">
        <v>920</v>
      </c>
      <c r="L561" s="9" t="s">
        <v>441</v>
      </c>
      <c r="M561" s="9" t="s">
        <v>146</v>
      </c>
    </row>
    <row r="562" spans="1:13">
      <c r="A562" s="7"/>
      <c r="B562" s="8" t="s">
        <v>428</v>
      </c>
      <c r="C562" s="8" t="s">
        <v>1051</v>
      </c>
      <c r="D562" s="9">
        <v>10</v>
      </c>
      <c r="E562" s="8">
        <v>1000000</v>
      </c>
      <c r="F562" s="8" t="s">
        <v>1052</v>
      </c>
      <c r="G562" s="8" t="s">
        <v>442</v>
      </c>
      <c r="H562" s="8" t="s">
        <v>443</v>
      </c>
      <c r="I562" s="8" t="s">
        <v>1056</v>
      </c>
      <c r="J562" s="9" t="s">
        <v>445</v>
      </c>
      <c r="K562" s="9" t="s">
        <v>585</v>
      </c>
      <c r="L562" s="9"/>
      <c r="M562" s="9" t="s">
        <v>146</v>
      </c>
    </row>
    <row r="563" spans="1:13">
      <c r="A563" s="7"/>
      <c r="B563" s="8" t="s">
        <v>428</v>
      </c>
      <c r="C563" s="8" t="s">
        <v>1051</v>
      </c>
      <c r="D563" s="9">
        <v>10</v>
      </c>
      <c r="E563" s="8">
        <v>1000000</v>
      </c>
      <c r="F563" s="8" t="s">
        <v>1052</v>
      </c>
      <c r="G563" s="8" t="s">
        <v>446</v>
      </c>
      <c r="H563" s="8" t="s">
        <v>447</v>
      </c>
      <c r="I563" s="8" t="s">
        <v>1057</v>
      </c>
      <c r="J563" s="9" t="s">
        <v>434</v>
      </c>
      <c r="K563" s="9" t="s">
        <v>910</v>
      </c>
      <c r="L563" s="9" t="s">
        <v>435</v>
      </c>
      <c r="M563" s="9" t="s">
        <v>249</v>
      </c>
    </row>
    <row r="564" spans="1:13">
      <c r="A564" s="7">
        <f>MAX($A$4:A563)+1</f>
        <v>104</v>
      </c>
      <c r="B564" s="8" t="s">
        <v>428</v>
      </c>
      <c r="C564" s="8" t="s">
        <v>1058</v>
      </c>
      <c r="D564" s="9">
        <v>10</v>
      </c>
      <c r="E564" s="8">
        <v>1000000</v>
      </c>
      <c r="F564" s="8" t="s">
        <v>1059</v>
      </c>
      <c r="G564" s="8" t="s">
        <v>431</v>
      </c>
      <c r="H564" s="8" t="s">
        <v>432</v>
      </c>
      <c r="I564" s="8" t="s">
        <v>1060</v>
      </c>
      <c r="J564" s="9" t="s">
        <v>434</v>
      </c>
      <c r="K564" s="9" t="s">
        <v>893</v>
      </c>
      <c r="L564" s="9" t="s">
        <v>833</v>
      </c>
      <c r="M564" s="9" t="s">
        <v>146</v>
      </c>
    </row>
    <row r="565" ht="27" spans="1:13">
      <c r="A565" s="7"/>
      <c r="B565" s="8" t="s">
        <v>428</v>
      </c>
      <c r="C565" s="8" t="s">
        <v>1058</v>
      </c>
      <c r="D565" s="9">
        <v>10</v>
      </c>
      <c r="E565" s="8">
        <v>1000000</v>
      </c>
      <c r="F565" s="8" t="s">
        <v>1059</v>
      </c>
      <c r="G565" s="8" t="s">
        <v>431</v>
      </c>
      <c r="H565" s="8" t="s">
        <v>436</v>
      </c>
      <c r="I565" s="8" t="s">
        <v>1061</v>
      </c>
      <c r="J565" s="9" t="s">
        <v>434</v>
      </c>
      <c r="K565" s="9" t="s">
        <v>910</v>
      </c>
      <c r="L565" s="9" t="s">
        <v>435</v>
      </c>
      <c r="M565" s="9" t="s">
        <v>146</v>
      </c>
    </row>
    <row r="566" ht="27" spans="1:13">
      <c r="A566" s="7"/>
      <c r="B566" s="8" t="s">
        <v>428</v>
      </c>
      <c r="C566" s="8" t="s">
        <v>1058</v>
      </c>
      <c r="D566" s="9">
        <v>10</v>
      </c>
      <c r="E566" s="8">
        <v>1000000</v>
      </c>
      <c r="F566" s="8" t="s">
        <v>1059</v>
      </c>
      <c r="G566" s="8" t="s">
        <v>431</v>
      </c>
      <c r="H566" s="8" t="s">
        <v>439</v>
      </c>
      <c r="I566" s="8" t="s">
        <v>1062</v>
      </c>
      <c r="J566" s="9" t="s">
        <v>453</v>
      </c>
      <c r="K566" s="9" t="s">
        <v>920</v>
      </c>
      <c r="L566" s="9" t="s">
        <v>617</v>
      </c>
      <c r="M566" s="9" t="s">
        <v>146</v>
      </c>
    </row>
    <row r="567" ht="40.5" spans="1:13">
      <c r="A567" s="7"/>
      <c r="B567" s="8" t="s">
        <v>428</v>
      </c>
      <c r="C567" s="8" t="s">
        <v>1058</v>
      </c>
      <c r="D567" s="9">
        <v>10</v>
      </c>
      <c r="E567" s="8">
        <v>1000000</v>
      </c>
      <c r="F567" s="8" t="s">
        <v>1059</v>
      </c>
      <c r="G567" s="8" t="s">
        <v>442</v>
      </c>
      <c r="H567" s="8" t="s">
        <v>443</v>
      </c>
      <c r="I567" s="8" t="s">
        <v>1063</v>
      </c>
      <c r="J567" s="9" t="s">
        <v>445</v>
      </c>
      <c r="K567" s="9" t="s">
        <v>585</v>
      </c>
      <c r="L567" s="9"/>
      <c r="M567" s="9" t="s">
        <v>146</v>
      </c>
    </row>
    <row r="568" spans="1:13">
      <c r="A568" s="7"/>
      <c r="B568" s="8" t="s">
        <v>428</v>
      </c>
      <c r="C568" s="8" t="s">
        <v>1058</v>
      </c>
      <c r="D568" s="9">
        <v>10</v>
      </c>
      <c r="E568" s="8">
        <v>1000000</v>
      </c>
      <c r="F568" s="8" t="s">
        <v>1059</v>
      </c>
      <c r="G568" s="8" t="s">
        <v>446</v>
      </c>
      <c r="H568" s="8" t="s">
        <v>447</v>
      </c>
      <c r="I568" s="8" t="s">
        <v>1064</v>
      </c>
      <c r="J568" s="9" t="s">
        <v>434</v>
      </c>
      <c r="K568" s="9" t="s">
        <v>910</v>
      </c>
      <c r="L568" s="9" t="s">
        <v>435</v>
      </c>
      <c r="M568" s="9" t="s">
        <v>249</v>
      </c>
    </row>
    <row r="569" spans="1:13">
      <c r="A569" s="7">
        <f>MAX($A$4:A568)+1</f>
        <v>105</v>
      </c>
      <c r="B569" s="8" t="s">
        <v>428</v>
      </c>
      <c r="C569" s="8" t="s">
        <v>1065</v>
      </c>
      <c r="D569" s="9">
        <v>10</v>
      </c>
      <c r="E569" s="8">
        <v>300000</v>
      </c>
      <c r="F569" s="8" t="s">
        <v>1066</v>
      </c>
      <c r="G569" s="8" t="s">
        <v>431</v>
      </c>
      <c r="H569" s="8" t="s">
        <v>432</v>
      </c>
      <c r="I569" s="8" t="s">
        <v>1067</v>
      </c>
      <c r="J569" s="9" t="s">
        <v>434</v>
      </c>
      <c r="K569" s="9" t="s">
        <v>1068</v>
      </c>
      <c r="L569" s="9" t="s">
        <v>435</v>
      </c>
      <c r="M569" s="9" t="s">
        <v>146</v>
      </c>
    </row>
    <row r="570" spans="1:13">
      <c r="A570" s="7"/>
      <c r="B570" s="8" t="s">
        <v>428</v>
      </c>
      <c r="C570" s="8" t="s">
        <v>1065</v>
      </c>
      <c r="D570" s="9">
        <v>10</v>
      </c>
      <c r="E570" s="8">
        <v>300000</v>
      </c>
      <c r="F570" s="8" t="s">
        <v>1066</v>
      </c>
      <c r="G570" s="8" t="s">
        <v>431</v>
      </c>
      <c r="H570" s="8" t="s">
        <v>436</v>
      </c>
      <c r="I570" s="8" t="s">
        <v>1069</v>
      </c>
      <c r="J570" s="9" t="s">
        <v>434</v>
      </c>
      <c r="K570" s="9" t="s">
        <v>910</v>
      </c>
      <c r="L570" s="9" t="s">
        <v>435</v>
      </c>
      <c r="M570" s="9" t="s">
        <v>146</v>
      </c>
    </row>
    <row r="571" ht="27" spans="1:13">
      <c r="A571" s="7"/>
      <c r="B571" s="8" t="s">
        <v>428</v>
      </c>
      <c r="C571" s="8" t="s">
        <v>1065</v>
      </c>
      <c r="D571" s="9">
        <v>10</v>
      </c>
      <c r="E571" s="8">
        <v>300000</v>
      </c>
      <c r="F571" s="8" t="s">
        <v>1066</v>
      </c>
      <c r="G571" s="8" t="s">
        <v>431</v>
      </c>
      <c r="H571" s="8" t="s">
        <v>439</v>
      </c>
      <c r="I571" s="8" t="s">
        <v>1070</v>
      </c>
      <c r="J571" s="9" t="s">
        <v>453</v>
      </c>
      <c r="K571" s="9" t="s">
        <v>920</v>
      </c>
      <c r="L571" s="9" t="s">
        <v>441</v>
      </c>
      <c r="M571" s="9" t="s">
        <v>146</v>
      </c>
    </row>
    <row r="572" spans="1:13">
      <c r="A572" s="7"/>
      <c r="B572" s="8" t="s">
        <v>428</v>
      </c>
      <c r="C572" s="8" t="s">
        <v>1065</v>
      </c>
      <c r="D572" s="9">
        <v>10</v>
      </c>
      <c r="E572" s="8">
        <v>300000</v>
      </c>
      <c r="F572" s="8" t="s">
        <v>1066</v>
      </c>
      <c r="G572" s="8" t="s">
        <v>442</v>
      </c>
      <c r="H572" s="8" t="s">
        <v>443</v>
      </c>
      <c r="I572" s="8" t="s">
        <v>1071</v>
      </c>
      <c r="J572" s="9" t="s">
        <v>445</v>
      </c>
      <c r="K572" s="9" t="s">
        <v>910</v>
      </c>
      <c r="L572" s="9" t="s">
        <v>435</v>
      </c>
      <c r="M572" s="9" t="s">
        <v>146</v>
      </c>
    </row>
    <row r="573" spans="1:13">
      <c r="A573" s="7"/>
      <c r="B573" s="8" t="s">
        <v>428</v>
      </c>
      <c r="C573" s="8" t="s">
        <v>1065</v>
      </c>
      <c r="D573" s="9">
        <v>10</v>
      </c>
      <c r="E573" s="8">
        <v>300000</v>
      </c>
      <c r="F573" s="8" t="s">
        <v>1066</v>
      </c>
      <c r="G573" s="8" t="s">
        <v>446</v>
      </c>
      <c r="H573" s="8" t="s">
        <v>447</v>
      </c>
      <c r="I573" s="8" t="s">
        <v>1072</v>
      </c>
      <c r="J573" s="9" t="s">
        <v>434</v>
      </c>
      <c r="K573" s="9" t="s">
        <v>910</v>
      </c>
      <c r="L573" s="9" t="s">
        <v>435</v>
      </c>
      <c r="M573" s="9" t="s">
        <v>249</v>
      </c>
    </row>
    <row r="574" spans="1:13">
      <c r="A574" s="7">
        <f>MAX($A$4:A573)+1</f>
        <v>106</v>
      </c>
      <c r="B574" s="8" t="s">
        <v>428</v>
      </c>
      <c r="C574" s="8" t="s">
        <v>1073</v>
      </c>
      <c r="D574" s="9">
        <v>10</v>
      </c>
      <c r="E574" s="8">
        <v>210950</v>
      </c>
      <c r="F574" s="8" t="s">
        <v>1074</v>
      </c>
      <c r="G574" s="8" t="s">
        <v>431</v>
      </c>
      <c r="H574" s="8" t="s">
        <v>432</v>
      </c>
      <c r="I574" s="8" t="s">
        <v>1075</v>
      </c>
      <c r="J574" s="9" t="s">
        <v>434</v>
      </c>
      <c r="K574" s="9" t="s">
        <v>103</v>
      </c>
      <c r="L574" s="9" t="s">
        <v>438</v>
      </c>
      <c r="M574" s="9" t="s">
        <v>146</v>
      </c>
    </row>
    <row r="575" spans="1:13">
      <c r="A575" s="7"/>
      <c r="B575" s="8" t="s">
        <v>428</v>
      </c>
      <c r="C575" s="8" t="s">
        <v>1073</v>
      </c>
      <c r="D575" s="9">
        <v>10</v>
      </c>
      <c r="E575" s="8">
        <v>210950</v>
      </c>
      <c r="F575" s="8" t="s">
        <v>1074</v>
      </c>
      <c r="G575" s="8" t="s">
        <v>431</v>
      </c>
      <c r="H575" s="8" t="s">
        <v>436</v>
      </c>
      <c r="I575" s="8" t="s">
        <v>1076</v>
      </c>
      <c r="J575" s="9" t="s">
        <v>434</v>
      </c>
      <c r="K575" s="9" t="s">
        <v>910</v>
      </c>
      <c r="L575" s="9" t="s">
        <v>435</v>
      </c>
      <c r="M575" s="9" t="s">
        <v>146</v>
      </c>
    </row>
    <row r="576" spans="1:13">
      <c r="A576" s="7"/>
      <c r="B576" s="8" t="s">
        <v>428</v>
      </c>
      <c r="C576" s="8" t="s">
        <v>1073</v>
      </c>
      <c r="D576" s="9">
        <v>10</v>
      </c>
      <c r="E576" s="8">
        <v>210950</v>
      </c>
      <c r="F576" s="8" t="s">
        <v>1074</v>
      </c>
      <c r="G576" s="8" t="s">
        <v>431</v>
      </c>
      <c r="H576" s="8" t="s">
        <v>439</v>
      </c>
      <c r="I576" s="8" t="s">
        <v>1077</v>
      </c>
      <c r="J576" s="9" t="s">
        <v>434</v>
      </c>
      <c r="K576" s="9" t="s">
        <v>925</v>
      </c>
      <c r="L576" s="9" t="s">
        <v>891</v>
      </c>
      <c r="M576" s="9" t="s">
        <v>146</v>
      </c>
    </row>
    <row r="577" spans="1:13">
      <c r="A577" s="7"/>
      <c r="B577" s="8" t="s">
        <v>428</v>
      </c>
      <c r="C577" s="8" t="s">
        <v>1073</v>
      </c>
      <c r="D577" s="9">
        <v>10</v>
      </c>
      <c r="E577" s="8">
        <v>210950</v>
      </c>
      <c r="F577" s="8" t="s">
        <v>1074</v>
      </c>
      <c r="G577" s="8" t="s">
        <v>442</v>
      </c>
      <c r="H577" s="8" t="s">
        <v>443</v>
      </c>
      <c r="I577" s="8" t="s">
        <v>1078</v>
      </c>
      <c r="J577" s="9" t="s">
        <v>445</v>
      </c>
      <c r="K577" s="9" t="s">
        <v>585</v>
      </c>
      <c r="L577" s="9"/>
      <c r="M577" s="9" t="s">
        <v>146</v>
      </c>
    </row>
    <row r="578" spans="1:13">
      <c r="A578" s="7"/>
      <c r="B578" s="8" t="s">
        <v>428</v>
      </c>
      <c r="C578" s="8" t="s">
        <v>1073</v>
      </c>
      <c r="D578" s="9">
        <v>10</v>
      </c>
      <c r="E578" s="8">
        <v>210950</v>
      </c>
      <c r="F578" s="8" t="s">
        <v>1074</v>
      </c>
      <c r="G578" s="8" t="s">
        <v>446</v>
      </c>
      <c r="H578" s="8" t="s">
        <v>447</v>
      </c>
      <c r="I578" s="8" t="s">
        <v>1079</v>
      </c>
      <c r="J578" s="9" t="s">
        <v>434</v>
      </c>
      <c r="K578" s="9" t="s">
        <v>910</v>
      </c>
      <c r="L578" s="9" t="s">
        <v>435</v>
      </c>
      <c r="M578" s="9" t="s">
        <v>249</v>
      </c>
    </row>
    <row r="579" spans="1:13">
      <c r="A579" s="7">
        <f>MAX($A$4:A578)+1</f>
        <v>107</v>
      </c>
      <c r="B579" s="8" t="s">
        <v>428</v>
      </c>
      <c r="C579" s="8" t="s">
        <v>1080</v>
      </c>
      <c r="D579" s="9">
        <v>10</v>
      </c>
      <c r="E579" s="8">
        <v>182600</v>
      </c>
      <c r="F579" s="8" t="s">
        <v>1081</v>
      </c>
      <c r="G579" s="8" t="s">
        <v>431</v>
      </c>
      <c r="H579" s="8" t="s">
        <v>432</v>
      </c>
      <c r="I579" s="8" t="s">
        <v>1082</v>
      </c>
      <c r="J579" s="9" t="s">
        <v>434</v>
      </c>
      <c r="K579" s="9" t="s">
        <v>1083</v>
      </c>
      <c r="L579" s="9" t="s">
        <v>702</v>
      </c>
      <c r="M579" s="9" t="s">
        <v>146</v>
      </c>
    </row>
    <row r="580" spans="1:13">
      <c r="A580" s="7"/>
      <c r="B580" s="8" t="s">
        <v>428</v>
      </c>
      <c r="C580" s="8" t="s">
        <v>1080</v>
      </c>
      <c r="D580" s="9">
        <v>10</v>
      </c>
      <c r="E580" s="8">
        <v>182600</v>
      </c>
      <c r="F580" s="8" t="s">
        <v>1081</v>
      </c>
      <c r="G580" s="8" t="s">
        <v>431</v>
      </c>
      <c r="H580" s="8" t="s">
        <v>436</v>
      </c>
      <c r="I580" s="8" t="s">
        <v>1084</v>
      </c>
      <c r="J580" s="9" t="s">
        <v>434</v>
      </c>
      <c r="K580" s="9" t="s">
        <v>910</v>
      </c>
      <c r="L580" s="9" t="s">
        <v>435</v>
      </c>
      <c r="M580" s="9" t="s">
        <v>146</v>
      </c>
    </row>
    <row r="581" spans="1:13">
      <c r="A581" s="7"/>
      <c r="B581" s="8" t="s">
        <v>428</v>
      </c>
      <c r="C581" s="8" t="s">
        <v>1080</v>
      </c>
      <c r="D581" s="9">
        <v>10</v>
      </c>
      <c r="E581" s="8">
        <v>182600</v>
      </c>
      <c r="F581" s="8" t="s">
        <v>1081</v>
      </c>
      <c r="G581" s="8" t="s">
        <v>431</v>
      </c>
      <c r="H581" s="8" t="s">
        <v>439</v>
      </c>
      <c r="I581" s="8" t="s">
        <v>1085</v>
      </c>
      <c r="J581" s="9" t="s">
        <v>453</v>
      </c>
      <c r="K581" s="9" t="s">
        <v>920</v>
      </c>
      <c r="L581" s="9" t="s">
        <v>617</v>
      </c>
      <c r="M581" s="9" t="s">
        <v>146</v>
      </c>
    </row>
    <row r="582" spans="1:13">
      <c r="A582" s="7"/>
      <c r="B582" s="8" t="s">
        <v>428</v>
      </c>
      <c r="C582" s="8" t="s">
        <v>1080</v>
      </c>
      <c r="D582" s="9">
        <v>10</v>
      </c>
      <c r="E582" s="8">
        <v>182600</v>
      </c>
      <c r="F582" s="8" t="s">
        <v>1081</v>
      </c>
      <c r="G582" s="8" t="s">
        <v>442</v>
      </c>
      <c r="H582" s="8" t="s">
        <v>443</v>
      </c>
      <c r="I582" s="8" t="s">
        <v>1086</v>
      </c>
      <c r="J582" s="9" t="s">
        <v>445</v>
      </c>
      <c r="K582" s="9" t="s">
        <v>585</v>
      </c>
      <c r="L582" s="9"/>
      <c r="M582" s="9" t="s">
        <v>146</v>
      </c>
    </row>
    <row r="583" spans="1:13">
      <c r="A583" s="7"/>
      <c r="B583" s="8" t="s">
        <v>428</v>
      </c>
      <c r="C583" s="8" t="s">
        <v>1080</v>
      </c>
      <c r="D583" s="9">
        <v>10</v>
      </c>
      <c r="E583" s="8">
        <v>182600</v>
      </c>
      <c r="F583" s="8" t="s">
        <v>1081</v>
      </c>
      <c r="G583" s="8" t="s">
        <v>446</v>
      </c>
      <c r="H583" s="8" t="s">
        <v>447</v>
      </c>
      <c r="I583" s="8" t="s">
        <v>1087</v>
      </c>
      <c r="J583" s="9" t="s">
        <v>434</v>
      </c>
      <c r="K583" s="9" t="s">
        <v>910</v>
      </c>
      <c r="L583" s="9" t="s">
        <v>435</v>
      </c>
      <c r="M583" s="9" t="s">
        <v>249</v>
      </c>
    </row>
    <row r="584" spans="1:13">
      <c r="A584" s="7">
        <f>MAX($A$4:A583)+1</f>
        <v>108</v>
      </c>
      <c r="B584" s="8" t="s">
        <v>428</v>
      </c>
      <c r="C584" s="8" t="s">
        <v>1088</v>
      </c>
      <c r="D584" s="9">
        <v>10</v>
      </c>
      <c r="E584" s="8">
        <v>11000</v>
      </c>
      <c r="F584" s="8" t="s">
        <v>1089</v>
      </c>
      <c r="G584" s="8" t="s">
        <v>431</v>
      </c>
      <c r="H584" s="8" t="s">
        <v>432</v>
      </c>
      <c r="I584" s="8" t="s">
        <v>1090</v>
      </c>
      <c r="J584" s="9" t="s">
        <v>434</v>
      </c>
      <c r="K584" s="9" t="s">
        <v>1091</v>
      </c>
      <c r="L584" s="9" t="s">
        <v>1092</v>
      </c>
      <c r="M584" s="9" t="s">
        <v>146</v>
      </c>
    </row>
    <row r="585" spans="1:13">
      <c r="A585" s="7"/>
      <c r="B585" s="8" t="s">
        <v>428</v>
      </c>
      <c r="C585" s="8" t="s">
        <v>1088</v>
      </c>
      <c r="D585" s="9">
        <v>10</v>
      </c>
      <c r="E585" s="8">
        <v>11000</v>
      </c>
      <c r="F585" s="8" t="s">
        <v>1089</v>
      </c>
      <c r="G585" s="8" t="s">
        <v>431</v>
      </c>
      <c r="H585" s="8" t="s">
        <v>436</v>
      </c>
      <c r="I585" s="8" t="s">
        <v>1093</v>
      </c>
      <c r="J585" s="9" t="s">
        <v>434</v>
      </c>
      <c r="K585" s="9" t="s">
        <v>910</v>
      </c>
      <c r="L585" s="9" t="s">
        <v>435</v>
      </c>
      <c r="M585" s="9" t="s">
        <v>146</v>
      </c>
    </row>
    <row r="586" spans="1:13">
      <c r="A586" s="7"/>
      <c r="B586" s="8" t="s">
        <v>428</v>
      </c>
      <c r="C586" s="8" t="s">
        <v>1088</v>
      </c>
      <c r="D586" s="9">
        <v>10</v>
      </c>
      <c r="E586" s="8">
        <v>11000</v>
      </c>
      <c r="F586" s="8" t="s">
        <v>1089</v>
      </c>
      <c r="G586" s="8" t="s">
        <v>431</v>
      </c>
      <c r="H586" s="8" t="s">
        <v>439</v>
      </c>
      <c r="I586" s="8" t="s">
        <v>1094</v>
      </c>
      <c r="J586" s="9" t="s">
        <v>453</v>
      </c>
      <c r="K586" s="9" t="s">
        <v>920</v>
      </c>
      <c r="L586" s="9" t="s">
        <v>441</v>
      </c>
      <c r="M586" s="9" t="s">
        <v>146</v>
      </c>
    </row>
    <row r="587" spans="1:13">
      <c r="A587" s="7"/>
      <c r="B587" s="8" t="s">
        <v>428</v>
      </c>
      <c r="C587" s="8" t="s">
        <v>1088</v>
      </c>
      <c r="D587" s="9">
        <v>10</v>
      </c>
      <c r="E587" s="8">
        <v>11000</v>
      </c>
      <c r="F587" s="8" t="s">
        <v>1089</v>
      </c>
      <c r="G587" s="8" t="s">
        <v>442</v>
      </c>
      <c r="H587" s="8" t="s">
        <v>443</v>
      </c>
      <c r="I587" s="8" t="s">
        <v>1095</v>
      </c>
      <c r="J587" s="9" t="s">
        <v>445</v>
      </c>
      <c r="K587" s="9" t="s">
        <v>585</v>
      </c>
      <c r="L587" s="9"/>
      <c r="M587" s="9" t="s">
        <v>146</v>
      </c>
    </row>
    <row r="588" spans="1:13">
      <c r="A588" s="7"/>
      <c r="B588" s="8" t="s">
        <v>428</v>
      </c>
      <c r="C588" s="8" t="s">
        <v>1088</v>
      </c>
      <c r="D588" s="9">
        <v>10</v>
      </c>
      <c r="E588" s="8">
        <v>11000</v>
      </c>
      <c r="F588" s="8" t="s">
        <v>1089</v>
      </c>
      <c r="G588" s="8" t="s">
        <v>446</v>
      </c>
      <c r="H588" s="8" t="s">
        <v>447</v>
      </c>
      <c r="I588" s="8" t="s">
        <v>457</v>
      </c>
      <c r="J588" s="9" t="s">
        <v>434</v>
      </c>
      <c r="K588" s="9" t="s">
        <v>910</v>
      </c>
      <c r="L588" s="9" t="s">
        <v>435</v>
      </c>
      <c r="M588" s="9" t="s">
        <v>249</v>
      </c>
    </row>
    <row r="589" spans="1:13">
      <c r="A589" s="7">
        <f>MAX($A$4:A588)+1</f>
        <v>109</v>
      </c>
      <c r="B589" s="8" t="s">
        <v>428</v>
      </c>
      <c r="C589" s="8" t="s">
        <v>1096</v>
      </c>
      <c r="D589" s="9">
        <v>10</v>
      </c>
      <c r="E589" s="8">
        <v>24000</v>
      </c>
      <c r="F589" s="8" t="s">
        <v>1097</v>
      </c>
      <c r="G589" s="8" t="s">
        <v>431</v>
      </c>
      <c r="H589" s="8" t="s">
        <v>432</v>
      </c>
      <c r="I589" s="8" t="s">
        <v>1098</v>
      </c>
      <c r="J589" s="9" t="s">
        <v>434</v>
      </c>
      <c r="K589" s="9" t="s">
        <v>920</v>
      </c>
      <c r="L589" s="9" t="s">
        <v>438</v>
      </c>
      <c r="M589" s="9" t="s">
        <v>146</v>
      </c>
    </row>
    <row r="590" spans="1:13">
      <c r="A590" s="7"/>
      <c r="B590" s="8" t="s">
        <v>428</v>
      </c>
      <c r="C590" s="8" t="s">
        <v>1096</v>
      </c>
      <c r="D590" s="9">
        <v>10</v>
      </c>
      <c r="E590" s="8">
        <v>24000</v>
      </c>
      <c r="F590" s="8" t="s">
        <v>1097</v>
      </c>
      <c r="G590" s="8" t="s">
        <v>431</v>
      </c>
      <c r="H590" s="8" t="s">
        <v>436</v>
      </c>
      <c r="I590" s="8" t="s">
        <v>1099</v>
      </c>
      <c r="J590" s="9" t="s">
        <v>434</v>
      </c>
      <c r="K590" s="9" t="s">
        <v>910</v>
      </c>
      <c r="L590" s="9" t="s">
        <v>435</v>
      </c>
      <c r="M590" s="9" t="s">
        <v>146</v>
      </c>
    </row>
    <row r="591" spans="1:13">
      <c r="A591" s="7"/>
      <c r="B591" s="8" t="s">
        <v>428</v>
      </c>
      <c r="C591" s="8" t="s">
        <v>1096</v>
      </c>
      <c r="D591" s="9">
        <v>10</v>
      </c>
      <c r="E591" s="8">
        <v>24000</v>
      </c>
      <c r="F591" s="8" t="s">
        <v>1097</v>
      </c>
      <c r="G591" s="8" t="s">
        <v>431</v>
      </c>
      <c r="H591" s="8" t="s">
        <v>439</v>
      </c>
      <c r="I591" s="8" t="s">
        <v>1100</v>
      </c>
      <c r="J591" s="9" t="s">
        <v>453</v>
      </c>
      <c r="K591" s="9" t="s">
        <v>920</v>
      </c>
      <c r="L591" s="9" t="s">
        <v>617</v>
      </c>
      <c r="M591" s="9" t="s">
        <v>146</v>
      </c>
    </row>
    <row r="592" spans="1:13">
      <c r="A592" s="7"/>
      <c r="B592" s="8" t="s">
        <v>428</v>
      </c>
      <c r="C592" s="8" t="s">
        <v>1096</v>
      </c>
      <c r="D592" s="9">
        <v>10</v>
      </c>
      <c r="E592" s="8">
        <v>24000</v>
      </c>
      <c r="F592" s="8" t="s">
        <v>1097</v>
      </c>
      <c r="G592" s="8" t="s">
        <v>442</v>
      </c>
      <c r="H592" s="8" t="s">
        <v>443</v>
      </c>
      <c r="I592" s="8" t="s">
        <v>1101</v>
      </c>
      <c r="J592" s="9" t="s">
        <v>445</v>
      </c>
      <c r="K592" s="9" t="s">
        <v>585</v>
      </c>
      <c r="L592" s="9"/>
      <c r="M592" s="9" t="s">
        <v>146</v>
      </c>
    </row>
    <row r="593" spans="1:13">
      <c r="A593" s="7"/>
      <c r="B593" s="8" t="s">
        <v>428</v>
      </c>
      <c r="C593" s="8" t="s">
        <v>1096</v>
      </c>
      <c r="D593" s="9">
        <v>10</v>
      </c>
      <c r="E593" s="8">
        <v>24000</v>
      </c>
      <c r="F593" s="8" t="s">
        <v>1097</v>
      </c>
      <c r="G593" s="8" t="s">
        <v>446</v>
      </c>
      <c r="H593" s="8" t="s">
        <v>447</v>
      </c>
      <c r="I593" s="8" t="s">
        <v>1102</v>
      </c>
      <c r="J593" s="9" t="s">
        <v>434</v>
      </c>
      <c r="K593" s="9" t="s">
        <v>910</v>
      </c>
      <c r="L593" s="9" t="s">
        <v>435</v>
      </c>
      <c r="M593" s="9" t="s">
        <v>249</v>
      </c>
    </row>
    <row r="594" spans="1:13">
      <c r="A594" s="7">
        <f>MAX($A$4:A593)+1</f>
        <v>110</v>
      </c>
      <c r="B594" s="8" t="s">
        <v>428</v>
      </c>
      <c r="C594" s="8" t="s">
        <v>1103</v>
      </c>
      <c r="D594" s="9">
        <v>10</v>
      </c>
      <c r="E594" s="8">
        <v>855146.5</v>
      </c>
      <c r="F594" s="8" t="s">
        <v>1104</v>
      </c>
      <c r="G594" s="8" t="s">
        <v>431</v>
      </c>
      <c r="H594" s="8" t="s">
        <v>432</v>
      </c>
      <c r="I594" s="8" t="s">
        <v>1105</v>
      </c>
      <c r="J594" s="9" t="s">
        <v>434</v>
      </c>
      <c r="K594" s="9" t="s">
        <v>1106</v>
      </c>
      <c r="L594" s="9" t="s">
        <v>1107</v>
      </c>
      <c r="M594" s="9" t="s">
        <v>146</v>
      </c>
    </row>
    <row r="595" spans="1:13">
      <c r="A595" s="7"/>
      <c r="B595" s="8" t="s">
        <v>428</v>
      </c>
      <c r="C595" s="8" t="s">
        <v>1103</v>
      </c>
      <c r="D595" s="9">
        <v>10</v>
      </c>
      <c r="E595" s="8">
        <v>855146.5</v>
      </c>
      <c r="F595" s="8" t="s">
        <v>1104</v>
      </c>
      <c r="G595" s="8" t="s">
        <v>431</v>
      </c>
      <c r="H595" s="8" t="s">
        <v>436</v>
      </c>
      <c r="I595" s="8" t="s">
        <v>1108</v>
      </c>
      <c r="J595" s="9" t="s">
        <v>434</v>
      </c>
      <c r="K595" s="9" t="s">
        <v>910</v>
      </c>
      <c r="L595" s="9" t="s">
        <v>435</v>
      </c>
      <c r="M595" s="9" t="s">
        <v>146</v>
      </c>
    </row>
    <row r="596" spans="1:13">
      <c r="A596" s="7"/>
      <c r="B596" s="8" t="s">
        <v>428</v>
      </c>
      <c r="C596" s="8" t="s">
        <v>1103</v>
      </c>
      <c r="D596" s="9">
        <v>10</v>
      </c>
      <c r="E596" s="8">
        <v>855146.5</v>
      </c>
      <c r="F596" s="8" t="s">
        <v>1104</v>
      </c>
      <c r="G596" s="8" t="s">
        <v>431</v>
      </c>
      <c r="H596" s="8" t="s">
        <v>439</v>
      </c>
      <c r="I596" s="8" t="s">
        <v>1109</v>
      </c>
      <c r="J596" s="9" t="s">
        <v>453</v>
      </c>
      <c r="K596" s="9" t="s">
        <v>925</v>
      </c>
      <c r="L596" s="9" t="s">
        <v>441</v>
      </c>
      <c r="M596" s="9" t="s">
        <v>146</v>
      </c>
    </row>
    <row r="597" spans="1:13">
      <c r="A597" s="7"/>
      <c r="B597" s="8" t="s">
        <v>428</v>
      </c>
      <c r="C597" s="8" t="s">
        <v>1103</v>
      </c>
      <c r="D597" s="9">
        <v>10</v>
      </c>
      <c r="E597" s="8">
        <v>855146.5</v>
      </c>
      <c r="F597" s="8" t="s">
        <v>1104</v>
      </c>
      <c r="G597" s="8" t="s">
        <v>442</v>
      </c>
      <c r="H597" s="8" t="s">
        <v>1110</v>
      </c>
      <c r="I597" s="8" t="s">
        <v>1111</v>
      </c>
      <c r="J597" s="9" t="s">
        <v>445</v>
      </c>
      <c r="K597" s="9" t="s">
        <v>585</v>
      </c>
      <c r="L597" s="9"/>
      <c r="M597" s="9" t="s">
        <v>146</v>
      </c>
    </row>
    <row r="598" spans="1:13">
      <c r="A598" s="7"/>
      <c r="B598" s="8" t="s">
        <v>428</v>
      </c>
      <c r="C598" s="8" t="s">
        <v>1103</v>
      </c>
      <c r="D598" s="9">
        <v>10</v>
      </c>
      <c r="E598" s="8">
        <v>855146.5</v>
      </c>
      <c r="F598" s="8" t="s">
        <v>1104</v>
      </c>
      <c r="G598" s="8" t="s">
        <v>446</v>
      </c>
      <c r="H598" s="8" t="s">
        <v>447</v>
      </c>
      <c r="I598" s="8" t="s">
        <v>483</v>
      </c>
      <c r="J598" s="9" t="s">
        <v>434</v>
      </c>
      <c r="K598" s="9" t="s">
        <v>910</v>
      </c>
      <c r="L598" s="9" t="s">
        <v>435</v>
      </c>
      <c r="M598" s="9" t="s">
        <v>249</v>
      </c>
    </row>
    <row r="599" spans="1:13">
      <c r="A599" s="7">
        <f>MAX($A$4:A598)+1</f>
        <v>111</v>
      </c>
      <c r="B599" s="8" t="s">
        <v>428</v>
      </c>
      <c r="C599" s="8" t="s">
        <v>1112</v>
      </c>
      <c r="D599" s="9">
        <v>10</v>
      </c>
      <c r="E599" s="8">
        <v>10472450</v>
      </c>
      <c r="F599" s="8" t="s">
        <v>1113</v>
      </c>
      <c r="G599" s="8" t="s">
        <v>431</v>
      </c>
      <c r="H599" s="8" t="s">
        <v>432</v>
      </c>
      <c r="I599" s="8" t="s">
        <v>1114</v>
      </c>
      <c r="J599" s="9" t="s">
        <v>434</v>
      </c>
      <c r="K599" s="9" t="s">
        <v>893</v>
      </c>
      <c r="L599" s="9" t="s">
        <v>438</v>
      </c>
      <c r="M599" s="9" t="s">
        <v>146</v>
      </c>
    </row>
    <row r="600" ht="27" spans="1:13">
      <c r="A600" s="7"/>
      <c r="B600" s="8" t="s">
        <v>428</v>
      </c>
      <c r="C600" s="8" t="s">
        <v>1112</v>
      </c>
      <c r="D600" s="9">
        <v>10</v>
      </c>
      <c r="E600" s="8">
        <v>10472450</v>
      </c>
      <c r="F600" s="8" t="s">
        <v>1113</v>
      </c>
      <c r="G600" s="8" t="s">
        <v>431</v>
      </c>
      <c r="H600" s="8" t="s">
        <v>436</v>
      </c>
      <c r="I600" s="8" t="s">
        <v>1115</v>
      </c>
      <c r="J600" s="9" t="s">
        <v>445</v>
      </c>
      <c r="K600" s="9" t="s">
        <v>585</v>
      </c>
      <c r="L600" s="9"/>
      <c r="M600" s="9" t="s">
        <v>146</v>
      </c>
    </row>
    <row r="601" spans="1:13">
      <c r="A601" s="7"/>
      <c r="B601" s="8" t="s">
        <v>428</v>
      </c>
      <c r="C601" s="8" t="s">
        <v>1112</v>
      </c>
      <c r="D601" s="9">
        <v>10</v>
      </c>
      <c r="E601" s="8">
        <v>10472450</v>
      </c>
      <c r="F601" s="8" t="s">
        <v>1113</v>
      </c>
      <c r="G601" s="8" t="s">
        <v>431</v>
      </c>
      <c r="H601" s="8" t="s">
        <v>439</v>
      </c>
      <c r="I601" s="8" t="s">
        <v>1116</v>
      </c>
      <c r="J601" s="9" t="s">
        <v>453</v>
      </c>
      <c r="K601" s="9" t="s">
        <v>920</v>
      </c>
      <c r="L601" s="9" t="s">
        <v>441</v>
      </c>
      <c r="M601" s="9" t="s">
        <v>146</v>
      </c>
    </row>
    <row r="602" ht="27" spans="1:13">
      <c r="A602" s="7"/>
      <c r="B602" s="8" t="s">
        <v>428</v>
      </c>
      <c r="C602" s="8" t="s">
        <v>1112</v>
      </c>
      <c r="D602" s="9">
        <v>10</v>
      </c>
      <c r="E602" s="8">
        <v>10472450</v>
      </c>
      <c r="F602" s="8" t="s">
        <v>1113</v>
      </c>
      <c r="G602" s="8" t="s">
        <v>442</v>
      </c>
      <c r="H602" s="8" t="s">
        <v>443</v>
      </c>
      <c r="I602" s="8" t="s">
        <v>1117</v>
      </c>
      <c r="J602" s="9" t="s">
        <v>445</v>
      </c>
      <c r="K602" s="9" t="s">
        <v>585</v>
      </c>
      <c r="L602" s="9"/>
      <c r="M602" s="9" t="s">
        <v>146</v>
      </c>
    </row>
    <row r="603" spans="1:13">
      <c r="A603" s="7"/>
      <c r="B603" s="8" t="s">
        <v>428</v>
      </c>
      <c r="C603" s="8" t="s">
        <v>1112</v>
      </c>
      <c r="D603" s="9">
        <v>10</v>
      </c>
      <c r="E603" s="8">
        <v>10472450</v>
      </c>
      <c r="F603" s="8" t="s">
        <v>1113</v>
      </c>
      <c r="G603" s="8" t="s">
        <v>446</v>
      </c>
      <c r="H603" s="8" t="s">
        <v>447</v>
      </c>
      <c r="I603" s="8" t="s">
        <v>1029</v>
      </c>
      <c r="J603" s="9" t="s">
        <v>434</v>
      </c>
      <c r="K603" s="9" t="s">
        <v>910</v>
      </c>
      <c r="L603" s="9" t="s">
        <v>435</v>
      </c>
      <c r="M603" s="9" t="s">
        <v>249</v>
      </c>
    </row>
    <row r="604" spans="1:13">
      <c r="A604" s="7">
        <f>MAX($A$4:A603)+1</f>
        <v>112</v>
      </c>
      <c r="B604" s="8" t="s">
        <v>428</v>
      </c>
      <c r="C604" s="8" t="s">
        <v>1118</v>
      </c>
      <c r="D604" s="9">
        <v>10</v>
      </c>
      <c r="E604" s="8">
        <v>150000</v>
      </c>
      <c r="F604" s="8" t="s">
        <v>1119</v>
      </c>
      <c r="G604" s="8" t="s">
        <v>431</v>
      </c>
      <c r="H604" s="8" t="s">
        <v>432</v>
      </c>
      <c r="I604" s="8" t="s">
        <v>1120</v>
      </c>
      <c r="J604" s="9" t="s">
        <v>434</v>
      </c>
      <c r="K604" s="9" t="s">
        <v>1121</v>
      </c>
      <c r="L604" s="9" t="s">
        <v>891</v>
      </c>
      <c r="M604" s="9" t="s">
        <v>146</v>
      </c>
    </row>
    <row r="605" spans="1:13">
      <c r="A605" s="7"/>
      <c r="B605" s="8" t="s">
        <v>428</v>
      </c>
      <c r="C605" s="8" t="s">
        <v>1118</v>
      </c>
      <c r="D605" s="9">
        <v>10</v>
      </c>
      <c r="E605" s="8">
        <v>150000</v>
      </c>
      <c r="F605" s="8" t="s">
        <v>1119</v>
      </c>
      <c r="G605" s="8" t="s">
        <v>431</v>
      </c>
      <c r="H605" s="8" t="s">
        <v>436</v>
      </c>
      <c r="I605" s="8" t="s">
        <v>1122</v>
      </c>
      <c r="J605" s="9" t="s">
        <v>434</v>
      </c>
      <c r="K605" s="9" t="s">
        <v>910</v>
      </c>
      <c r="L605" s="9" t="s">
        <v>435</v>
      </c>
      <c r="M605" s="9" t="s">
        <v>146</v>
      </c>
    </row>
    <row r="606" spans="1:13">
      <c r="A606" s="7"/>
      <c r="B606" s="8" t="s">
        <v>428</v>
      </c>
      <c r="C606" s="8" t="s">
        <v>1118</v>
      </c>
      <c r="D606" s="9">
        <v>10</v>
      </c>
      <c r="E606" s="8">
        <v>150000</v>
      </c>
      <c r="F606" s="8" t="s">
        <v>1119</v>
      </c>
      <c r="G606" s="8" t="s">
        <v>431</v>
      </c>
      <c r="H606" s="8" t="s">
        <v>439</v>
      </c>
      <c r="I606" s="8" t="s">
        <v>1123</v>
      </c>
      <c r="J606" s="9" t="s">
        <v>453</v>
      </c>
      <c r="K606" s="9" t="s">
        <v>920</v>
      </c>
      <c r="L606" s="9" t="s">
        <v>441</v>
      </c>
      <c r="M606" s="9" t="s">
        <v>146</v>
      </c>
    </row>
    <row r="607" ht="27" spans="1:13">
      <c r="A607" s="7"/>
      <c r="B607" s="8" t="s">
        <v>428</v>
      </c>
      <c r="C607" s="8" t="s">
        <v>1118</v>
      </c>
      <c r="D607" s="9">
        <v>10</v>
      </c>
      <c r="E607" s="8">
        <v>150000</v>
      </c>
      <c r="F607" s="8" t="s">
        <v>1119</v>
      </c>
      <c r="G607" s="8" t="s">
        <v>442</v>
      </c>
      <c r="H607" s="8" t="s">
        <v>443</v>
      </c>
      <c r="I607" s="8" t="s">
        <v>1124</v>
      </c>
      <c r="J607" s="9" t="s">
        <v>445</v>
      </c>
      <c r="K607" s="9" t="s">
        <v>913</v>
      </c>
      <c r="L607" s="9" t="s">
        <v>435</v>
      </c>
      <c r="M607" s="9" t="s">
        <v>146</v>
      </c>
    </row>
    <row r="608" spans="1:13">
      <c r="A608" s="7"/>
      <c r="B608" s="8" t="s">
        <v>428</v>
      </c>
      <c r="C608" s="8" t="s">
        <v>1118</v>
      </c>
      <c r="D608" s="9">
        <v>10</v>
      </c>
      <c r="E608" s="8">
        <v>150000</v>
      </c>
      <c r="F608" s="8" t="s">
        <v>1119</v>
      </c>
      <c r="G608" s="8" t="s">
        <v>446</v>
      </c>
      <c r="H608" s="8" t="s">
        <v>447</v>
      </c>
      <c r="I608" s="8" t="s">
        <v>1079</v>
      </c>
      <c r="J608" s="9" t="s">
        <v>434</v>
      </c>
      <c r="K608" s="9" t="s">
        <v>910</v>
      </c>
      <c r="L608" s="9" t="s">
        <v>435</v>
      </c>
      <c r="M608" s="9" t="s">
        <v>249</v>
      </c>
    </row>
    <row r="609" spans="1:13">
      <c r="A609" s="7">
        <f>MAX($A$4:A608)+1</f>
        <v>113</v>
      </c>
      <c r="B609" s="8" t="s">
        <v>428</v>
      </c>
      <c r="C609" s="8" t="s">
        <v>1125</v>
      </c>
      <c r="D609" s="9">
        <v>10</v>
      </c>
      <c r="E609" s="8">
        <v>979831.16</v>
      </c>
      <c r="F609" s="8" t="s">
        <v>1126</v>
      </c>
      <c r="G609" s="8" t="s">
        <v>431</v>
      </c>
      <c r="H609" s="8" t="s">
        <v>432</v>
      </c>
      <c r="I609" s="8" t="s">
        <v>1127</v>
      </c>
      <c r="J609" s="9" t="s">
        <v>434</v>
      </c>
      <c r="K609" s="9" t="s">
        <v>910</v>
      </c>
      <c r="L609" s="9" t="s">
        <v>438</v>
      </c>
      <c r="M609" s="9" t="s">
        <v>146</v>
      </c>
    </row>
    <row r="610" spans="1:13">
      <c r="A610" s="7"/>
      <c r="B610" s="8" t="s">
        <v>428</v>
      </c>
      <c r="C610" s="8" t="s">
        <v>1125</v>
      </c>
      <c r="D610" s="9">
        <v>10</v>
      </c>
      <c r="E610" s="8">
        <v>979831.16</v>
      </c>
      <c r="F610" s="8" t="s">
        <v>1126</v>
      </c>
      <c r="G610" s="8" t="s">
        <v>431</v>
      </c>
      <c r="H610" s="8" t="s">
        <v>436</v>
      </c>
      <c r="I610" s="8" t="s">
        <v>1128</v>
      </c>
      <c r="J610" s="9" t="s">
        <v>434</v>
      </c>
      <c r="K610" s="9" t="s">
        <v>893</v>
      </c>
      <c r="L610" s="9" t="s">
        <v>435</v>
      </c>
      <c r="M610" s="9" t="s">
        <v>146</v>
      </c>
    </row>
    <row r="611" ht="27" spans="1:13">
      <c r="A611" s="7"/>
      <c r="B611" s="8" t="s">
        <v>428</v>
      </c>
      <c r="C611" s="8" t="s">
        <v>1125</v>
      </c>
      <c r="D611" s="9">
        <v>10</v>
      </c>
      <c r="E611" s="8">
        <v>979831.16</v>
      </c>
      <c r="F611" s="8" t="s">
        <v>1126</v>
      </c>
      <c r="G611" s="8" t="s">
        <v>431</v>
      </c>
      <c r="H611" s="8" t="s">
        <v>439</v>
      </c>
      <c r="I611" s="8" t="s">
        <v>1129</v>
      </c>
      <c r="J611" s="9" t="s">
        <v>453</v>
      </c>
      <c r="K611" s="9" t="s">
        <v>920</v>
      </c>
      <c r="L611" s="9" t="s">
        <v>441</v>
      </c>
      <c r="M611" s="9" t="s">
        <v>146</v>
      </c>
    </row>
    <row r="612" spans="1:13">
      <c r="A612" s="7"/>
      <c r="B612" s="8" t="s">
        <v>428</v>
      </c>
      <c r="C612" s="8" t="s">
        <v>1125</v>
      </c>
      <c r="D612" s="9">
        <v>10</v>
      </c>
      <c r="E612" s="8">
        <v>979831.16</v>
      </c>
      <c r="F612" s="8" t="s">
        <v>1126</v>
      </c>
      <c r="G612" s="8" t="s">
        <v>442</v>
      </c>
      <c r="H612" s="8" t="s">
        <v>443</v>
      </c>
      <c r="I612" s="8" t="s">
        <v>1130</v>
      </c>
      <c r="J612" s="9" t="s">
        <v>445</v>
      </c>
      <c r="K612" s="9" t="s">
        <v>913</v>
      </c>
      <c r="L612" s="9"/>
      <c r="M612" s="9" t="s">
        <v>146</v>
      </c>
    </row>
    <row r="613" spans="1:13">
      <c r="A613" s="7"/>
      <c r="B613" s="8" t="s">
        <v>428</v>
      </c>
      <c r="C613" s="8" t="s">
        <v>1125</v>
      </c>
      <c r="D613" s="9">
        <v>10</v>
      </c>
      <c r="E613" s="8">
        <v>979831.16</v>
      </c>
      <c r="F613" s="8" t="s">
        <v>1126</v>
      </c>
      <c r="G613" s="8" t="s">
        <v>446</v>
      </c>
      <c r="H613" s="8" t="s">
        <v>447</v>
      </c>
      <c r="I613" s="8" t="s">
        <v>1131</v>
      </c>
      <c r="J613" s="9" t="s">
        <v>434</v>
      </c>
      <c r="K613" s="9" t="s">
        <v>910</v>
      </c>
      <c r="L613" s="9" t="s">
        <v>435</v>
      </c>
      <c r="M613" s="9" t="s">
        <v>249</v>
      </c>
    </row>
    <row r="614" spans="1:13">
      <c r="A614" s="7">
        <f>MAX($A$4:A613)+1</f>
        <v>114</v>
      </c>
      <c r="B614" s="8" t="s">
        <v>428</v>
      </c>
      <c r="C614" s="8" t="s">
        <v>1132</v>
      </c>
      <c r="D614" s="9">
        <v>10</v>
      </c>
      <c r="E614" s="8">
        <v>80000</v>
      </c>
      <c r="F614" s="8" t="s">
        <v>1133</v>
      </c>
      <c r="G614" s="8" t="s">
        <v>431</v>
      </c>
      <c r="H614" s="8" t="s">
        <v>432</v>
      </c>
      <c r="I614" s="8" t="s">
        <v>1134</v>
      </c>
      <c r="J614" s="9" t="s">
        <v>434</v>
      </c>
      <c r="K614" s="9" t="s">
        <v>1135</v>
      </c>
      <c r="L614" s="9" t="s">
        <v>438</v>
      </c>
      <c r="M614" s="9" t="s">
        <v>146</v>
      </c>
    </row>
    <row r="615" spans="1:13">
      <c r="A615" s="7"/>
      <c r="B615" s="8" t="s">
        <v>428</v>
      </c>
      <c r="C615" s="8" t="s">
        <v>1132</v>
      </c>
      <c r="D615" s="9">
        <v>10</v>
      </c>
      <c r="E615" s="8">
        <v>80000</v>
      </c>
      <c r="F615" s="8" t="s">
        <v>1133</v>
      </c>
      <c r="G615" s="8" t="s">
        <v>431</v>
      </c>
      <c r="H615" s="8" t="s">
        <v>436</v>
      </c>
      <c r="I615" s="8" t="s">
        <v>1136</v>
      </c>
      <c r="J615" s="9" t="s">
        <v>434</v>
      </c>
      <c r="K615" s="9" t="s">
        <v>887</v>
      </c>
      <c r="L615" s="9" t="s">
        <v>435</v>
      </c>
      <c r="M615" s="9" t="s">
        <v>146</v>
      </c>
    </row>
    <row r="616" spans="1:13">
      <c r="A616" s="7"/>
      <c r="B616" s="8" t="s">
        <v>428</v>
      </c>
      <c r="C616" s="8" t="s">
        <v>1132</v>
      </c>
      <c r="D616" s="9">
        <v>10</v>
      </c>
      <c r="E616" s="8">
        <v>80000</v>
      </c>
      <c r="F616" s="8" t="s">
        <v>1133</v>
      </c>
      <c r="G616" s="8" t="s">
        <v>431</v>
      </c>
      <c r="H616" s="8" t="s">
        <v>439</v>
      </c>
      <c r="I616" s="8" t="s">
        <v>1137</v>
      </c>
      <c r="J616" s="9" t="s">
        <v>453</v>
      </c>
      <c r="K616" s="9" t="s">
        <v>920</v>
      </c>
      <c r="L616" s="9" t="s">
        <v>441</v>
      </c>
      <c r="M616" s="9" t="s">
        <v>146</v>
      </c>
    </row>
    <row r="617" spans="1:13">
      <c r="A617" s="7"/>
      <c r="B617" s="8" t="s">
        <v>428</v>
      </c>
      <c r="C617" s="8" t="s">
        <v>1132</v>
      </c>
      <c r="D617" s="9">
        <v>10</v>
      </c>
      <c r="E617" s="8">
        <v>80000</v>
      </c>
      <c r="F617" s="8" t="s">
        <v>1133</v>
      </c>
      <c r="G617" s="8" t="s">
        <v>442</v>
      </c>
      <c r="H617" s="8" t="s">
        <v>443</v>
      </c>
      <c r="I617" s="8" t="s">
        <v>1138</v>
      </c>
      <c r="J617" s="9" t="s">
        <v>445</v>
      </c>
      <c r="K617" s="9" t="s">
        <v>456</v>
      </c>
      <c r="L617" s="9"/>
      <c r="M617" s="9" t="s">
        <v>146</v>
      </c>
    </row>
    <row r="618" spans="1:13">
      <c r="A618" s="7"/>
      <c r="B618" s="8" t="s">
        <v>428</v>
      </c>
      <c r="C618" s="8" t="s">
        <v>1132</v>
      </c>
      <c r="D618" s="9">
        <v>10</v>
      </c>
      <c r="E618" s="8">
        <v>80000</v>
      </c>
      <c r="F618" s="8" t="s">
        <v>1133</v>
      </c>
      <c r="G618" s="8" t="s">
        <v>446</v>
      </c>
      <c r="H618" s="8" t="s">
        <v>447</v>
      </c>
      <c r="I618" s="8" t="s">
        <v>1139</v>
      </c>
      <c r="J618" s="9" t="s">
        <v>434</v>
      </c>
      <c r="K618" s="9" t="s">
        <v>1140</v>
      </c>
      <c r="L618" s="9" t="s">
        <v>435</v>
      </c>
      <c r="M618" s="9" t="s">
        <v>249</v>
      </c>
    </row>
    <row r="619" ht="27" spans="1:13">
      <c r="A619" s="7">
        <f>MAX($A$4:A618)+1</f>
        <v>115</v>
      </c>
      <c r="B619" s="8" t="s">
        <v>428</v>
      </c>
      <c r="C619" s="8" t="s">
        <v>1141</v>
      </c>
      <c r="D619" s="9">
        <v>10</v>
      </c>
      <c r="E619" s="8">
        <v>4400000</v>
      </c>
      <c r="F619" s="8" t="s">
        <v>1142</v>
      </c>
      <c r="G619" s="8" t="s">
        <v>431</v>
      </c>
      <c r="H619" s="8" t="s">
        <v>432</v>
      </c>
      <c r="I619" s="8" t="s">
        <v>1143</v>
      </c>
      <c r="J619" s="9" t="s">
        <v>434</v>
      </c>
      <c r="K619" s="9" t="s">
        <v>103</v>
      </c>
      <c r="L619" s="9" t="s">
        <v>438</v>
      </c>
      <c r="M619" s="9" t="s">
        <v>146</v>
      </c>
    </row>
    <row r="620" ht="27" spans="1:13">
      <c r="A620" s="7"/>
      <c r="B620" s="8" t="s">
        <v>428</v>
      </c>
      <c r="C620" s="8" t="s">
        <v>1141</v>
      </c>
      <c r="D620" s="9">
        <v>10</v>
      </c>
      <c r="E620" s="8">
        <v>4400000</v>
      </c>
      <c r="F620" s="8" t="s">
        <v>1142</v>
      </c>
      <c r="G620" s="8" t="s">
        <v>431</v>
      </c>
      <c r="H620" s="8" t="s">
        <v>436</v>
      </c>
      <c r="I620" s="8" t="s">
        <v>1144</v>
      </c>
      <c r="J620" s="9" t="s">
        <v>434</v>
      </c>
      <c r="K620" s="9" t="s">
        <v>910</v>
      </c>
      <c r="L620" s="9" t="s">
        <v>435</v>
      </c>
      <c r="M620" s="9" t="s">
        <v>146</v>
      </c>
    </row>
    <row r="621" spans="1:13">
      <c r="A621" s="7"/>
      <c r="B621" s="8" t="s">
        <v>428</v>
      </c>
      <c r="C621" s="8" t="s">
        <v>1141</v>
      </c>
      <c r="D621" s="9">
        <v>10</v>
      </c>
      <c r="E621" s="8">
        <v>4400000</v>
      </c>
      <c r="F621" s="8" t="s">
        <v>1142</v>
      </c>
      <c r="G621" s="8" t="s">
        <v>431</v>
      </c>
      <c r="H621" s="8" t="s">
        <v>439</v>
      </c>
      <c r="I621" s="8" t="s">
        <v>1145</v>
      </c>
      <c r="J621" s="9" t="s">
        <v>453</v>
      </c>
      <c r="K621" s="9" t="s">
        <v>920</v>
      </c>
      <c r="L621" s="9" t="s">
        <v>441</v>
      </c>
      <c r="M621" s="9" t="s">
        <v>146</v>
      </c>
    </row>
    <row r="622" ht="27" spans="1:13">
      <c r="A622" s="7"/>
      <c r="B622" s="8" t="s">
        <v>428</v>
      </c>
      <c r="C622" s="8" t="s">
        <v>1141</v>
      </c>
      <c r="D622" s="9">
        <v>10</v>
      </c>
      <c r="E622" s="8">
        <v>4400000</v>
      </c>
      <c r="F622" s="8" t="s">
        <v>1142</v>
      </c>
      <c r="G622" s="8" t="s">
        <v>442</v>
      </c>
      <c r="H622" s="8" t="s">
        <v>443</v>
      </c>
      <c r="I622" s="8" t="s">
        <v>1146</v>
      </c>
      <c r="J622" s="9" t="s">
        <v>445</v>
      </c>
      <c r="K622" s="9" t="s">
        <v>585</v>
      </c>
      <c r="L622" s="9"/>
      <c r="M622" s="9" t="s">
        <v>146</v>
      </c>
    </row>
    <row r="623" spans="1:13">
      <c r="A623" s="7"/>
      <c r="B623" s="8" t="s">
        <v>428</v>
      </c>
      <c r="C623" s="8" t="s">
        <v>1141</v>
      </c>
      <c r="D623" s="9">
        <v>10</v>
      </c>
      <c r="E623" s="8">
        <v>4400000</v>
      </c>
      <c r="F623" s="8" t="s">
        <v>1142</v>
      </c>
      <c r="G623" s="8" t="s">
        <v>446</v>
      </c>
      <c r="H623" s="8" t="s">
        <v>447</v>
      </c>
      <c r="I623" s="8" t="s">
        <v>1057</v>
      </c>
      <c r="J623" s="9" t="s">
        <v>434</v>
      </c>
      <c r="K623" s="9" t="s">
        <v>910</v>
      </c>
      <c r="L623" s="9" t="s">
        <v>435</v>
      </c>
      <c r="M623" s="9" t="s">
        <v>249</v>
      </c>
    </row>
    <row r="624" spans="1:13">
      <c r="A624" s="7">
        <f>MAX($A$4:A623)+1</f>
        <v>116</v>
      </c>
      <c r="B624" s="8" t="s">
        <v>428</v>
      </c>
      <c r="C624" s="8" t="s">
        <v>1147</v>
      </c>
      <c r="D624" s="9">
        <v>10</v>
      </c>
      <c r="E624" s="8">
        <v>700000</v>
      </c>
      <c r="F624" s="8" t="s">
        <v>1148</v>
      </c>
      <c r="G624" s="8" t="s">
        <v>431</v>
      </c>
      <c r="H624" s="8" t="s">
        <v>432</v>
      </c>
      <c r="I624" s="8" t="s">
        <v>1149</v>
      </c>
      <c r="J624" s="9" t="s">
        <v>434</v>
      </c>
      <c r="K624" s="9" t="s">
        <v>910</v>
      </c>
      <c r="L624" s="9" t="s">
        <v>435</v>
      </c>
      <c r="M624" s="9" t="s">
        <v>146</v>
      </c>
    </row>
    <row r="625" ht="40.5" spans="1:13">
      <c r="A625" s="7"/>
      <c r="B625" s="8" t="s">
        <v>428</v>
      </c>
      <c r="C625" s="8" t="s">
        <v>1147</v>
      </c>
      <c r="D625" s="9">
        <v>10</v>
      </c>
      <c r="E625" s="8">
        <v>700000</v>
      </c>
      <c r="F625" s="8" t="s">
        <v>1148</v>
      </c>
      <c r="G625" s="8" t="s">
        <v>431</v>
      </c>
      <c r="H625" s="8" t="s">
        <v>436</v>
      </c>
      <c r="I625" s="8" t="s">
        <v>1150</v>
      </c>
      <c r="J625" s="9" t="s">
        <v>434</v>
      </c>
      <c r="K625" s="9" t="s">
        <v>910</v>
      </c>
      <c r="L625" s="9" t="s">
        <v>435</v>
      </c>
      <c r="M625" s="9" t="s">
        <v>146</v>
      </c>
    </row>
    <row r="626" ht="27" spans="1:13">
      <c r="A626" s="7"/>
      <c r="B626" s="8" t="s">
        <v>428</v>
      </c>
      <c r="C626" s="8" t="s">
        <v>1147</v>
      </c>
      <c r="D626" s="9">
        <v>10</v>
      </c>
      <c r="E626" s="8">
        <v>700000</v>
      </c>
      <c r="F626" s="8" t="s">
        <v>1148</v>
      </c>
      <c r="G626" s="8" t="s">
        <v>431</v>
      </c>
      <c r="H626" s="8" t="s">
        <v>439</v>
      </c>
      <c r="I626" s="8" t="s">
        <v>1151</v>
      </c>
      <c r="J626" s="9" t="s">
        <v>453</v>
      </c>
      <c r="K626" s="9" t="s">
        <v>920</v>
      </c>
      <c r="L626" s="9" t="s">
        <v>441</v>
      </c>
      <c r="M626" s="9" t="s">
        <v>146</v>
      </c>
    </row>
    <row r="627" spans="1:13">
      <c r="A627" s="7"/>
      <c r="B627" s="8" t="s">
        <v>428</v>
      </c>
      <c r="C627" s="8" t="s">
        <v>1147</v>
      </c>
      <c r="D627" s="9">
        <v>10</v>
      </c>
      <c r="E627" s="8">
        <v>700000</v>
      </c>
      <c r="F627" s="8" t="s">
        <v>1148</v>
      </c>
      <c r="G627" s="8" t="s">
        <v>442</v>
      </c>
      <c r="H627" s="8" t="s">
        <v>443</v>
      </c>
      <c r="I627" s="8" t="s">
        <v>1152</v>
      </c>
      <c r="J627" s="9" t="s">
        <v>445</v>
      </c>
      <c r="K627" s="9" t="s">
        <v>913</v>
      </c>
      <c r="L627" s="9"/>
      <c r="M627" s="9" t="s">
        <v>146</v>
      </c>
    </row>
    <row r="628" spans="1:13">
      <c r="A628" s="7"/>
      <c r="B628" s="8" t="s">
        <v>428</v>
      </c>
      <c r="C628" s="8" t="s">
        <v>1147</v>
      </c>
      <c r="D628" s="9">
        <v>10</v>
      </c>
      <c r="E628" s="8">
        <v>700000</v>
      </c>
      <c r="F628" s="8" t="s">
        <v>1148</v>
      </c>
      <c r="G628" s="8" t="s">
        <v>446</v>
      </c>
      <c r="H628" s="8" t="s">
        <v>447</v>
      </c>
      <c r="I628" s="8" t="s">
        <v>613</v>
      </c>
      <c r="J628" s="9" t="s">
        <v>434</v>
      </c>
      <c r="K628" s="9" t="s">
        <v>910</v>
      </c>
      <c r="L628" s="9" t="s">
        <v>435</v>
      </c>
      <c r="M628" s="9" t="s">
        <v>249</v>
      </c>
    </row>
    <row r="629" spans="1:13">
      <c r="A629" s="7">
        <f>MAX($A$4:A628)+1</f>
        <v>117</v>
      </c>
      <c r="B629" s="8" t="s">
        <v>428</v>
      </c>
      <c r="C629" s="8" t="s">
        <v>1153</v>
      </c>
      <c r="D629" s="9">
        <v>10</v>
      </c>
      <c r="E629" s="8">
        <v>54000</v>
      </c>
      <c r="F629" s="8" t="s">
        <v>1154</v>
      </c>
      <c r="G629" s="8" t="s">
        <v>431</v>
      </c>
      <c r="H629" s="8" t="s">
        <v>432</v>
      </c>
      <c r="I629" s="8" t="s">
        <v>1155</v>
      </c>
      <c r="J629" s="9" t="s">
        <v>434</v>
      </c>
      <c r="K629" s="9" t="s">
        <v>1156</v>
      </c>
      <c r="L629" s="9" t="s">
        <v>702</v>
      </c>
      <c r="M629" s="9" t="s">
        <v>146</v>
      </c>
    </row>
    <row r="630" ht="27" spans="1:13">
      <c r="A630" s="7"/>
      <c r="B630" s="8" t="s">
        <v>428</v>
      </c>
      <c r="C630" s="8" t="s">
        <v>1153</v>
      </c>
      <c r="D630" s="9">
        <v>10</v>
      </c>
      <c r="E630" s="8">
        <v>54000</v>
      </c>
      <c r="F630" s="8" t="s">
        <v>1154</v>
      </c>
      <c r="G630" s="8" t="s">
        <v>431</v>
      </c>
      <c r="H630" s="8" t="s">
        <v>436</v>
      </c>
      <c r="I630" s="8" t="s">
        <v>1157</v>
      </c>
      <c r="J630" s="9" t="s">
        <v>434</v>
      </c>
      <c r="K630" s="9" t="s">
        <v>910</v>
      </c>
      <c r="L630" s="9" t="s">
        <v>435</v>
      </c>
      <c r="M630" s="9" t="s">
        <v>146</v>
      </c>
    </row>
    <row r="631" ht="40.5" spans="1:13">
      <c r="A631" s="7"/>
      <c r="B631" s="8" t="s">
        <v>428</v>
      </c>
      <c r="C631" s="8" t="s">
        <v>1153</v>
      </c>
      <c r="D631" s="9">
        <v>10</v>
      </c>
      <c r="E631" s="8">
        <v>54000</v>
      </c>
      <c r="F631" s="8" t="s">
        <v>1154</v>
      </c>
      <c r="G631" s="8" t="s">
        <v>431</v>
      </c>
      <c r="H631" s="8" t="s">
        <v>439</v>
      </c>
      <c r="I631" s="8" t="s">
        <v>1158</v>
      </c>
      <c r="J631" s="9" t="s">
        <v>453</v>
      </c>
      <c r="K631" s="9" t="s">
        <v>920</v>
      </c>
      <c r="L631" s="9" t="s">
        <v>441</v>
      </c>
      <c r="M631" s="9" t="s">
        <v>146</v>
      </c>
    </row>
    <row r="632" spans="1:13">
      <c r="A632" s="7"/>
      <c r="B632" s="8" t="s">
        <v>428</v>
      </c>
      <c r="C632" s="8" t="s">
        <v>1153</v>
      </c>
      <c r="D632" s="9">
        <v>10</v>
      </c>
      <c r="E632" s="8">
        <v>54000</v>
      </c>
      <c r="F632" s="8" t="s">
        <v>1154</v>
      </c>
      <c r="G632" s="8" t="s">
        <v>442</v>
      </c>
      <c r="H632" s="8" t="s">
        <v>443</v>
      </c>
      <c r="I632" s="8" t="s">
        <v>1159</v>
      </c>
      <c r="J632" s="9" t="s">
        <v>445</v>
      </c>
      <c r="K632" s="9" t="s">
        <v>910</v>
      </c>
      <c r="L632" s="9" t="s">
        <v>435</v>
      </c>
      <c r="M632" s="9" t="s">
        <v>146</v>
      </c>
    </row>
    <row r="633" spans="1:13">
      <c r="A633" s="7"/>
      <c r="B633" s="8" t="s">
        <v>428</v>
      </c>
      <c r="C633" s="8" t="s">
        <v>1153</v>
      </c>
      <c r="D633" s="9">
        <v>10</v>
      </c>
      <c r="E633" s="8">
        <v>54000</v>
      </c>
      <c r="F633" s="8" t="s">
        <v>1154</v>
      </c>
      <c r="G633" s="8" t="s">
        <v>446</v>
      </c>
      <c r="H633" s="8" t="s">
        <v>447</v>
      </c>
      <c r="I633" s="8" t="s">
        <v>1160</v>
      </c>
      <c r="J633" s="9" t="s">
        <v>434</v>
      </c>
      <c r="K633" s="9" t="s">
        <v>910</v>
      </c>
      <c r="L633" s="9" t="s">
        <v>435</v>
      </c>
      <c r="M633" s="9" t="s">
        <v>249</v>
      </c>
    </row>
    <row r="634" ht="27" spans="1:13">
      <c r="A634" s="7">
        <f>MAX($A$4:A633)+1</f>
        <v>118</v>
      </c>
      <c r="B634" s="8" t="s">
        <v>428</v>
      </c>
      <c r="C634" s="8" t="s">
        <v>1161</v>
      </c>
      <c r="D634" s="9">
        <v>10</v>
      </c>
      <c r="E634" s="8">
        <v>800000</v>
      </c>
      <c r="F634" s="8" t="s">
        <v>1162</v>
      </c>
      <c r="G634" s="8" t="s">
        <v>431</v>
      </c>
      <c r="H634" s="8" t="s">
        <v>432</v>
      </c>
      <c r="I634" s="8" t="s">
        <v>1163</v>
      </c>
      <c r="J634" s="9" t="s">
        <v>434</v>
      </c>
      <c r="K634" s="9" t="s">
        <v>103</v>
      </c>
      <c r="L634" s="9" t="s">
        <v>438</v>
      </c>
      <c r="M634" s="9" t="s">
        <v>146</v>
      </c>
    </row>
    <row r="635" spans="1:13">
      <c r="A635" s="7"/>
      <c r="B635" s="8" t="s">
        <v>428</v>
      </c>
      <c r="C635" s="8" t="s">
        <v>1161</v>
      </c>
      <c r="D635" s="9">
        <v>10</v>
      </c>
      <c r="E635" s="8">
        <v>800000</v>
      </c>
      <c r="F635" s="8" t="s">
        <v>1162</v>
      </c>
      <c r="G635" s="8" t="s">
        <v>431</v>
      </c>
      <c r="H635" s="8" t="s">
        <v>436</v>
      </c>
      <c r="I635" s="8" t="s">
        <v>1164</v>
      </c>
      <c r="J635" s="9" t="s">
        <v>434</v>
      </c>
      <c r="K635" s="9" t="s">
        <v>910</v>
      </c>
      <c r="L635" s="9" t="s">
        <v>435</v>
      </c>
      <c r="M635" s="9" t="s">
        <v>146</v>
      </c>
    </row>
    <row r="636" spans="1:13">
      <c r="A636" s="7"/>
      <c r="B636" s="8" t="s">
        <v>428</v>
      </c>
      <c r="C636" s="8" t="s">
        <v>1161</v>
      </c>
      <c r="D636" s="9">
        <v>10</v>
      </c>
      <c r="E636" s="8">
        <v>800000</v>
      </c>
      <c r="F636" s="8" t="s">
        <v>1162</v>
      </c>
      <c r="G636" s="8" t="s">
        <v>431</v>
      </c>
      <c r="H636" s="8" t="s">
        <v>439</v>
      </c>
      <c r="I636" s="8" t="s">
        <v>1165</v>
      </c>
      <c r="J636" s="9" t="s">
        <v>453</v>
      </c>
      <c r="K636" s="9" t="s">
        <v>920</v>
      </c>
      <c r="L636" s="9" t="s">
        <v>441</v>
      </c>
      <c r="M636" s="9" t="s">
        <v>146</v>
      </c>
    </row>
    <row r="637" spans="1:13">
      <c r="A637" s="7"/>
      <c r="B637" s="8" t="s">
        <v>428</v>
      </c>
      <c r="C637" s="8" t="s">
        <v>1161</v>
      </c>
      <c r="D637" s="9">
        <v>10</v>
      </c>
      <c r="E637" s="8">
        <v>800000</v>
      </c>
      <c r="F637" s="8" t="s">
        <v>1162</v>
      </c>
      <c r="G637" s="8" t="s">
        <v>442</v>
      </c>
      <c r="H637" s="8" t="s">
        <v>443</v>
      </c>
      <c r="I637" s="8" t="s">
        <v>1166</v>
      </c>
      <c r="J637" s="9" t="s">
        <v>445</v>
      </c>
      <c r="K637" s="9" t="s">
        <v>913</v>
      </c>
      <c r="L637" s="9"/>
      <c r="M637" s="9" t="s">
        <v>146</v>
      </c>
    </row>
    <row r="638" spans="1:13">
      <c r="A638" s="7"/>
      <c r="B638" s="8" t="s">
        <v>428</v>
      </c>
      <c r="C638" s="8" t="s">
        <v>1161</v>
      </c>
      <c r="D638" s="9">
        <v>10</v>
      </c>
      <c r="E638" s="8">
        <v>800000</v>
      </c>
      <c r="F638" s="8" t="s">
        <v>1162</v>
      </c>
      <c r="G638" s="8" t="s">
        <v>446</v>
      </c>
      <c r="H638" s="8" t="s">
        <v>447</v>
      </c>
      <c r="I638" s="8" t="s">
        <v>457</v>
      </c>
      <c r="J638" s="9" t="s">
        <v>434</v>
      </c>
      <c r="K638" s="9" t="s">
        <v>910</v>
      </c>
      <c r="L638" s="9" t="s">
        <v>435</v>
      </c>
      <c r="M638" s="9" t="s">
        <v>249</v>
      </c>
    </row>
    <row r="639" spans="1:13">
      <c r="A639" s="7">
        <f>MAX($A$4:A638)+1</f>
        <v>119</v>
      </c>
      <c r="B639" s="8" t="s">
        <v>428</v>
      </c>
      <c r="C639" s="8" t="s">
        <v>1167</v>
      </c>
      <c r="D639" s="9">
        <v>10</v>
      </c>
      <c r="E639" s="8">
        <v>500000</v>
      </c>
      <c r="F639" s="8" t="s">
        <v>1168</v>
      </c>
      <c r="G639" s="8" t="s">
        <v>431</v>
      </c>
      <c r="H639" s="8" t="s">
        <v>432</v>
      </c>
      <c r="I639" s="8" t="s">
        <v>1169</v>
      </c>
      <c r="J639" s="9" t="s">
        <v>434</v>
      </c>
      <c r="K639" s="9" t="s">
        <v>103</v>
      </c>
      <c r="L639" s="9" t="s">
        <v>438</v>
      </c>
      <c r="M639" s="9" t="s">
        <v>146</v>
      </c>
    </row>
    <row r="640" spans="1:13">
      <c r="A640" s="7"/>
      <c r="B640" s="8" t="s">
        <v>428</v>
      </c>
      <c r="C640" s="8" t="s">
        <v>1167</v>
      </c>
      <c r="D640" s="9">
        <v>10</v>
      </c>
      <c r="E640" s="8">
        <v>500000</v>
      </c>
      <c r="F640" s="8" t="s">
        <v>1168</v>
      </c>
      <c r="G640" s="8" t="s">
        <v>431</v>
      </c>
      <c r="H640" s="8" t="s">
        <v>436</v>
      </c>
      <c r="I640" s="8" t="s">
        <v>1170</v>
      </c>
      <c r="J640" s="9" t="s">
        <v>434</v>
      </c>
      <c r="K640" s="9" t="s">
        <v>910</v>
      </c>
      <c r="L640" s="9" t="s">
        <v>435</v>
      </c>
      <c r="M640" s="9" t="s">
        <v>146</v>
      </c>
    </row>
    <row r="641" spans="1:13">
      <c r="A641" s="7"/>
      <c r="B641" s="8" t="s">
        <v>428</v>
      </c>
      <c r="C641" s="8" t="s">
        <v>1167</v>
      </c>
      <c r="D641" s="9">
        <v>10</v>
      </c>
      <c r="E641" s="8">
        <v>500000</v>
      </c>
      <c r="F641" s="8" t="s">
        <v>1168</v>
      </c>
      <c r="G641" s="8" t="s">
        <v>431</v>
      </c>
      <c r="H641" s="8" t="s">
        <v>439</v>
      </c>
      <c r="I641" s="8" t="s">
        <v>1171</v>
      </c>
      <c r="J641" s="9" t="s">
        <v>453</v>
      </c>
      <c r="K641" s="9" t="s">
        <v>920</v>
      </c>
      <c r="L641" s="9" t="s">
        <v>441</v>
      </c>
      <c r="M641" s="9" t="s">
        <v>146</v>
      </c>
    </row>
    <row r="642" ht="40.5" spans="1:13">
      <c r="A642" s="7"/>
      <c r="B642" s="8" t="s">
        <v>428</v>
      </c>
      <c r="C642" s="8" t="s">
        <v>1167</v>
      </c>
      <c r="D642" s="9">
        <v>10</v>
      </c>
      <c r="E642" s="8">
        <v>500000</v>
      </c>
      <c r="F642" s="8" t="s">
        <v>1168</v>
      </c>
      <c r="G642" s="8" t="s">
        <v>442</v>
      </c>
      <c r="H642" s="8" t="s">
        <v>443</v>
      </c>
      <c r="I642" s="8" t="s">
        <v>1168</v>
      </c>
      <c r="J642" s="9" t="s">
        <v>445</v>
      </c>
      <c r="K642" s="9" t="s">
        <v>910</v>
      </c>
      <c r="L642" s="9" t="s">
        <v>435</v>
      </c>
      <c r="M642" s="9" t="s">
        <v>146</v>
      </c>
    </row>
    <row r="643" spans="1:13">
      <c r="A643" s="7"/>
      <c r="B643" s="8" t="s">
        <v>428</v>
      </c>
      <c r="C643" s="8" t="s">
        <v>1167</v>
      </c>
      <c r="D643" s="9">
        <v>10</v>
      </c>
      <c r="E643" s="8">
        <v>500000</v>
      </c>
      <c r="F643" s="8" t="s">
        <v>1168</v>
      </c>
      <c r="G643" s="8" t="s">
        <v>446</v>
      </c>
      <c r="H643" s="8" t="s">
        <v>447</v>
      </c>
      <c r="I643" s="8" t="s">
        <v>1029</v>
      </c>
      <c r="J643" s="9" t="s">
        <v>434</v>
      </c>
      <c r="K643" s="9" t="s">
        <v>910</v>
      </c>
      <c r="L643" s="9" t="s">
        <v>435</v>
      </c>
      <c r="M643" s="9" t="s">
        <v>249</v>
      </c>
    </row>
    <row r="644" spans="1:13">
      <c r="A644" s="7">
        <f>MAX($A$4:A643)+1</f>
        <v>120</v>
      </c>
      <c r="B644" s="8" t="s">
        <v>428</v>
      </c>
      <c r="C644" s="8" t="s">
        <v>1172</v>
      </c>
      <c r="D644" s="9">
        <v>10</v>
      </c>
      <c r="E644" s="8">
        <v>1260000</v>
      </c>
      <c r="F644" s="8" t="s">
        <v>1173</v>
      </c>
      <c r="G644" s="8" t="s">
        <v>431</v>
      </c>
      <c r="H644" s="8" t="s">
        <v>432</v>
      </c>
      <c r="I644" s="8" t="s">
        <v>1174</v>
      </c>
      <c r="J644" s="9" t="s">
        <v>434</v>
      </c>
      <c r="K644" s="9" t="s">
        <v>1175</v>
      </c>
      <c r="L644" s="9" t="s">
        <v>702</v>
      </c>
      <c r="M644" s="9" t="s">
        <v>146</v>
      </c>
    </row>
    <row r="645" ht="27" spans="1:13">
      <c r="A645" s="7"/>
      <c r="B645" s="8" t="s">
        <v>428</v>
      </c>
      <c r="C645" s="8" t="s">
        <v>1172</v>
      </c>
      <c r="D645" s="9">
        <v>10</v>
      </c>
      <c r="E645" s="8">
        <v>1260000</v>
      </c>
      <c r="F645" s="8" t="s">
        <v>1173</v>
      </c>
      <c r="G645" s="8" t="s">
        <v>431</v>
      </c>
      <c r="H645" s="8" t="s">
        <v>436</v>
      </c>
      <c r="I645" s="8" t="s">
        <v>1176</v>
      </c>
      <c r="J645" s="9" t="s">
        <v>434</v>
      </c>
      <c r="K645" s="9" t="s">
        <v>910</v>
      </c>
      <c r="L645" s="9" t="s">
        <v>435</v>
      </c>
      <c r="M645" s="9" t="s">
        <v>146</v>
      </c>
    </row>
    <row r="646" ht="27" spans="1:13">
      <c r="A646" s="7"/>
      <c r="B646" s="8" t="s">
        <v>428</v>
      </c>
      <c r="C646" s="8" t="s">
        <v>1172</v>
      </c>
      <c r="D646" s="9">
        <v>10</v>
      </c>
      <c r="E646" s="8">
        <v>1260000</v>
      </c>
      <c r="F646" s="8" t="s">
        <v>1173</v>
      </c>
      <c r="G646" s="8" t="s">
        <v>431</v>
      </c>
      <c r="H646" s="8" t="s">
        <v>439</v>
      </c>
      <c r="I646" s="8" t="s">
        <v>1177</v>
      </c>
      <c r="J646" s="9" t="s">
        <v>453</v>
      </c>
      <c r="K646" s="9" t="s">
        <v>920</v>
      </c>
      <c r="L646" s="9" t="s">
        <v>441</v>
      </c>
      <c r="M646" s="9" t="s">
        <v>146</v>
      </c>
    </row>
    <row r="647" spans="1:13">
      <c r="A647" s="7"/>
      <c r="B647" s="8" t="s">
        <v>428</v>
      </c>
      <c r="C647" s="8" t="s">
        <v>1172</v>
      </c>
      <c r="D647" s="9">
        <v>10</v>
      </c>
      <c r="E647" s="8">
        <v>1260000</v>
      </c>
      <c r="F647" s="8" t="s">
        <v>1173</v>
      </c>
      <c r="G647" s="8" t="s">
        <v>442</v>
      </c>
      <c r="H647" s="8" t="s">
        <v>443</v>
      </c>
      <c r="I647" s="8" t="s">
        <v>1178</v>
      </c>
      <c r="J647" s="9" t="s">
        <v>445</v>
      </c>
      <c r="K647" s="9" t="s">
        <v>585</v>
      </c>
      <c r="L647" s="9"/>
      <c r="M647" s="9" t="s">
        <v>146</v>
      </c>
    </row>
    <row r="648" spans="1:13">
      <c r="A648" s="7"/>
      <c r="B648" s="8" t="s">
        <v>428</v>
      </c>
      <c r="C648" s="8" t="s">
        <v>1172</v>
      </c>
      <c r="D648" s="9">
        <v>10</v>
      </c>
      <c r="E648" s="8">
        <v>1260000</v>
      </c>
      <c r="F648" s="8" t="s">
        <v>1173</v>
      </c>
      <c r="G648" s="8" t="s">
        <v>446</v>
      </c>
      <c r="H648" s="8" t="s">
        <v>447</v>
      </c>
      <c r="I648" s="8" t="s">
        <v>1179</v>
      </c>
      <c r="J648" s="9" t="s">
        <v>434</v>
      </c>
      <c r="K648" s="9" t="s">
        <v>987</v>
      </c>
      <c r="L648" s="9" t="s">
        <v>435</v>
      </c>
      <c r="M648" s="9" t="s">
        <v>249</v>
      </c>
    </row>
    <row r="649" spans="1:13">
      <c r="A649" s="7">
        <f>MAX($A$4:A648)+1</f>
        <v>121</v>
      </c>
      <c r="B649" s="8" t="s">
        <v>428</v>
      </c>
      <c r="C649" s="8" t="s">
        <v>1180</v>
      </c>
      <c r="D649" s="9">
        <v>10</v>
      </c>
      <c r="E649" s="8">
        <v>1800000</v>
      </c>
      <c r="F649" s="8" t="s">
        <v>1181</v>
      </c>
      <c r="G649" s="8" t="s">
        <v>431</v>
      </c>
      <c r="H649" s="8" t="s">
        <v>432</v>
      </c>
      <c r="I649" s="8" t="s">
        <v>1182</v>
      </c>
      <c r="J649" s="9" t="s">
        <v>434</v>
      </c>
      <c r="K649" s="9" t="s">
        <v>103</v>
      </c>
      <c r="L649" s="9" t="s">
        <v>438</v>
      </c>
      <c r="M649" s="9" t="s">
        <v>146</v>
      </c>
    </row>
    <row r="650" spans="1:13">
      <c r="A650" s="7"/>
      <c r="B650" s="8" t="s">
        <v>428</v>
      </c>
      <c r="C650" s="8" t="s">
        <v>1180</v>
      </c>
      <c r="D650" s="9">
        <v>10</v>
      </c>
      <c r="E650" s="8">
        <v>1800000</v>
      </c>
      <c r="F650" s="8" t="s">
        <v>1181</v>
      </c>
      <c r="G650" s="8" t="s">
        <v>431</v>
      </c>
      <c r="H650" s="8" t="s">
        <v>436</v>
      </c>
      <c r="I650" s="8" t="s">
        <v>1183</v>
      </c>
      <c r="J650" s="9" t="s">
        <v>434</v>
      </c>
      <c r="K650" s="9" t="s">
        <v>910</v>
      </c>
      <c r="L650" s="9" t="s">
        <v>435</v>
      </c>
      <c r="M650" s="9" t="s">
        <v>146</v>
      </c>
    </row>
    <row r="651" spans="1:13">
      <c r="A651" s="7"/>
      <c r="B651" s="8" t="s">
        <v>428</v>
      </c>
      <c r="C651" s="8" t="s">
        <v>1180</v>
      </c>
      <c r="D651" s="9">
        <v>10</v>
      </c>
      <c r="E651" s="8">
        <v>1800000</v>
      </c>
      <c r="F651" s="8" t="s">
        <v>1181</v>
      </c>
      <c r="G651" s="8" t="s">
        <v>431</v>
      </c>
      <c r="H651" s="8" t="s">
        <v>439</v>
      </c>
      <c r="I651" s="8" t="s">
        <v>1184</v>
      </c>
      <c r="J651" s="9" t="s">
        <v>453</v>
      </c>
      <c r="K651" s="9" t="s">
        <v>920</v>
      </c>
      <c r="L651" s="9" t="s">
        <v>441</v>
      </c>
      <c r="M651" s="9" t="s">
        <v>146</v>
      </c>
    </row>
    <row r="652" spans="1:13">
      <c r="A652" s="7"/>
      <c r="B652" s="8" t="s">
        <v>428</v>
      </c>
      <c r="C652" s="8" t="s">
        <v>1180</v>
      </c>
      <c r="D652" s="9">
        <v>10</v>
      </c>
      <c r="E652" s="8">
        <v>1800000</v>
      </c>
      <c r="F652" s="8" t="s">
        <v>1181</v>
      </c>
      <c r="G652" s="8" t="s">
        <v>442</v>
      </c>
      <c r="H652" s="8" t="s">
        <v>443</v>
      </c>
      <c r="I652" s="8" t="s">
        <v>1185</v>
      </c>
      <c r="J652" s="9" t="s">
        <v>445</v>
      </c>
      <c r="K652" s="9" t="s">
        <v>585</v>
      </c>
      <c r="L652" s="9"/>
      <c r="M652" s="9" t="s">
        <v>146</v>
      </c>
    </row>
    <row r="653" spans="1:13">
      <c r="A653" s="7"/>
      <c r="B653" s="8" t="s">
        <v>428</v>
      </c>
      <c r="C653" s="8" t="s">
        <v>1180</v>
      </c>
      <c r="D653" s="9">
        <v>10</v>
      </c>
      <c r="E653" s="8">
        <v>1800000</v>
      </c>
      <c r="F653" s="8" t="s">
        <v>1181</v>
      </c>
      <c r="G653" s="8" t="s">
        <v>446</v>
      </c>
      <c r="H653" s="8" t="s">
        <v>447</v>
      </c>
      <c r="I653" s="8" t="s">
        <v>457</v>
      </c>
      <c r="J653" s="9" t="s">
        <v>434</v>
      </c>
      <c r="K653" s="9" t="s">
        <v>910</v>
      </c>
      <c r="L653" s="9" t="s">
        <v>435</v>
      </c>
      <c r="M653" s="9" t="s">
        <v>249</v>
      </c>
    </row>
    <row r="654" spans="1:13">
      <c r="A654" s="7">
        <f>MAX($A$4:A653)+1</f>
        <v>122</v>
      </c>
      <c r="B654" s="8" t="s">
        <v>428</v>
      </c>
      <c r="C654" s="8" t="s">
        <v>1186</v>
      </c>
      <c r="D654" s="9">
        <v>10</v>
      </c>
      <c r="E654" s="8">
        <v>488735.91</v>
      </c>
      <c r="F654" s="8" t="s">
        <v>1187</v>
      </c>
      <c r="G654" s="8" t="s">
        <v>431</v>
      </c>
      <c r="H654" s="8" t="s">
        <v>432</v>
      </c>
      <c r="I654" s="8" t="s">
        <v>1188</v>
      </c>
      <c r="J654" s="9" t="s">
        <v>434</v>
      </c>
      <c r="K654" s="9" t="s">
        <v>893</v>
      </c>
      <c r="L654" s="9" t="s">
        <v>438</v>
      </c>
      <c r="M654" s="9" t="s">
        <v>146</v>
      </c>
    </row>
    <row r="655" spans="1:13">
      <c r="A655" s="7"/>
      <c r="B655" s="8" t="s">
        <v>428</v>
      </c>
      <c r="C655" s="8" t="s">
        <v>1186</v>
      </c>
      <c r="D655" s="9">
        <v>10</v>
      </c>
      <c r="E655" s="8">
        <v>488735.91</v>
      </c>
      <c r="F655" s="8" t="s">
        <v>1189</v>
      </c>
      <c r="G655" s="8" t="s">
        <v>431</v>
      </c>
      <c r="H655" s="8" t="s">
        <v>436</v>
      </c>
      <c r="I655" s="8" t="s">
        <v>1190</v>
      </c>
      <c r="J655" s="9" t="s">
        <v>434</v>
      </c>
      <c r="K655" s="9" t="s">
        <v>910</v>
      </c>
      <c r="L655" s="9" t="s">
        <v>435</v>
      </c>
      <c r="M655" s="9" t="s">
        <v>146</v>
      </c>
    </row>
    <row r="656" spans="1:13">
      <c r="A656" s="7"/>
      <c r="B656" s="8" t="s">
        <v>428</v>
      </c>
      <c r="C656" s="8" t="s">
        <v>1186</v>
      </c>
      <c r="D656" s="9">
        <v>10</v>
      </c>
      <c r="E656" s="8">
        <v>488735.91</v>
      </c>
      <c r="F656" s="8" t="s">
        <v>1189</v>
      </c>
      <c r="G656" s="8" t="s">
        <v>431</v>
      </c>
      <c r="H656" s="8" t="s">
        <v>439</v>
      </c>
      <c r="I656" s="8" t="s">
        <v>1191</v>
      </c>
      <c r="J656" s="9" t="s">
        <v>453</v>
      </c>
      <c r="K656" s="9" t="s">
        <v>920</v>
      </c>
      <c r="L656" s="9" t="s">
        <v>441</v>
      </c>
      <c r="M656" s="9" t="s">
        <v>146</v>
      </c>
    </row>
    <row r="657" spans="1:13">
      <c r="A657" s="7"/>
      <c r="B657" s="8" t="s">
        <v>428</v>
      </c>
      <c r="C657" s="8" t="s">
        <v>1186</v>
      </c>
      <c r="D657" s="9">
        <v>10</v>
      </c>
      <c r="E657" s="8">
        <v>488735.91</v>
      </c>
      <c r="F657" s="8" t="s">
        <v>1189</v>
      </c>
      <c r="G657" s="8" t="s">
        <v>442</v>
      </c>
      <c r="H657" s="8" t="s">
        <v>443</v>
      </c>
      <c r="I657" s="8" t="s">
        <v>1192</v>
      </c>
      <c r="J657" s="9" t="s">
        <v>445</v>
      </c>
      <c r="K657" s="9" t="s">
        <v>913</v>
      </c>
      <c r="L657" s="9"/>
      <c r="M657" s="9" t="s">
        <v>146</v>
      </c>
    </row>
    <row r="658" spans="1:13">
      <c r="A658" s="7"/>
      <c r="B658" s="8" t="s">
        <v>428</v>
      </c>
      <c r="C658" s="8" t="s">
        <v>1186</v>
      </c>
      <c r="D658" s="9">
        <v>10</v>
      </c>
      <c r="E658" s="8">
        <v>488735.91</v>
      </c>
      <c r="F658" s="8" t="s">
        <v>1189</v>
      </c>
      <c r="G658" s="8" t="s">
        <v>446</v>
      </c>
      <c r="H658" s="8" t="s">
        <v>447</v>
      </c>
      <c r="I658" s="8" t="s">
        <v>1193</v>
      </c>
      <c r="J658" s="9" t="s">
        <v>434</v>
      </c>
      <c r="K658" s="9" t="s">
        <v>910</v>
      </c>
      <c r="L658" s="9" t="s">
        <v>435</v>
      </c>
      <c r="M658" s="9" t="s">
        <v>249</v>
      </c>
    </row>
    <row r="659" spans="1:13">
      <c r="A659" s="7">
        <f>MAX($A$4:A658)+1</f>
        <v>123</v>
      </c>
      <c r="B659" s="8" t="s">
        <v>428</v>
      </c>
      <c r="C659" s="8" t="s">
        <v>1194</v>
      </c>
      <c r="D659" s="9">
        <v>10</v>
      </c>
      <c r="E659" s="8">
        <v>680000</v>
      </c>
      <c r="F659" s="8" t="s">
        <v>1195</v>
      </c>
      <c r="G659" s="8" t="s">
        <v>431</v>
      </c>
      <c r="H659" s="8" t="s">
        <v>432</v>
      </c>
      <c r="I659" s="8" t="s">
        <v>1196</v>
      </c>
      <c r="J659" s="9" t="s">
        <v>434</v>
      </c>
      <c r="K659" s="9" t="s">
        <v>1121</v>
      </c>
      <c r="L659" s="9" t="s">
        <v>438</v>
      </c>
      <c r="M659" s="9" t="s">
        <v>146</v>
      </c>
    </row>
    <row r="660" spans="1:13">
      <c r="A660" s="7"/>
      <c r="B660" s="8" t="s">
        <v>428</v>
      </c>
      <c r="C660" s="8" t="s">
        <v>1194</v>
      </c>
      <c r="D660" s="9">
        <v>10</v>
      </c>
      <c r="E660" s="8">
        <v>680000</v>
      </c>
      <c r="F660" s="8" t="s">
        <v>1195</v>
      </c>
      <c r="G660" s="8" t="s">
        <v>431</v>
      </c>
      <c r="H660" s="8" t="s">
        <v>436</v>
      </c>
      <c r="I660" s="8" t="s">
        <v>1197</v>
      </c>
      <c r="J660" s="9" t="s">
        <v>434</v>
      </c>
      <c r="K660" s="9" t="s">
        <v>910</v>
      </c>
      <c r="L660" s="9" t="s">
        <v>435</v>
      </c>
      <c r="M660" s="9" t="s">
        <v>146</v>
      </c>
    </row>
    <row r="661" spans="1:13">
      <c r="A661" s="7"/>
      <c r="B661" s="8" t="s">
        <v>428</v>
      </c>
      <c r="C661" s="8" t="s">
        <v>1194</v>
      </c>
      <c r="D661" s="9">
        <v>10</v>
      </c>
      <c r="E661" s="8">
        <v>680000</v>
      </c>
      <c r="F661" s="8" t="s">
        <v>1195</v>
      </c>
      <c r="G661" s="8" t="s">
        <v>431</v>
      </c>
      <c r="H661" s="8" t="s">
        <v>439</v>
      </c>
      <c r="I661" s="8" t="s">
        <v>1198</v>
      </c>
      <c r="J661" s="9" t="s">
        <v>453</v>
      </c>
      <c r="K661" s="9" t="s">
        <v>920</v>
      </c>
      <c r="L661" s="9" t="s">
        <v>441</v>
      </c>
      <c r="M661" s="9" t="s">
        <v>146</v>
      </c>
    </row>
    <row r="662" spans="1:13">
      <c r="A662" s="7"/>
      <c r="B662" s="8" t="s">
        <v>428</v>
      </c>
      <c r="C662" s="8" t="s">
        <v>1194</v>
      </c>
      <c r="D662" s="9">
        <v>10</v>
      </c>
      <c r="E662" s="8">
        <v>680000</v>
      </c>
      <c r="F662" s="8" t="s">
        <v>1195</v>
      </c>
      <c r="G662" s="8" t="s">
        <v>442</v>
      </c>
      <c r="H662" s="8" t="s">
        <v>443</v>
      </c>
      <c r="I662" s="8" t="s">
        <v>1199</v>
      </c>
      <c r="J662" s="9" t="s">
        <v>445</v>
      </c>
      <c r="K662" s="9" t="s">
        <v>585</v>
      </c>
      <c r="L662" s="9"/>
      <c r="M662" s="9" t="s">
        <v>146</v>
      </c>
    </row>
    <row r="663" spans="1:13">
      <c r="A663" s="7"/>
      <c r="B663" s="8" t="s">
        <v>428</v>
      </c>
      <c r="C663" s="8" t="s">
        <v>1194</v>
      </c>
      <c r="D663" s="9">
        <v>10</v>
      </c>
      <c r="E663" s="8">
        <v>680000</v>
      </c>
      <c r="F663" s="8" t="s">
        <v>1195</v>
      </c>
      <c r="G663" s="8" t="s">
        <v>446</v>
      </c>
      <c r="H663" s="8" t="s">
        <v>447</v>
      </c>
      <c r="I663" s="8" t="s">
        <v>1200</v>
      </c>
      <c r="J663" s="9" t="s">
        <v>434</v>
      </c>
      <c r="K663" s="9" t="s">
        <v>910</v>
      </c>
      <c r="L663" s="9" t="s">
        <v>435</v>
      </c>
      <c r="M663" s="9" t="s">
        <v>249</v>
      </c>
    </row>
    <row r="664" spans="1:13">
      <c r="A664" s="7">
        <f>MAX($A$4:A663)+1</f>
        <v>124</v>
      </c>
      <c r="B664" s="8" t="s">
        <v>428</v>
      </c>
      <c r="C664" s="8" t="s">
        <v>1201</v>
      </c>
      <c r="D664" s="9">
        <v>10</v>
      </c>
      <c r="E664" s="8">
        <v>850000</v>
      </c>
      <c r="F664" s="8" t="s">
        <v>1202</v>
      </c>
      <c r="G664" s="8" t="s">
        <v>431</v>
      </c>
      <c r="H664" s="8" t="s">
        <v>432</v>
      </c>
      <c r="I664" s="8" t="s">
        <v>1203</v>
      </c>
      <c r="J664" s="9" t="s">
        <v>434</v>
      </c>
      <c r="K664" s="9" t="s">
        <v>910</v>
      </c>
      <c r="L664" s="9" t="s">
        <v>435</v>
      </c>
      <c r="M664" s="9" t="s">
        <v>146</v>
      </c>
    </row>
    <row r="665" spans="1:13">
      <c r="A665" s="7"/>
      <c r="B665" s="8" t="s">
        <v>428</v>
      </c>
      <c r="C665" s="8" t="s">
        <v>1201</v>
      </c>
      <c r="D665" s="9">
        <v>10</v>
      </c>
      <c r="E665" s="8">
        <v>850000</v>
      </c>
      <c r="F665" s="8" t="s">
        <v>1202</v>
      </c>
      <c r="G665" s="8" t="s">
        <v>431</v>
      </c>
      <c r="H665" s="8" t="s">
        <v>436</v>
      </c>
      <c r="I665" s="8" t="s">
        <v>1204</v>
      </c>
      <c r="J665" s="9" t="s">
        <v>434</v>
      </c>
      <c r="K665" s="9" t="s">
        <v>910</v>
      </c>
      <c r="L665" s="9" t="s">
        <v>435</v>
      </c>
      <c r="M665" s="9" t="s">
        <v>146</v>
      </c>
    </row>
    <row r="666" spans="1:13">
      <c r="A666" s="7"/>
      <c r="B666" s="8" t="s">
        <v>428</v>
      </c>
      <c r="C666" s="8" t="s">
        <v>1201</v>
      </c>
      <c r="D666" s="9">
        <v>10</v>
      </c>
      <c r="E666" s="8">
        <v>850000</v>
      </c>
      <c r="F666" s="8" t="s">
        <v>1202</v>
      </c>
      <c r="G666" s="8" t="s">
        <v>431</v>
      </c>
      <c r="H666" s="8" t="s">
        <v>439</v>
      </c>
      <c r="I666" s="8" t="s">
        <v>1205</v>
      </c>
      <c r="J666" s="9" t="s">
        <v>453</v>
      </c>
      <c r="K666" s="9" t="s">
        <v>920</v>
      </c>
      <c r="L666" s="9" t="s">
        <v>441</v>
      </c>
      <c r="M666" s="9" t="s">
        <v>146</v>
      </c>
    </row>
    <row r="667" spans="1:13">
      <c r="A667" s="7"/>
      <c r="B667" s="8" t="s">
        <v>428</v>
      </c>
      <c r="C667" s="8" t="s">
        <v>1201</v>
      </c>
      <c r="D667" s="9">
        <v>10</v>
      </c>
      <c r="E667" s="8">
        <v>850000</v>
      </c>
      <c r="F667" s="8" t="s">
        <v>1202</v>
      </c>
      <c r="G667" s="8" t="s">
        <v>442</v>
      </c>
      <c r="H667" s="8" t="s">
        <v>443</v>
      </c>
      <c r="I667" s="8" t="s">
        <v>1206</v>
      </c>
      <c r="J667" s="9" t="s">
        <v>445</v>
      </c>
      <c r="K667" s="9" t="s">
        <v>585</v>
      </c>
      <c r="L667" s="9"/>
      <c r="M667" s="9" t="s">
        <v>146</v>
      </c>
    </row>
    <row r="668" spans="1:13">
      <c r="A668" s="7"/>
      <c r="B668" s="8" t="s">
        <v>428</v>
      </c>
      <c r="C668" s="8" t="s">
        <v>1201</v>
      </c>
      <c r="D668" s="9">
        <v>10</v>
      </c>
      <c r="E668" s="8">
        <v>850000</v>
      </c>
      <c r="F668" s="8" t="s">
        <v>1202</v>
      </c>
      <c r="G668" s="8" t="s">
        <v>446</v>
      </c>
      <c r="H668" s="8" t="s">
        <v>447</v>
      </c>
      <c r="I668" s="8" t="s">
        <v>457</v>
      </c>
      <c r="J668" s="9" t="s">
        <v>434</v>
      </c>
      <c r="K668" s="9" t="s">
        <v>910</v>
      </c>
      <c r="L668" s="9" t="s">
        <v>435</v>
      </c>
      <c r="M668" s="9" t="s">
        <v>249</v>
      </c>
    </row>
    <row r="669" spans="1:13">
      <c r="A669" s="7">
        <f>MAX($A$4:A668)+1</f>
        <v>125</v>
      </c>
      <c r="B669" s="8" t="s">
        <v>428</v>
      </c>
      <c r="C669" s="8" t="s">
        <v>1207</v>
      </c>
      <c r="D669" s="9">
        <v>10</v>
      </c>
      <c r="E669" s="8">
        <v>2270000</v>
      </c>
      <c r="F669" s="8" t="s">
        <v>1208</v>
      </c>
      <c r="G669" s="8" t="s">
        <v>431</v>
      </c>
      <c r="H669" s="8" t="s">
        <v>432</v>
      </c>
      <c r="I669" s="8" t="s">
        <v>1209</v>
      </c>
      <c r="J669" s="9" t="s">
        <v>886</v>
      </c>
      <c r="K669" s="9" t="s">
        <v>920</v>
      </c>
      <c r="L669" s="9" t="s">
        <v>891</v>
      </c>
      <c r="M669" s="9" t="s">
        <v>146</v>
      </c>
    </row>
    <row r="670" spans="1:13">
      <c r="A670" s="7"/>
      <c r="B670" s="8" t="s">
        <v>428</v>
      </c>
      <c r="C670" s="8" t="s">
        <v>1207</v>
      </c>
      <c r="D670" s="9">
        <v>10</v>
      </c>
      <c r="E670" s="8">
        <v>2270000</v>
      </c>
      <c r="F670" s="8" t="s">
        <v>1208</v>
      </c>
      <c r="G670" s="8" t="s">
        <v>431</v>
      </c>
      <c r="H670" s="8" t="s">
        <v>436</v>
      </c>
      <c r="I670" s="8" t="s">
        <v>1210</v>
      </c>
      <c r="J670" s="9" t="s">
        <v>434</v>
      </c>
      <c r="K670" s="9" t="s">
        <v>910</v>
      </c>
      <c r="L670" s="9" t="s">
        <v>435</v>
      </c>
      <c r="M670" s="9" t="s">
        <v>146</v>
      </c>
    </row>
    <row r="671" spans="1:13">
      <c r="A671" s="7"/>
      <c r="B671" s="8" t="s">
        <v>428</v>
      </c>
      <c r="C671" s="8" t="s">
        <v>1207</v>
      </c>
      <c r="D671" s="9">
        <v>10</v>
      </c>
      <c r="E671" s="8">
        <v>2270000</v>
      </c>
      <c r="F671" s="8" t="s">
        <v>1208</v>
      </c>
      <c r="G671" s="8" t="s">
        <v>431</v>
      </c>
      <c r="H671" s="8" t="s">
        <v>439</v>
      </c>
      <c r="I671" s="8" t="s">
        <v>1211</v>
      </c>
      <c r="J671" s="9" t="s">
        <v>453</v>
      </c>
      <c r="K671" s="9" t="s">
        <v>920</v>
      </c>
      <c r="L671" s="9" t="s">
        <v>441</v>
      </c>
      <c r="M671" s="9" t="s">
        <v>146</v>
      </c>
    </row>
    <row r="672" ht="27" spans="1:13">
      <c r="A672" s="7"/>
      <c r="B672" s="8" t="s">
        <v>428</v>
      </c>
      <c r="C672" s="8" t="s">
        <v>1207</v>
      </c>
      <c r="D672" s="9">
        <v>10</v>
      </c>
      <c r="E672" s="8">
        <v>2270000</v>
      </c>
      <c r="F672" s="8" t="s">
        <v>1208</v>
      </c>
      <c r="G672" s="8" t="s">
        <v>442</v>
      </c>
      <c r="H672" s="8" t="s">
        <v>443</v>
      </c>
      <c r="I672" s="8" t="s">
        <v>1212</v>
      </c>
      <c r="J672" s="9" t="s">
        <v>445</v>
      </c>
      <c r="K672" s="9" t="s">
        <v>585</v>
      </c>
      <c r="L672" s="9"/>
      <c r="M672" s="9" t="s">
        <v>146</v>
      </c>
    </row>
    <row r="673" spans="1:13">
      <c r="A673" s="7"/>
      <c r="B673" s="8" t="s">
        <v>428</v>
      </c>
      <c r="C673" s="8" t="s">
        <v>1207</v>
      </c>
      <c r="D673" s="9">
        <v>10</v>
      </c>
      <c r="E673" s="8">
        <v>2270000</v>
      </c>
      <c r="F673" s="8" t="s">
        <v>1208</v>
      </c>
      <c r="G673" s="8" t="s">
        <v>446</v>
      </c>
      <c r="H673" s="8" t="s">
        <v>447</v>
      </c>
      <c r="I673" s="8" t="s">
        <v>1213</v>
      </c>
      <c r="J673" s="9" t="s">
        <v>434</v>
      </c>
      <c r="K673" s="9" t="s">
        <v>910</v>
      </c>
      <c r="L673" s="9" t="s">
        <v>435</v>
      </c>
      <c r="M673" s="9" t="s">
        <v>249</v>
      </c>
    </row>
    <row r="674" spans="1:13">
      <c r="A674" s="7">
        <f>MAX($A$4:A673)+1</f>
        <v>126</v>
      </c>
      <c r="B674" s="8" t="s">
        <v>428</v>
      </c>
      <c r="C674" s="8" t="s">
        <v>1214</v>
      </c>
      <c r="D674" s="9">
        <v>10</v>
      </c>
      <c r="E674" s="8">
        <v>1400000</v>
      </c>
      <c r="F674" s="8" t="s">
        <v>1215</v>
      </c>
      <c r="G674" s="8" t="s">
        <v>431</v>
      </c>
      <c r="H674" s="8" t="s">
        <v>432</v>
      </c>
      <c r="I674" s="8" t="s">
        <v>1216</v>
      </c>
      <c r="J674" s="9" t="s">
        <v>434</v>
      </c>
      <c r="K674" s="9" t="s">
        <v>103</v>
      </c>
      <c r="L674" s="9" t="s">
        <v>438</v>
      </c>
      <c r="M674" s="9" t="s">
        <v>146</v>
      </c>
    </row>
    <row r="675" spans="1:13">
      <c r="A675" s="7"/>
      <c r="B675" s="8" t="s">
        <v>428</v>
      </c>
      <c r="C675" s="8" t="s">
        <v>1214</v>
      </c>
      <c r="D675" s="9">
        <v>10</v>
      </c>
      <c r="E675" s="8">
        <v>1400000</v>
      </c>
      <c r="F675" s="8" t="s">
        <v>1215</v>
      </c>
      <c r="G675" s="8" t="s">
        <v>431</v>
      </c>
      <c r="H675" s="8" t="s">
        <v>436</v>
      </c>
      <c r="I675" s="8" t="s">
        <v>1217</v>
      </c>
      <c r="J675" s="9" t="s">
        <v>434</v>
      </c>
      <c r="K675" s="9" t="s">
        <v>910</v>
      </c>
      <c r="L675" s="9" t="s">
        <v>435</v>
      </c>
      <c r="M675" s="9" t="s">
        <v>146</v>
      </c>
    </row>
    <row r="676" spans="1:13">
      <c r="A676" s="7"/>
      <c r="B676" s="8" t="s">
        <v>428</v>
      </c>
      <c r="C676" s="8" t="s">
        <v>1214</v>
      </c>
      <c r="D676" s="9">
        <v>10</v>
      </c>
      <c r="E676" s="8">
        <v>1400000</v>
      </c>
      <c r="F676" s="8" t="s">
        <v>1215</v>
      </c>
      <c r="G676" s="8" t="s">
        <v>431</v>
      </c>
      <c r="H676" s="8" t="s">
        <v>439</v>
      </c>
      <c r="I676" s="8" t="s">
        <v>1218</v>
      </c>
      <c r="J676" s="9" t="s">
        <v>453</v>
      </c>
      <c r="K676" s="9" t="s">
        <v>920</v>
      </c>
      <c r="L676" s="9" t="s">
        <v>441</v>
      </c>
      <c r="M676" s="9" t="s">
        <v>146</v>
      </c>
    </row>
    <row r="677" spans="1:13">
      <c r="A677" s="7"/>
      <c r="B677" s="8" t="s">
        <v>428</v>
      </c>
      <c r="C677" s="8" t="s">
        <v>1214</v>
      </c>
      <c r="D677" s="9">
        <v>10</v>
      </c>
      <c r="E677" s="8">
        <v>1400000</v>
      </c>
      <c r="F677" s="8" t="s">
        <v>1215</v>
      </c>
      <c r="G677" s="8" t="s">
        <v>442</v>
      </c>
      <c r="H677" s="8" t="s">
        <v>443</v>
      </c>
      <c r="I677" s="8" t="s">
        <v>1219</v>
      </c>
      <c r="J677" s="9" t="s">
        <v>445</v>
      </c>
      <c r="K677" s="9" t="s">
        <v>585</v>
      </c>
      <c r="L677" s="9"/>
      <c r="M677" s="9" t="s">
        <v>146</v>
      </c>
    </row>
    <row r="678" spans="1:13">
      <c r="A678" s="7"/>
      <c r="B678" s="8" t="s">
        <v>428</v>
      </c>
      <c r="C678" s="8" t="s">
        <v>1214</v>
      </c>
      <c r="D678" s="9">
        <v>10</v>
      </c>
      <c r="E678" s="8">
        <v>1400000</v>
      </c>
      <c r="F678" s="8" t="s">
        <v>1215</v>
      </c>
      <c r="G678" s="8" t="s">
        <v>446</v>
      </c>
      <c r="H678" s="8" t="s">
        <v>447</v>
      </c>
      <c r="I678" s="8" t="s">
        <v>474</v>
      </c>
      <c r="J678" s="9" t="s">
        <v>434</v>
      </c>
      <c r="K678" s="9" t="s">
        <v>910</v>
      </c>
      <c r="L678" s="9" t="s">
        <v>435</v>
      </c>
      <c r="M678" s="9" t="s">
        <v>249</v>
      </c>
    </row>
    <row r="679" spans="1:13">
      <c r="A679" s="7">
        <f>MAX($A$4:A678)+1</f>
        <v>127</v>
      </c>
      <c r="B679" s="8" t="s">
        <v>428</v>
      </c>
      <c r="C679" s="8" t="s">
        <v>1220</v>
      </c>
      <c r="D679" s="9">
        <v>10</v>
      </c>
      <c r="E679" s="8">
        <v>1440050</v>
      </c>
      <c r="F679" s="8" t="s">
        <v>1221</v>
      </c>
      <c r="G679" s="8" t="s">
        <v>431</v>
      </c>
      <c r="H679" s="8" t="s">
        <v>432</v>
      </c>
      <c r="I679" s="8" t="s">
        <v>1222</v>
      </c>
      <c r="J679" s="9" t="s">
        <v>434</v>
      </c>
      <c r="K679" s="9" t="s">
        <v>1135</v>
      </c>
      <c r="L679" s="9" t="s">
        <v>438</v>
      </c>
      <c r="M679" s="9" t="s">
        <v>275</v>
      </c>
    </row>
    <row r="680" spans="1:13">
      <c r="A680" s="7"/>
      <c r="B680" s="8" t="s">
        <v>428</v>
      </c>
      <c r="C680" s="8" t="s">
        <v>1220</v>
      </c>
      <c r="D680" s="9">
        <v>10</v>
      </c>
      <c r="E680" s="8">
        <v>1440050</v>
      </c>
      <c r="F680" s="8" t="s">
        <v>1221</v>
      </c>
      <c r="G680" s="8" t="s">
        <v>431</v>
      </c>
      <c r="H680" s="8" t="s">
        <v>436</v>
      </c>
      <c r="I680" s="8" t="s">
        <v>1223</v>
      </c>
      <c r="J680" s="9" t="s">
        <v>434</v>
      </c>
      <c r="K680" s="9" t="s">
        <v>887</v>
      </c>
      <c r="L680" s="9" t="s">
        <v>435</v>
      </c>
      <c r="M680" s="9" t="s">
        <v>275</v>
      </c>
    </row>
    <row r="681" ht="27" spans="1:13">
      <c r="A681" s="7"/>
      <c r="B681" s="8" t="s">
        <v>428</v>
      </c>
      <c r="C681" s="8" t="s">
        <v>1220</v>
      </c>
      <c r="D681" s="9">
        <v>10</v>
      </c>
      <c r="E681" s="8">
        <v>1440050</v>
      </c>
      <c r="F681" s="8" t="s">
        <v>1221</v>
      </c>
      <c r="G681" s="8" t="s">
        <v>431</v>
      </c>
      <c r="H681" s="8" t="s">
        <v>439</v>
      </c>
      <c r="I681" s="8" t="s">
        <v>1224</v>
      </c>
      <c r="J681" s="9" t="s">
        <v>434</v>
      </c>
      <c r="K681" s="9" t="s">
        <v>920</v>
      </c>
      <c r="L681" s="9" t="s">
        <v>441</v>
      </c>
      <c r="M681" s="9" t="s">
        <v>275</v>
      </c>
    </row>
    <row r="682" spans="1:13">
      <c r="A682" s="7"/>
      <c r="B682" s="8" t="s">
        <v>428</v>
      </c>
      <c r="C682" s="8" t="s">
        <v>1220</v>
      </c>
      <c r="D682" s="9">
        <v>10</v>
      </c>
      <c r="E682" s="8">
        <v>1440050</v>
      </c>
      <c r="F682" s="8" t="s">
        <v>1221</v>
      </c>
      <c r="G682" s="8" t="s">
        <v>442</v>
      </c>
      <c r="H682" s="8" t="s">
        <v>443</v>
      </c>
      <c r="I682" s="8" t="s">
        <v>1225</v>
      </c>
      <c r="J682" s="9" t="s">
        <v>445</v>
      </c>
      <c r="K682" s="9" t="s">
        <v>887</v>
      </c>
      <c r="L682" s="9" t="s">
        <v>435</v>
      </c>
      <c r="M682" s="9" t="s">
        <v>146</v>
      </c>
    </row>
    <row r="683" spans="1:13">
      <c r="A683" s="7"/>
      <c r="B683" s="8" t="s">
        <v>428</v>
      </c>
      <c r="C683" s="8" t="s">
        <v>1220</v>
      </c>
      <c r="D683" s="9">
        <v>10</v>
      </c>
      <c r="E683" s="8">
        <v>1440050</v>
      </c>
      <c r="F683" s="8" t="s">
        <v>1221</v>
      </c>
      <c r="G683" s="8" t="s">
        <v>446</v>
      </c>
      <c r="H683" s="8" t="s">
        <v>447</v>
      </c>
      <c r="I683" s="8" t="s">
        <v>600</v>
      </c>
      <c r="J683" s="9" t="s">
        <v>434</v>
      </c>
      <c r="K683" s="9" t="s">
        <v>887</v>
      </c>
      <c r="L683" s="9" t="s">
        <v>435</v>
      </c>
      <c r="M683" s="9" t="s">
        <v>249</v>
      </c>
    </row>
    <row r="684" spans="1:13">
      <c r="A684" s="7"/>
      <c r="B684" s="8" t="s">
        <v>428</v>
      </c>
      <c r="C684" s="8" t="s">
        <v>1220</v>
      </c>
      <c r="D684" s="9">
        <v>10</v>
      </c>
      <c r="E684" s="8">
        <v>1440050</v>
      </c>
      <c r="F684" s="8" t="s">
        <v>1221</v>
      </c>
      <c r="G684" s="8" t="s">
        <v>458</v>
      </c>
      <c r="H684" s="8" t="s">
        <v>484</v>
      </c>
      <c r="I684" s="8" t="s">
        <v>1226</v>
      </c>
      <c r="J684" s="9" t="s">
        <v>434</v>
      </c>
      <c r="K684" s="9" t="s">
        <v>920</v>
      </c>
      <c r="L684" s="9" t="s">
        <v>441</v>
      </c>
      <c r="M684" s="9" t="s">
        <v>275</v>
      </c>
    </row>
    <row r="685" spans="1:13">
      <c r="A685" s="7">
        <f>MAX($A$4:A684)+1</f>
        <v>128</v>
      </c>
      <c r="B685" s="8" t="s">
        <v>428</v>
      </c>
      <c r="C685" s="8" t="s">
        <v>1227</v>
      </c>
      <c r="D685" s="9">
        <v>10</v>
      </c>
      <c r="E685" s="8">
        <v>219600</v>
      </c>
      <c r="F685" s="8" t="s">
        <v>1228</v>
      </c>
      <c r="G685" s="8" t="s">
        <v>431</v>
      </c>
      <c r="H685" s="8" t="s">
        <v>432</v>
      </c>
      <c r="I685" s="8" t="s">
        <v>1007</v>
      </c>
      <c r="J685" s="9" t="s">
        <v>434</v>
      </c>
      <c r="K685" s="9" t="s">
        <v>220</v>
      </c>
      <c r="L685" s="9" t="s">
        <v>617</v>
      </c>
      <c r="M685" s="9" t="s">
        <v>146</v>
      </c>
    </row>
    <row r="686" spans="1:13">
      <c r="A686" s="7"/>
      <c r="B686" s="8" t="s">
        <v>428</v>
      </c>
      <c r="C686" s="8" t="s">
        <v>1227</v>
      </c>
      <c r="D686" s="9">
        <v>10</v>
      </c>
      <c r="E686" s="8">
        <v>219600</v>
      </c>
      <c r="F686" s="8" t="s">
        <v>1228</v>
      </c>
      <c r="G686" s="8" t="s">
        <v>431</v>
      </c>
      <c r="H686" s="8" t="s">
        <v>436</v>
      </c>
      <c r="I686" s="8" t="s">
        <v>618</v>
      </c>
      <c r="J686" s="9" t="s">
        <v>434</v>
      </c>
      <c r="K686" s="9" t="s">
        <v>887</v>
      </c>
      <c r="L686" s="9" t="s">
        <v>435</v>
      </c>
      <c r="M686" s="9" t="s">
        <v>146</v>
      </c>
    </row>
    <row r="687" spans="1:13">
      <c r="A687" s="7"/>
      <c r="B687" s="8" t="s">
        <v>428</v>
      </c>
      <c r="C687" s="8" t="s">
        <v>1227</v>
      </c>
      <c r="D687" s="9">
        <v>10</v>
      </c>
      <c r="E687" s="8">
        <v>219600</v>
      </c>
      <c r="F687" s="8" t="s">
        <v>1228</v>
      </c>
      <c r="G687" s="8" t="s">
        <v>431</v>
      </c>
      <c r="H687" s="8" t="s">
        <v>439</v>
      </c>
      <c r="I687" s="8" t="s">
        <v>619</v>
      </c>
      <c r="J687" s="9" t="s">
        <v>445</v>
      </c>
      <c r="K687" s="9" t="s">
        <v>456</v>
      </c>
      <c r="L687" s="9"/>
      <c r="M687" s="9" t="s">
        <v>146</v>
      </c>
    </row>
    <row r="688" spans="1:13">
      <c r="A688" s="7"/>
      <c r="B688" s="8" t="s">
        <v>428</v>
      </c>
      <c r="C688" s="8" t="s">
        <v>1227</v>
      </c>
      <c r="D688" s="9">
        <v>10</v>
      </c>
      <c r="E688" s="8">
        <v>219600</v>
      </c>
      <c r="F688" s="8" t="s">
        <v>1228</v>
      </c>
      <c r="G688" s="8" t="s">
        <v>442</v>
      </c>
      <c r="H688" s="8" t="s">
        <v>443</v>
      </c>
      <c r="I688" s="8" t="s">
        <v>620</v>
      </c>
      <c r="J688" s="9" t="s">
        <v>445</v>
      </c>
      <c r="K688" s="9" t="s">
        <v>456</v>
      </c>
      <c r="L688" s="9"/>
      <c r="M688" s="9" t="s">
        <v>146</v>
      </c>
    </row>
    <row r="689" spans="1:13">
      <c r="A689" s="7"/>
      <c r="B689" s="8" t="s">
        <v>428</v>
      </c>
      <c r="C689" s="8" t="s">
        <v>1227</v>
      </c>
      <c r="D689" s="9">
        <v>10</v>
      </c>
      <c r="E689" s="8">
        <v>219600</v>
      </c>
      <c r="F689" s="8" t="s">
        <v>1228</v>
      </c>
      <c r="G689" s="8" t="s">
        <v>446</v>
      </c>
      <c r="H689" s="8" t="s">
        <v>447</v>
      </c>
      <c r="I689" s="8" t="s">
        <v>621</v>
      </c>
      <c r="J689" s="9" t="s">
        <v>434</v>
      </c>
      <c r="K689" s="9" t="s">
        <v>910</v>
      </c>
      <c r="L689" s="9" t="s">
        <v>435</v>
      </c>
      <c r="M689" s="9" t="s">
        <v>890</v>
      </c>
    </row>
    <row r="690" spans="1:13">
      <c r="A690" s="7"/>
      <c r="B690" s="8" t="s">
        <v>428</v>
      </c>
      <c r="C690" s="8" t="s">
        <v>1227</v>
      </c>
      <c r="D690" s="9">
        <v>10</v>
      </c>
      <c r="E690" s="8">
        <v>219600</v>
      </c>
      <c r="F690" s="8" t="s">
        <v>1228</v>
      </c>
      <c r="G690" s="8" t="s">
        <v>458</v>
      </c>
      <c r="H690" s="8" t="s">
        <v>484</v>
      </c>
      <c r="I690" s="8" t="s">
        <v>742</v>
      </c>
      <c r="J690" s="9" t="s">
        <v>445</v>
      </c>
      <c r="K690" s="9" t="s">
        <v>456</v>
      </c>
      <c r="L690" s="9"/>
      <c r="M690" s="9" t="s">
        <v>890</v>
      </c>
    </row>
    <row r="691" spans="1:13">
      <c r="A691" s="7">
        <f>MAX($A$4:A690)+1</f>
        <v>129</v>
      </c>
      <c r="B691" s="8" t="s">
        <v>428</v>
      </c>
      <c r="C691" s="8" t="s">
        <v>1229</v>
      </c>
      <c r="D691" s="9">
        <v>10</v>
      </c>
      <c r="E691" s="8">
        <v>19300</v>
      </c>
      <c r="F691" s="8" t="s">
        <v>1230</v>
      </c>
      <c r="G691" s="8" t="s">
        <v>431</v>
      </c>
      <c r="H691" s="8" t="s">
        <v>432</v>
      </c>
      <c r="I691" s="8" t="s">
        <v>1231</v>
      </c>
      <c r="J691" s="9" t="s">
        <v>434</v>
      </c>
      <c r="K691" s="9" t="s">
        <v>1232</v>
      </c>
      <c r="L691" s="9" t="s">
        <v>702</v>
      </c>
      <c r="M691" s="9" t="s">
        <v>146</v>
      </c>
    </row>
    <row r="692" spans="1:13">
      <c r="A692" s="7"/>
      <c r="B692" s="8" t="s">
        <v>428</v>
      </c>
      <c r="C692" s="8" t="s">
        <v>1229</v>
      </c>
      <c r="D692" s="9">
        <v>10</v>
      </c>
      <c r="E692" s="8">
        <v>19300</v>
      </c>
      <c r="F692" s="8" t="s">
        <v>1230</v>
      </c>
      <c r="G692" s="8" t="s">
        <v>431</v>
      </c>
      <c r="H692" s="8" t="s">
        <v>436</v>
      </c>
      <c r="I692" s="8" t="s">
        <v>1233</v>
      </c>
      <c r="J692" s="9" t="s">
        <v>434</v>
      </c>
      <c r="K692" s="9" t="s">
        <v>910</v>
      </c>
      <c r="L692" s="9" t="s">
        <v>435</v>
      </c>
      <c r="M692" s="9" t="s">
        <v>146</v>
      </c>
    </row>
    <row r="693" spans="1:13">
      <c r="A693" s="7"/>
      <c r="B693" s="8" t="s">
        <v>428</v>
      </c>
      <c r="C693" s="8" t="s">
        <v>1229</v>
      </c>
      <c r="D693" s="9">
        <v>10</v>
      </c>
      <c r="E693" s="8">
        <v>19300</v>
      </c>
      <c r="F693" s="8" t="s">
        <v>1230</v>
      </c>
      <c r="G693" s="8" t="s">
        <v>431</v>
      </c>
      <c r="H693" s="8" t="s">
        <v>439</v>
      </c>
      <c r="I693" s="8" t="s">
        <v>1234</v>
      </c>
      <c r="J693" s="9" t="s">
        <v>453</v>
      </c>
      <c r="K693" s="9" t="s">
        <v>920</v>
      </c>
      <c r="L693" s="9" t="s">
        <v>441</v>
      </c>
      <c r="M693" s="9" t="s">
        <v>146</v>
      </c>
    </row>
    <row r="694" spans="1:13">
      <c r="A694" s="7"/>
      <c r="B694" s="8" t="s">
        <v>428</v>
      </c>
      <c r="C694" s="8" t="s">
        <v>1229</v>
      </c>
      <c r="D694" s="9">
        <v>10</v>
      </c>
      <c r="E694" s="8">
        <v>19300</v>
      </c>
      <c r="F694" s="8" t="s">
        <v>1230</v>
      </c>
      <c r="G694" s="8" t="s">
        <v>442</v>
      </c>
      <c r="H694" s="8" t="s">
        <v>443</v>
      </c>
      <c r="I694" s="8" t="s">
        <v>1235</v>
      </c>
      <c r="J694" s="9" t="s">
        <v>445</v>
      </c>
      <c r="K694" s="9" t="s">
        <v>910</v>
      </c>
      <c r="L694" s="9" t="s">
        <v>435</v>
      </c>
      <c r="M694" s="9" t="s">
        <v>146</v>
      </c>
    </row>
    <row r="695" spans="1:13">
      <c r="A695" s="7"/>
      <c r="B695" s="8" t="s">
        <v>428</v>
      </c>
      <c r="C695" s="8" t="s">
        <v>1229</v>
      </c>
      <c r="D695" s="9">
        <v>10</v>
      </c>
      <c r="E695" s="8">
        <v>19300</v>
      </c>
      <c r="F695" s="8" t="s">
        <v>1230</v>
      </c>
      <c r="G695" s="8" t="s">
        <v>446</v>
      </c>
      <c r="H695" s="8" t="s">
        <v>447</v>
      </c>
      <c r="I695" s="8" t="s">
        <v>457</v>
      </c>
      <c r="J695" s="9" t="s">
        <v>434</v>
      </c>
      <c r="K695" s="9" t="s">
        <v>910</v>
      </c>
      <c r="L695" s="9" t="s">
        <v>435</v>
      </c>
      <c r="M695" s="9" t="s">
        <v>249</v>
      </c>
    </row>
    <row r="696" spans="1:13">
      <c r="A696" s="7">
        <f>MAX($A$4:A695)+1</f>
        <v>130</v>
      </c>
      <c r="B696" s="8" t="s">
        <v>428</v>
      </c>
      <c r="C696" s="8" t="s">
        <v>1236</v>
      </c>
      <c r="D696" s="9">
        <v>10</v>
      </c>
      <c r="E696" s="8">
        <v>170060</v>
      </c>
      <c r="F696" s="8" t="s">
        <v>1237</v>
      </c>
      <c r="G696" s="8" t="s">
        <v>431</v>
      </c>
      <c r="H696" s="8" t="s">
        <v>432</v>
      </c>
      <c r="I696" s="8" t="s">
        <v>1238</v>
      </c>
      <c r="J696" s="9" t="s">
        <v>434</v>
      </c>
      <c r="K696" s="9" t="s">
        <v>103</v>
      </c>
      <c r="L696" s="9" t="s">
        <v>438</v>
      </c>
      <c r="M696" s="9" t="s">
        <v>146</v>
      </c>
    </row>
    <row r="697" spans="1:13">
      <c r="A697" s="7"/>
      <c r="B697" s="8" t="s">
        <v>428</v>
      </c>
      <c r="C697" s="8" t="s">
        <v>1236</v>
      </c>
      <c r="D697" s="9">
        <v>10</v>
      </c>
      <c r="E697" s="8">
        <v>170060</v>
      </c>
      <c r="F697" s="8" t="s">
        <v>1237</v>
      </c>
      <c r="G697" s="8" t="s">
        <v>431</v>
      </c>
      <c r="H697" s="8" t="s">
        <v>436</v>
      </c>
      <c r="I697" s="8" t="s">
        <v>1239</v>
      </c>
      <c r="J697" s="9" t="s">
        <v>434</v>
      </c>
      <c r="K697" s="9" t="s">
        <v>910</v>
      </c>
      <c r="L697" s="9" t="s">
        <v>435</v>
      </c>
      <c r="M697" s="9" t="s">
        <v>146</v>
      </c>
    </row>
    <row r="698" spans="1:13">
      <c r="A698" s="7"/>
      <c r="B698" s="8" t="s">
        <v>428</v>
      </c>
      <c r="C698" s="8" t="s">
        <v>1236</v>
      </c>
      <c r="D698" s="9">
        <v>10</v>
      </c>
      <c r="E698" s="8">
        <v>170060</v>
      </c>
      <c r="F698" s="8" t="s">
        <v>1237</v>
      </c>
      <c r="G698" s="8" t="s">
        <v>431</v>
      </c>
      <c r="H698" s="8" t="s">
        <v>439</v>
      </c>
      <c r="I698" s="8" t="s">
        <v>1240</v>
      </c>
      <c r="J698" s="9" t="s">
        <v>453</v>
      </c>
      <c r="K698" s="9" t="s">
        <v>920</v>
      </c>
      <c r="L698" s="9" t="s">
        <v>441</v>
      </c>
      <c r="M698" s="9" t="s">
        <v>146</v>
      </c>
    </row>
    <row r="699" spans="1:13">
      <c r="A699" s="7"/>
      <c r="B699" s="8" t="s">
        <v>428</v>
      </c>
      <c r="C699" s="8" t="s">
        <v>1236</v>
      </c>
      <c r="D699" s="9">
        <v>10</v>
      </c>
      <c r="E699" s="8">
        <v>170060</v>
      </c>
      <c r="F699" s="8" t="s">
        <v>1237</v>
      </c>
      <c r="G699" s="8" t="s">
        <v>442</v>
      </c>
      <c r="H699" s="8" t="s">
        <v>443</v>
      </c>
      <c r="I699" s="8" t="s">
        <v>1241</v>
      </c>
      <c r="J699" s="9" t="s">
        <v>445</v>
      </c>
      <c r="K699" s="9" t="s">
        <v>585</v>
      </c>
      <c r="L699" s="9"/>
      <c r="M699" s="9" t="s">
        <v>146</v>
      </c>
    </row>
    <row r="700" spans="1:13">
      <c r="A700" s="7"/>
      <c r="B700" s="8" t="s">
        <v>428</v>
      </c>
      <c r="C700" s="8" t="s">
        <v>1236</v>
      </c>
      <c r="D700" s="9">
        <v>10</v>
      </c>
      <c r="E700" s="8">
        <v>170060</v>
      </c>
      <c r="F700" s="8" t="s">
        <v>1237</v>
      </c>
      <c r="G700" s="8" t="s">
        <v>446</v>
      </c>
      <c r="H700" s="8" t="s">
        <v>447</v>
      </c>
      <c r="I700" s="8" t="s">
        <v>1242</v>
      </c>
      <c r="J700" s="9" t="s">
        <v>434</v>
      </c>
      <c r="K700" s="9" t="s">
        <v>910</v>
      </c>
      <c r="L700" s="9" t="s">
        <v>435</v>
      </c>
      <c r="M700" s="9" t="s">
        <v>249</v>
      </c>
    </row>
    <row r="701" ht="27" spans="1:13">
      <c r="A701" s="7">
        <f>MAX($A$4:A700)+1</f>
        <v>131</v>
      </c>
      <c r="B701" s="8" t="s">
        <v>428</v>
      </c>
      <c r="C701" s="8" t="s">
        <v>1243</v>
      </c>
      <c r="D701" s="9">
        <v>10</v>
      </c>
      <c r="E701" s="8">
        <v>200000</v>
      </c>
      <c r="F701" s="8" t="s">
        <v>1244</v>
      </c>
      <c r="G701" s="8" t="s">
        <v>431</v>
      </c>
      <c r="H701" s="8" t="s">
        <v>432</v>
      </c>
      <c r="I701" s="8" t="s">
        <v>1245</v>
      </c>
      <c r="J701" s="9" t="s">
        <v>434</v>
      </c>
      <c r="K701" s="9" t="s">
        <v>103</v>
      </c>
      <c r="L701" s="9" t="s">
        <v>438</v>
      </c>
      <c r="M701" s="9" t="s">
        <v>146</v>
      </c>
    </row>
    <row r="702" ht="27" spans="1:13">
      <c r="A702" s="7"/>
      <c r="B702" s="8" t="s">
        <v>428</v>
      </c>
      <c r="C702" s="8" t="s">
        <v>1243</v>
      </c>
      <c r="D702" s="9">
        <v>10</v>
      </c>
      <c r="E702" s="8">
        <v>200000</v>
      </c>
      <c r="F702" s="8" t="s">
        <v>1244</v>
      </c>
      <c r="G702" s="8" t="s">
        <v>431</v>
      </c>
      <c r="H702" s="8" t="s">
        <v>436</v>
      </c>
      <c r="I702" s="8" t="s">
        <v>1246</v>
      </c>
      <c r="J702" s="9" t="s">
        <v>434</v>
      </c>
      <c r="K702" s="9" t="s">
        <v>910</v>
      </c>
      <c r="L702" s="9" t="s">
        <v>435</v>
      </c>
      <c r="M702" s="9" t="s">
        <v>146</v>
      </c>
    </row>
    <row r="703" spans="1:13">
      <c r="A703" s="7"/>
      <c r="B703" s="8" t="s">
        <v>428</v>
      </c>
      <c r="C703" s="8" t="s">
        <v>1243</v>
      </c>
      <c r="D703" s="9">
        <v>10</v>
      </c>
      <c r="E703" s="8">
        <v>200000</v>
      </c>
      <c r="F703" s="8" t="s">
        <v>1244</v>
      </c>
      <c r="G703" s="8" t="s">
        <v>431</v>
      </c>
      <c r="H703" s="8" t="s">
        <v>439</v>
      </c>
      <c r="I703" s="8" t="s">
        <v>1247</v>
      </c>
      <c r="J703" s="9" t="s">
        <v>453</v>
      </c>
      <c r="K703" s="9" t="s">
        <v>920</v>
      </c>
      <c r="L703" s="9" t="s">
        <v>617</v>
      </c>
      <c r="M703" s="9" t="s">
        <v>146</v>
      </c>
    </row>
    <row r="704" spans="1:13">
      <c r="A704" s="7"/>
      <c r="B704" s="8" t="s">
        <v>428</v>
      </c>
      <c r="C704" s="8" t="s">
        <v>1243</v>
      </c>
      <c r="D704" s="9">
        <v>10</v>
      </c>
      <c r="E704" s="8">
        <v>200000</v>
      </c>
      <c r="F704" s="8" t="s">
        <v>1244</v>
      </c>
      <c r="G704" s="8" t="s">
        <v>442</v>
      </c>
      <c r="H704" s="8" t="s">
        <v>443</v>
      </c>
      <c r="I704" s="8" t="s">
        <v>1248</v>
      </c>
      <c r="J704" s="9" t="s">
        <v>445</v>
      </c>
      <c r="K704" s="9" t="s">
        <v>585</v>
      </c>
      <c r="L704" s="9"/>
      <c r="M704" s="9" t="s">
        <v>146</v>
      </c>
    </row>
    <row r="705" spans="1:13">
      <c r="A705" s="7"/>
      <c r="B705" s="8" t="s">
        <v>428</v>
      </c>
      <c r="C705" s="8" t="s">
        <v>1243</v>
      </c>
      <c r="D705" s="9">
        <v>10</v>
      </c>
      <c r="E705" s="8">
        <v>200000</v>
      </c>
      <c r="F705" s="8" t="s">
        <v>1244</v>
      </c>
      <c r="G705" s="8" t="s">
        <v>446</v>
      </c>
      <c r="H705" s="8" t="s">
        <v>447</v>
      </c>
      <c r="I705" s="8" t="s">
        <v>689</v>
      </c>
      <c r="J705" s="9" t="s">
        <v>434</v>
      </c>
      <c r="K705" s="9" t="s">
        <v>910</v>
      </c>
      <c r="L705" s="9" t="s">
        <v>435</v>
      </c>
      <c r="M705" s="9" t="s">
        <v>249</v>
      </c>
    </row>
    <row r="706" spans="1:13">
      <c r="A706" s="7">
        <f>MAX($A$4:A705)+1</f>
        <v>132</v>
      </c>
      <c r="B706" s="8" t="s">
        <v>428</v>
      </c>
      <c r="C706" s="8" t="s">
        <v>1249</v>
      </c>
      <c r="D706" s="9">
        <v>10</v>
      </c>
      <c r="E706" s="8">
        <v>56000</v>
      </c>
      <c r="F706" s="8" t="s">
        <v>1250</v>
      </c>
      <c r="G706" s="8" t="s">
        <v>431</v>
      </c>
      <c r="H706" s="8" t="s">
        <v>432</v>
      </c>
      <c r="I706" s="8" t="s">
        <v>1251</v>
      </c>
      <c r="J706" s="9" t="s">
        <v>434</v>
      </c>
      <c r="K706" s="9" t="s">
        <v>968</v>
      </c>
      <c r="L706" s="9" t="s">
        <v>1252</v>
      </c>
      <c r="M706" s="9" t="s">
        <v>146</v>
      </c>
    </row>
    <row r="707" spans="1:13">
      <c r="A707" s="7"/>
      <c r="B707" s="8" t="s">
        <v>428</v>
      </c>
      <c r="C707" s="8" t="s">
        <v>1249</v>
      </c>
      <c r="D707" s="9">
        <v>10</v>
      </c>
      <c r="E707" s="8">
        <v>56000</v>
      </c>
      <c r="F707" s="8" t="s">
        <v>1250</v>
      </c>
      <c r="G707" s="8" t="s">
        <v>431</v>
      </c>
      <c r="H707" s="8" t="s">
        <v>436</v>
      </c>
      <c r="I707" s="8" t="s">
        <v>1253</v>
      </c>
      <c r="J707" s="9" t="s">
        <v>434</v>
      </c>
      <c r="K707" s="9" t="s">
        <v>887</v>
      </c>
      <c r="L707" s="9" t="s">
        <v>435</v>
      </c>
      <c r="M707" s="9" t="s">
        <v>146</v>
      </c>
    </row>
    <row r="708" spans="1:13">
      <c r="A708" s="7"/>
      <c r="B708" s="8" t="s">
        <v>428</v>
      </c>
      <c r="C708" s="8" t="s">
        <v>1249</v>
      </c>
      <c r="D708" s="9">
        <v>10</v>
      </c>
      <c r="E708" s="8">
        <v>56000</v>
      </c>
      <c r="F708" s="8" t="s">
        <v>1250</v>
      </c>
      <c r="G708" s="8" t="s">
        <v>431</v>
      </c>
      <c r="H708" s="8" t="s">
        <v>439</v>
      </c>
      <c r="I708" s="8" t="s">
        <v>1254</v>
      </c>
      <c r="J708" s="9" t="s">
        <v>453</v>
      </c>
      <c r="K708" s="9" t="s">
        <v>920</v>
      </c>
      <c r="L708" s="9" t="s">
        <v>441</v>
      </c>
      <c r="M708" s="9" t="s">
        <v>146</v>
      </c>
    </row>
    <row r="709" spans="1:13">
      <c r="A709" s="7"/>
      <c r="B709" s="8" t="s">
        <v>428</v>
      </c>
      <c r="C709" s="8" t="s">
        <v>1249</v>
      </c>
      <c r="D709" s="9">
        <v>10</v>
      </c>
      <c r="E709" s="8">
        <v>56000</v>
      </c>
      <c r="F709" s="8" t="s">
        <v>1250</v>
      </c>
      <c r="G709" s="8" t="s">
        <v>442</v>
      </c>
      <c r="H709" s="8" t="s">
        <v>443</v>
      </c>
      <c r="I709" s="8" t="s">
        <v>1255</v>
      </c>
      <c r="J709" s="9" t="s">
        <v>434</v>
      </c>
      <c r="K709" s="9" t="s">
        <v>887</v>
      </c>
      <c r="L709" s="9" t="s">
        <v>435</v>
      </c>
      <c r="M709" s="9" t="s">
        <v>146</v>
      </c>
    </row>
    <row r="710" spans="1:13">
      <c r="A710" s="7"/>
      <c r="B710" s="8" t="s">
        <v>428</v>
      </c>
      <c r="C710" s="8" t="s">
        <v>1249</v>
      </c>
      <c r="D710" s="9">
        <v>10</v>
      </c>
      <c r="E710" s="8">
        <v>56000</v>
      </c>
      <c r="F710" s="8" t="s">
        <v>1250</v>
      </c>
      <c r="G710" s="8" t="s">
        <v>446</v>
      </c>
      <c r="H710" s="8" t="s">
        <v>447</v>
      </c>
      <c r="I710" s="8" t="s">
        <v>600</v>
      </c>
      <c r="J710" s="9" t="s">
        <v>434</v>
      </c>
      <c r="K710" s="9" t="s">
        <v>887</v>
      </c>
      <c r="L710" s="9" t="s">
        <v>435</v>
      </c>
      <c r="M710" s="9" t="s">
        <v>249</v>
      </c>
    </row>
    <row r="711" spans="1:13">
      <c r="A711" s="7">
        <f>MAX($A$4:A710)+1</f>
        <v>133</v>
      </c>
      <c r="B711" s="8" t="s">
        <v>428</v>
      </c>
      <c r="C711" s="8" t="s">
        <v>1256</v>
      </c>
      <c r="D711" s="9">
        <v>10</v>
      </c>
      <c r="E711" s="8">
        <v>10000000</v>
      </c>
      <c r="F711" s="8" t="s">
        <v>1257</v>
      </c>
      <c r="G711" s="8" t="s">
        <v>431</v>
      </c>
      <c r="H711" s="8" t="s">
        <v>432</v>
      </c>
      <c r="I711" s="8" t="s">
        <v>1258</v>
      </c>
      <c r="J711" s="9" t="s">
        <v>434</v>
      </c>
      <c r="K711" s="9" t="s">
        <v>103</v>
      </c>
      <c r="L711" s="9" t="s">
        <v>438</v>
      </c>
      <c r="M711" s="9" t="s">
        <v>146</v>
      </c>
    </row>
    <row r="712" spans="1:13">
      <c r="A712" s="7"/>
      <c r="B712" s="8" t="s">
        <v>428</v>
      </c>
      <c r="C712" s="8" t="s">
        <v>1256</v>
      </c>
      <c r="D712" s="9">
        <v>10</v>
      </c>
      <c r="E712" s="8">
        <v>10000000</v>
      </c>
      <c r="F712" s="8" t="s">
        <v>1257</v>
      </c>
      <c r="G712" s="8" t="s">
        <v>431</v>
      </c>
      <c r="H712" s="8" t="s">
        <v>436</v>
      </c>
      <c r="I712" s="8" t="s">
        <v>1259</v>
      </c>
      <c r="J712" s="9" t="s">
        <v>434</v>
      </c>
      <c r="K712" s="9" t="s">
        <v>910</v>
      </c>
      <c r="L712" s="9" t="s">
        <v>435</v>
      </c>
      <c r="M712" s="9" t="s">
        <v>146</v>
      </c>
    </row>
    <row r="713" ht="27" spans="1:13">
      <c r="A713" s="7"/>
      <c r="B713" s="8" t="s">
        <v>428</v>
      </c>
      <c r="C713" s="8" t="s">
        <v>1256</v>
      </c>
      <c r="D713" s="9">
        <v>10</v>
      </c>
      <c r="E713" s="8">
        <v>10000000</v>
      </c>
      <c r="F713" s="8" t="s">
        <v>1257</v>
      </c>
      <c r="G713" s="8" t="s">
        <v>431</v>
      </c>
      <c r="H713" s="8" t="s">
        <v>439</v>
      </c>
      <c r="I713" s="8" t="s">
        <v>1260</v>
      </c>
      <c r="J713" s="9" t="s">
        <v>453</v>
      </c>
      <c r="K713" s="9" t="s">
        <v>920</v>
      </c>
      <c r="L713" s="9" t="s">
        <v>617</v>
      </c>
      <c r="M713" s="9" t="s">
        <v>146</v>
      </c>
    </row>
    <row r="714" spans="1:13">
      <c r="A714" s="7"/>
      <c r="B714" s="8" t="s">
        <v>428</v>
      </c>
      <c r="C714" s="8" t="s">
        <v>1256</v>
      </c>
      <c r="D714" s="9">
        <v>10</v>
      </c>
      <c r="E714" s="8">
        <v>10000000</v>
      </c>
      <c r="F714" s="8" t="s">
        <v>1257</v>
      </c>
      <c r="G714" s="8" t="s">
        <v>442</v>
      </c>
      <c r="H714" s="8" t="s">
        <v>443</v>
      </c>
      <c r="I714" s="8" t="s">
        <v>1261</v>
      </c>
      <c r="J714" s="9" t="s">
        <v>445</v>
      </c>
      <c r="K714" s="9" t="s">
        <v>913</v>
      </c>
      <c r="L714" s="9"/>
      <c r="M714" s="9" t="s">
        <v>146</v>
      </c>
    </row>
    <row r="715" spans="1:13">
      <c r="A715" s="7"/>
      <c r="B715" s="8" t="s">
        <v>428</v>
      </c>
      <c r="C715" s="8" t="s">
        <v>1256</v>
      </c>
      <c r="D715" s="9">
        <v>10</v>
      </c>
      <c r="E715" s="8">
        <v>10000000</v>
      </c>
      <c r="F715" s="8" t="s">
        <v>1257</v>
      </c>
      <c r="G715" s="8" t="s">
        <v>446</v>
      </c>
      <c r="H715" s="8" t="s">
        <v>447</v>
      </c>
      <c r="I715" s="8" t="s">
        <v>689</v>
      </c>
      <c r="J715" s="9" t="s">
        <v>434</v>
      </c>
      <c r="K715" s="9" t="s">
        <v>910</v>
      </c>
      <c r="L715" s="9" t="s">
        <v>435</v>
      </c>
      <c r="M715" s="9" t="s">
        <v>249</v>
      </c>
    </row>
    <row r="716" spans="1:13">
      <c r="A716" s="7">
        <f>MAX($A$4:A715)+1</f>
        <v>134</v>
      </c>
      <c r="B716" s="8" t="s">
        <v>428</v>
      </c>
      <c r="C716" s="8" t="s">
        <v>1262</v>
      </c>
      <c r="D716" s="9">
        <v>10</v>
      </c>
      <c r="E716" s="8">
        <v>700000</v>
      </c>
      <c r="F716" s="8" t="s">
        <v>1263</v>
      </c>
      <c r="G716" s="8" t="s">
        <v>431</v>
      </c>
      <c r="H716" s="8" t="s">
        <v>432</v>
      </c>
      <c r="I716" s="8" t="s">
        <v>1264</v>
      </c>
      <c r="J716" s="9" t="s">
        <v>434</v>
      </c>
      <c r="K716" s="9" t="s">
        <v>1121</v>
      </c>
      <c r="L716" s="9" t="s">
        <v>891</v>
      </c>
      <c r="M716" s="9" t="s">
        <v>146</v>
      </c>
    </row>
    <row r="717" spans="1:13">
      <c r="A717" s="7"/>
      <c r="B717" s="8" t="s">
        <v>428</v>
      </c>
      <c r="C717" s="8" t="s">
        <v>1262</v>
      </c>
      <c r="D717" s="9">
        <v>10</v>
      </c>
      <c r="E717" s="8">
        <v>700000</v>
      </c>
      <c r="F717" s="8" t="s">
        <v>1263</v>
      </c>
      <c r="G717" s="8" t="s">
        <v>431</v>
      </c>
      <c r="H717" s="8" t="s">
        <v>436</v>
      </c>
      <c r="I717" s="8" t="s">
        <v>1265</v>
      </c>
      <c r="J717" s="9" t="s">
        <v>453</v>
      </c>
      <c r="K717" s="9" t="s">
        <v>1266</v>
      </c>
      <c r="L717" s="9" t="s">
        <v>438</v>
      </c>
      <c r="M717" s="9" t="s">
        <v>146</v>
      </c>
    </row>
    <row r="718" spans="1:13">
      <c r="A718" s="7"/>
      <c r="B718" s="8" t="s">
        <v>428</v>
      </c>
      <c r="C718" s="8" t="s">
        <v>1262</v>
      </c>
      <c r="D718" s="9">
        <v>10</v>
      </c>
      <c r="E718" s="8">
        <v>700000</v>
      </c>
      <c r="F718" s="8" t="s">
        <v>1263</v>
      </c>
      <c r="G718" s="8" t="s">
        <v>431</v>
      </c>
      <c r="H718" s="8" t="s">
        <v>439</v>
      </c>
      <c r="I718" s="8" t="s">
        <v>1267</v>
      </c>
      <c r="J718" s="9" t="s">
        <v>453</v>
      </c>
      <c r="K718" s="9" t="s">
        <v>920</v>
      </c>
      <c r="L718" s="9" t="s">
        <v>441</v>
      </c>
      <c r="M718" s="9" t="s">
        <v>146</v>
      </c>
    </row>
    <row r="719" spans="1:13">
      <c r="A719" s="7"/>
      <c r="B719" s="8" t="s">
        <v>428</v>
      </c>
      <c r="C719" s="8" t="s">
        <v>1262</v>
      </c>
      <c r="D719" s="9">
        <v>10</v>
      </c>
      <c r="E719" s="8">
        <v>700000</v>
      </c>
      <c r="F719" s="8" t="s">
        <v>1263</v>
      </c>
      <c r="G719" s="8" t="s">
        <v>442</v>
      </c>
      <c r="H719" s="8" t="s">
        <v>443</v>
      </c>
      <c r="I719" s="8" t="s">
        <v>1268</v>
      </c>
      <c r="J719" s="9" t="s">
        <v>445</v>
      </c>
      <c r="K719" s="9" t="s">
        <v>913</v>
      </c>
      <c r="L719" s="9"/>
      <c r="M719" s="9" t="s">
        <v>146</v>
      </c>
    </row>
    <row r="720" spans="1:13">
      <c r="A720" s="7"/>
      <c r="B720" s="8" t="s">
        <v>428</v>
      </c>
      <c r="C720" s="8" t="s">
        <v>1262</v>
      </c>
      <c r="D720" s="9">
        <v>10</v>
      </c>
      <c r="E720" s="8">
        <v>700000</v>
      </c>
      <c r="F720" s="8" t="s">
        <v>1263</v>
      </c>
      <c r="G720" s="8" t="s">
        <v>446</v>
      </c>
      <c r="H720" s="8" t="s">
        <v>447</v>
      </c>
      <c r="I720" s="8" t="s">
        <v>1269</v>
      </c>
      <c r="J720" s="9" t="s">
        <v>434</v>
      </c>
      <c r="K720" s="9" t="s">
        <v>910</v>
      </c>
      <c r="L720" s="9" t="s">
        <v>435</v>
      </c>
      <c r="M720" s="9" t="s">
        <v>249</v>
      </c>
    </row>
    <row r="721" spans="1:13">
      <c r="A721" s="7">
        <f>MAX($A$4:A720)+1</f>
        <v>135</v>
      </c>
      <c r="B721" s="8" t="s">
        <v>428</v>
      </c>
      <c r="C721" s="8" t="s">
        <v>1270</v>
      </c>
      <c r="D721" s="9">
        <v>10</v>
      </c>
      <c r="E721" s="8">
        <v>100000</v>
      </c>
      <c r="F721" s="8" t="s">
        <v>1271</v>
      </c>
      <c r="G721" s="8" t="s">
        <v>431</v>
      </c>
      <c r="H721" s="8" t="s">
        <v>432</v>
      </c>
      <c r="I721" s="8" t="s">
        <v>1272</v>
      </c>
      <c r="J721" s="9" t="s">
        <v>434</v>
      </c>
      <c r="K721" s="9" t="s">
        <v>103</v>
      </c>
      <c r="L721" s="9" t="s">
        <v>438</v>
      </c>
      <c r="M721" s="9" t="s">
        <v>146</v>
      </c>
    </row>
    <row r="722" spans="1:13">
      <c r="A722" s="7"/>
      <c r="B722" s="8" t="s">
        <v>428</v>
      </c>
      <c r="C722" s="8" t="s">
        <v>1270</v>
      </c>
      <c r="D722" s="9">
        <v>10</v>
      </c>
      <c r="E722" s="8">
        <v>100000</v>
      </c>
      <c r="F722" s="8" t="s">
        <v>1271</v>
      </c>
      <c r="G722" s="8" t="s">
        <v>431</v>
      </c>
      <c r="H722" s="8" t="s">
        <v>436</v>
      </c>
      <c r="I722" s="8" t="s">
        <v>1273</v>
      </c>
      <c r="J722" s="9" t="s">
        <v>434</v>
      </c>
      <c r="K722" s="9" t="s">
        <v>910</v>
      </c>
      <c r="L722" s="9" t="s">
        <v>435</v>
      </c>
      <c r="M722" s="9" t="s">
        <v>146</v>
      </c>
    </row>
    <row r="723" spans="1:13">
      <c r="A723" s="7"/>
      <c r="B723" s="8" t="s">
        <v>428</v>
      </c>
      <c r="C723" s="8" t="s">
        <v>1270</v>
      </c>
      <c r="D723" s="9">
        <v>10</v>
      </c>
      <c r="E723" s="8">
        <v>100000</v>
      </c>
      <c r="F723" s="8" t="s">
        <v>1271</v>
      </c>
      <c r="G723" s="8" t="s">
        <v>431</v>
      </c>
      <c r="H723" s="8" t="s">
        <v>439</v>
      </c>
      <c r="I723" s="8" t="s">
        <v>1274</v>
      </c>
      <c r="J723" s="9" t="s">
        <v>453</v>
      </c>
      <c r="K723" s="9" t="s">
        <v>920</v>
      </c>
      <c r="L723" s="9" t="s">
        <v>617</v>
      </c>
      <c r="M723" s="9" t="s">
        <v>146</v>
      </c>
    </row>
    <row r="724" spans="1:13">
      <c r="A724" s="7"/>
      <c r="B724" s="8" t="s">
        <v>428</v>
      </c>
      <c r="C724" s="8" t="s">
        <v>1270</v>
      </c>
      <c r="D724" s="9">
        <v>10</v>
      </c>
      <c r="E724" s="8">
        <v>100000</v>
      </c>
      <c r="F724" s="8" t="s">
        <v>1271</v>
      </c>
      <c r="G724" s="8" t="s">
        <v>442</v>
      </c>
      <c r="H724" s="8" t="s">
        <v>443</v>
      </c>
      <c r="I724" s="8" t="s">
        <v>1275</v>
      </c>
      <c r="J724" s="9" t="s">
        <v>445</v>
      </c>
      <c r="K724" s="9" t="s">
        <v>913</v>
      </c>
      <c r="L724" s="9"/>
      <c r="M724" s="9" t="s">
        <v>146</v>
      </c>
    </row>
    <row r="725" spans="1:13">
      <c r="A725" s="7"/>
      <c r="B725" s="8" t="s">
        <v>428</v>
      </c>
      <c r="C725" s="8" t="s">
        <v>1270</v>
      </c>
      <c r="D725" s="9">
        <v>10</v>
      </c>
      <c r="E725" s="8">
        <v>100000</v>
      </c>
      <c r="F725" s="8" t="s">
        <v>1271</v>
      </c>
      <c r="G725" s="8" t="s">
        <v>446</v>
      </c>
      <c r="H725" s="8" t="s">
        <v>447</v>
      </c>
      <c r="I725" s="8" t="s">
        <v>1276</v>
      </c>
      <c r="J725" s="9" t="s">
        <v>434</v>
      </c>
      <c r="K725" s="9" t="s">
        <v>910</v>
      </c>
      <c r="L725" s="9" t="s">
        <v>435</v>
      </c>
      <c r="M725" s="9" t="s">
        <v>249</v>
      </c>
    </row>
    <row r="726" ht="27" spans="1:13">
      <c r="A726" s="7">
        <f>MAX($A$4:A725)+1</f>
        <v>136</v>
      </c>
      <c r="B726" s="8" t="s">
        <v>428</v>
      </c>
      <c r="C726" s="8" t="s">
        <v>1277</v>
      </c>
      <c r="D726" s="9">
        <v>10</v>
      </c>
      <c r="E726" s="8">
        <v>3100000</v>
      </c>
      <c r="F726" s="8" t="s">
        <v>1278</v>
      </c>
      <c r="G726" s="8" t="s">
        <v>431</v>
      </c>
      <c r="H726" s="8" t="s">
        <v>432</v>
      </c>
      <c r="I726" s="8" t="s">
        <v>1279</v>
      </c>
      <c r="J726" s="9" t="s">
        <v>434</v>
      </c>
      <c r="K726" s="9" t="s">
        <v>103</v>
      </c>
      <c r="L726" s="9" t="s">
        <v>438</v>
      </c>
      <c r="M726" s="9" t="s">
        <v>146</v>
      </c>
    </row>
    <row r="727" spans="1:13">
      <c r="A727" s="7"/>
      <c r="B727" s="8" t="s">
        <v>428</v>
      </c>
      <c r="C727" s="8" t="s">
        <v>1277</v>
      </c>
      <c r="D727" s="9">
        <v>10</v>
      </c>
      <c r="E727" s="8">
        <v>3100000</v>
      </c>
      <c r="F727" s="8" t="s">
        <v>1278</v>
      </c>
      <c r="G727" s="8" t="s">
        <v>431</v>
      </c>
      <c r="H727" s="8" t="s">
        <v>436</v>
      </c>
      <c r="I727" s="8" t="s">
        <v>1280</v>
      </c>
      <c r="J727" s="9" t="s">
        <v>434</v>
      </c>
      <c r="K727" s="9" t="s">
        <v>910</v>
      </c>
      <c r="L727" s="9" t="s">
        <v>435</v>
      </c>
      <c r="M727" s="9" t="s">
        <v>146</v>
      </c>
    </row>
    <row r="728" spans="1:13">
      <c r="A728" s="7"/>
      <c r="B728" s="8" t="s">
        <v>428</v>
      </c>
      <c r="C728" s="8" t="s">
        <v>1277</v>
      </c>
      <c r="D728" s="9">
        <v>10</v>
      </c>
      <c r="E728" s="8">
        <v>3100000</v>
      </c>
      <c r="F728" s="8" t="s">
        <v>1278</v>
      </c>
      <c r="G728" s="8" t="s">
        <v>431</v>
      </c>
      <c r="H728" s="8" t="s">
        <v>439</v>
      </c>
      <c r="I728" s="8" t="s">
        <v>1281</v>
      </c>
      <c r="J728" s="9" t="s">
        <v>453</v>
      </c>
      <c r="K728" s="9" t="s">
        <v>920</v>
      </c>
      <c r="L728" s="9" t="s">
        <v>441</v>
      </c>
      <c r="M728" s="9" t="s">
        <v>146</v>
      </c>
    </row>
    <row r="729" spans="1:13">
      <c r="A729" s="7"/>
      <c r="B729" s="8" t="s">
        <v>428</v>
      </c>
      <c r="C729" s="8" t="s">
        <v>1277</v>
      </c>
      <c r="D729" s="9">
        <v>10</v>
      </c>
      <c r="E729" s="8">
        <v>3100000</v>
      </c>
      <c r="F729" s="8" t="s">
        <v>1278</v>
      </c>
      <c r="G729" s="8" t="s">
        <v>442</v>
      </c>
      <c r="H729" s="8" t="s">
        <v>443</v>
      </c>
      <c r="I729" s="8" t="s">
        <v>1282</v>
      </c>
      <c r="J729" s="9" t="s">
        <v>445</v>
      </c>
      <c r="K729" s="9" t="s">
        <v>585</v>
      </c>
      <c r="L729" s="9"/>
      <c r="M729" s="9" t="s">
        <v>146</v>
      </c>
    </row>
    <row r="730" spans="1:13">
      <c r="A730" s="7"/>
      <c r="B730" s="8" t="s">
        <v>428</v>
      </c>
      <c r="C730" s="8" t="s">
        <v>1277</v>
      </c>
      <c r="D730" s="9">
        <v>10</v>
      </c>
      <c r="E730" s="8">
        <v>3100000</v>
      </c>
      <c r="F730" s="8" t="s">
        <v>1278</v>
      </c>
      <c r="G730" s="8" t="s">
        <v>446</v>
      </c>
      <c r="H730" s="8" t="s">
        <v>447</v>
      </c>
      <c r="I730" s="8" t="s">
        <v>457</v>
      </c>
      <c r="J730" s="9" t="s">
        <v>434</v>
      </c>
      <c r="K730" s="9" t="s">
        <v>910</v>
      </c>
      <c r="L730" s="9" t="s">
        <v>435</v>
      </c>
      <c r="M730" s="9" t="s">
        <v>249</v>
      </c>
    </row>
    <row r="731" spans="1:13">
      <c r="A731" s="7">
        <f>MAX($A$4:A730)+1</f>
        <v>137</v>
      </c>
      <c r="B731" s="8" t="s">
        <v>428</v>
      </c>
      <c r="C731" s="8" t="s">
        <v>1283</v>
      </c>
      <c r="D731" s="9">
        <v>10</v>
      </c>
      <c r="E731" s="8">
        <v>7200</v>
      </c>
      <c r="F731" s="8" t="s">
        <v>1284</v>
      </c>
      <c r="G731" s="8" t="s">
        <v>431</v>
      </c>
      <c r="H731" s="8" t="s">
        <v>432</v>
      </c>
      <c r="I731" s="8" t="s">
        <v>1285</v>
      </c>
      <c r="J731" s="9" t="s">
        <v>434</v>
      </c>
      <c r="K731" s="9" t="s">
        <v>249</v>
      </c>
      <c r="L731" s="9" t="s">
        <v>702</v>
      </c>
      <c r="M731" s="9" t="s">
        <v>146</v>
      </c>
    </row>
    <row r="732" spans="1:13">
      <c r="A732" s="7"/>
      <c r="B732" s="8" t="s">
        <v>428</v>
      </c>
      <c r="C732" s="8" t="s">
        <v>1283</v>
      </c>
      <c r="D732" s="9">
        <v>10</v>
      </c>
      <c r="E732" s="8">
        <v>7200</v>
      </c>
      <c r="F732" s="8" t="s">
        <v>1284</v>
      </c>
      <c r="G732" s="8" t="s">
        <v>431</v>
      </c>
      <c r="H732" s="8" t="s">
        <v>436</v>
      </c>
      <c r="I732" s="8" t="s">
        <v>1286</v>
      </c>
      <c r="J732" s="9" t="s">
        <v>434</v>
      </c>
      <c r="K732" s="9" t="s">
        <v>910</v>
      </c>
      <c r="L732" s="9" t="s">
        <v>435</v>
      </c>
      <c r="M732" s="9" t="s">
        <v>146</v>
      </c>
    </row>
    <row r="733" spans="1:13">
      <c r="A733" s="7"/>
      <c r="B733" s="8" t="s">
        <v>428</v>
      </c>
      <c r="C733" s="8" t="s">
        <v>1283</v>
      </c>
      <c r="D733" s="9">
        <v>10</v>
      </c>
      <c r="E733" s="8">
        <v>7200</v>
      </c>
      <c r="F733" s="8" t="s">
        <v>1284</v>
      </c>
      <c r="G733" s="8" t="s">
        <v>431</v>
      </c>
      <c r="H733" s="8" t="s">
        <v>439</v>
      </c>
      <c r="I733" s="8" t="s">
        <v>1287</v>
      </c>
      <c r="J733" s="9" t="s">
        <v>453</v>
      </c>
      <c r="K733" s="9" t="s">
        <v>920</v>
      </c>
      <c r="L733" s="9" t="s">
        <v>441</v>
      </c>
      <c r="M733" s="9" t="s">
        <v>146</v>
      </c>
    </row>
    <row r="734" spans="1:13">
      <c r="A734" s="7"/>
      <c r="B734" s="8" t="s">
        <v>428</v>
      </c>
      <c r="C734" s="8" t="s">
        <v>1283</v>
      </c>
      <c r="D734" s="9">
        <v>10</v>
      </c>
      <c r="E734" s="8">
        <v>7200</v>
      </c>
      <c r="F734" s="8" t="s">
        <v>1284</v>
      </c>
      <c r="G734" s="8" t="s">
        <v>442</v>
      </c>
      <c r="H734" s="8" t="s">
        <v>443</v>
      </c>
      <c r="I734" s="8" t="s">
        <v>1288</v>
      </c>
      <c r="J734" s="9" t="s">
        <v>445</v>
      </c>
      <c r="K734" s="9" t="s">
        <v>585</v>
      </c>
      <c r="L734" s="9"/>
      <c r="M734" s="9" t="s">
        <v>146</v>
      </c>
    </row>
    <row r="735" spans="1:13">
      <c r="A735" s="7"/>
      <c r="B735" s="8" t="s">
        <v>428</v>
      </c>
      <c r="C735" s="8" t="s">
        <v>1283</v>
      </c>
      <c r="D735" s="9">
        <v>10</v>
      </c>
      <c r="E735" s="8">
        <v>7200</v>
      </c>
      <c r="F735" s="8" t="s">
        <v>1284</v>
      </c>
      <c r="G735" s="8" t="s">
        <v>446</v>
      </c>
      <c r="H735" s="8" t="s">
        <v>447</v>
      </c>
      <c r="I735" s="8" t="s">
        <v>1289</v>
      </c>
      <c r="J735" s="9" t="s">
        <v>434</v>
      </c>
      <c r="K735" s="9" t="s">
        <v>910</v>
      </c>
      <c r="L735" s="9" t="s">
        <v>435</v>
      </c>
      <c r="M735" s="9" t="s">
        <v>249</v>
      </c>
    </row>
    <row r="736" spans="1:13">
      <c r="A736" s="7">
        <f>MAX($A$4:A735)+1</f>
        <v>138</v>
      </c>
      <c r="B736" s="8" t="s">
        <v>428</v>
      </c>
      <c r="C736" s="8" t="s">
        <v>1290</v>
      </c>
      <c r="D736" s="9">
        <v>10</v>
      </c>
      <c r="E736" s="8">
        <v>2000000</v>
      </c>
      <c r="F736" s="8" t="s">
        <v>1291</v>
      </c>
      <c r="G736" s="8" t="s">
        <v>431</v>
      </c>
      <c r="H736" s="8" t="s">
        <v>432</v>
      </c>
      <c r="I736" s="8" t="s">
        <v>1292</v>
      </c>
      <c r="J736" s="9" t="s">
        <v>434</v>
      </c>
      <c r="K736" s="9" t="s">
        <v>103</v>
      </c>
      <c r="L736" s="9" t="s">
        <v>438</v>
      </c>
      <c r="M736" s="9" t="s">
        <v>146</v>
      </c>
    </row>
    <row r="737" spans="1:13">
      <c r="A737" s="7"/>
      <c r="B737" s="8" t="s">
        <v>428</v>
      </c>
      <c r="C737" s="8" t="s">
        <v>1290</v>
      </c>
      <c r="D737" s="9">
        <v>10</v>
      </c>
      <c r="E737" s="8">
        <v>2000000</v>
      </c>
      <c r="F737" s="8" t="s">
        <v>1291</v>
      </c>
      <c r="G737" s="8" t="s">
        <v>431</v>
      </c>
      <c r="H737" s="8" t="s">
        <v>436</v>
      </c>
      <c r="I737" s="8" t="s">
        <v>1293</v>
      </c>
      <c r="J737" s="9" t="s">
        <v>434</v>
      </c>
      <c r="K737" s="9" t="s">
        <v>910</v>
      </c>
      <c r="L737" s="9" t="s">
        <v>435</v>
      </c>
      <c r="M737" s="9" t="s">
        <v>146</v>
      </c>
    </row>
    <row r="738" spans="1:13">
      <c r="A738" s="7"/>
      <c r="B738" s="8" t="s">
        <v>428</v>
      </c>
      <c r="C738" s="8" t="s">
        <v>1290</v>
      </c>
      <c r="D738" s="9">
        <v>10</v>
      </c>
      <c r="E738" s="8">
        <v>2000000</v>
      </c>
      <c r="F738" s="8" t="s">
        <v>1291</v>
      </c>
      <c r="G738" s="8" t="s">
        <v>431</v>
      </c>
      <c r="H738" s="8" t="s">
        <v>439</v>
      </c>
      <c r="I738" s="8" t="s">
        <v>1294</v>
      </c>
      <c r="J738" s="9" t="s">
        <v>453</v>
      </c>
      <c r="K738" s="9" t="s">
        <v>920</v>
      </c>
      <c r="L738" s="9" t="s">
        <v>441</v>
      </c>
      <c r="M738" s="9" t="s">
        <v>146</v>
      </c>
    </row>
    <row r="739" spans="1:13">
      <c r="A739" s="7"/>
      <c r="B739" s="8" t="s">
        <v>428</v>
      </c>
      <c r="C739" s="8" t="s">
        <v>1290</v>
      </c>
      <c r="D739" s="9">
        <v>10</v>
      </c>
      <c r="E739" s="8">
        <v>2000000</v>
      </c>
      <c r="F739" s="8" t="s">
        <v>1291</v>
      </c>
      <c r="G739" s="8" t="s">
        <v>442</v>
      </c>
      <c r="H739" s="8" t="s">
        <v>443</v>
      </c>
      <c r="I739" s="8" t="s">
        <v>1295</v>
      </c>
      <c r="J739" s="9" t="s">
        <v>445</v>
      </c>
      <c r="K739" s="9" t="s">
        <v>585</v>
      </c>
      <c r="L739" s="9"/>
      <c r="M739" s="9" t="s">
        <v>146</v>
      </c>
    </row>
    <row r="740" spans="1:13">
      <c r="A740" s="7"/>
      <c r="B740" s="8" t="s">
        <v>428</v>
      </c>
      <c r="C740" s="8" t="s">
        <v>1290</v>
      </c>
      <c r="D740" s="9">
        <v>10</v>
      </c>
      <c r="E740" s="8">
        <v>2000000</v>
      </c>
      <c r="F740" s="8" t="s">
        <v>1291</v>
      </c>
      <c r="G740" s="8" t="s">
        <v>446</v>
      </c>
      <c r="H740" s="8" t="s">
        <v>447</v>
      </c>
      <c r="I740" s="8" t="s">
        <v>474</v>
      </c>
      <c r="J740" s="9" t="s">
        <v>434</v>
      </c>
      <c r="K740" s="9" t="s">
        <v>910</v>
      </c>
      <c r="L740" s="9" t="s">
        <v>435</v>
      </c>
      <c r="M740" s="9" t="s">
        <v>249</v>
      </c>
    </row>
    <row r="741" spans="1:13">
      <c r="A741" s="7">
        <f>MAX($A$4:A740)+1</f>
        <v>139</v>
      </c>
      <c r="B741" s="8" t="s">
        <v>428</v>
      </c>
      <c r="C741" s="8" t="s">
        <v>1296</v>
      </c>
      <c r="D741" s="9">
        <v>10</v>
      </c>
      <c r="E741" s="8">
        <v>395559.2</v>
      </c>
      <c r="F741" s="8" t="s">
        <v>1297</v>
      </c>
      <c r="G741" s="8" t="s">
        <v>431</v>
      </c>
      <c r="H741" s="8" t="s">
        <v>432</v>
      </c>
      <c r="I741" s="8" t="s">
        <v>1298</v>
      </c>
      <c r="J741" s="9" t="s">
        <v>434</v>
      </c>
      <c r="K741" s="9" t="s">
        <v>1299</v>
      </c>
      <c r="L741" s="9" t="s">
        <v>1300</v>
      </c>
      <c r="M741" s="9" t="s">
        <v>275</v>
      </c>
    </row>
    <row r="742" spans="1:13">
      <c r="A742" s="7"/>
      <c r="B742" s="8" t="s">
        <v>428</v>
      </c>
      <c r="C742" s="8" t="s">
        <v>1296</v>
      </c>
      <c r="D742" s="9">
        <v>10</v>
      </c>
      <c r="E742" s="8">
        <v>395559.2</v>
      </c>
      <c r="F742" s="8" t="s">
        <v>1297</v>
      </c>
      <c r="G742" s="8" t="s">
        <v>431</v>
      </c>
      <c r="H742" s="8" t="s">
        <v>436</v>
      </c>
      <c r="I742" s="8" t="s">
        <v>1301</v>
      </c>
      <c r="J742" s="9" t="s">
        <v>434</v>
      </c>
      <c r="K742" s="9" t="s">
        <v>910</v>
      </c>
      <c r="L742" s="9" t="s">
        <v>435</v>
      </c>
      <c r="M742" s="9" t="s">
        <v>275</v>
      </c>
    </row>
    <row r="743" spans="1:13">
      <c r="A743" s="7"/>
      <c r="B743" s="8" t="s">
        <v>428</v>
      </c>
      <c r="C743" s="8" t="s">
        <v>1296</v>
      </c>
      <c r="D743" s="9">
        <v>10</v>
      </c>
      <c r="E743" s="8">
        <v>395559.2</v>
      </c>
      <c r="F743" s="8" t="s">
        <v>1297</v>
      </c>
      <c r="G743" s="8" t="s">
        <v>431</v>
      </c>
      <c r="H743" s="8" t="s">
        <v>439</v>
      </c>
      <c r="I743" s="8" t="s">
        <v>1302</v>
      </c>
      <c r="J743" s="9" t="s">
        <v>453</v>
      </c>
      <c r="K743" s="9" t="s">
        <v>920</v>
      </c>
      <c r="L743" s="9" t="s">
        <v>441</v>
      </c>
      <c r="M743" s="9" t="s">
        <v>275</v>
      </c>
    </row>
    <row r="744" spans="1:13">
      <c r="A744" s="7"/>
      <c r="B744" s="8" t="s">
        <v>428</v>
      </c>
      <c r="C744" s="8" t="s">
        <v>1296</v>
      </c>
      <c r="D744" s="9">
        <v>10</v>
      </c>
      <c r="E744" s="8">
        <v>395559.2</v>
      </c>
      <c r="F744" s="8" t="s">
        <v>1297</v>
      </c>
      <c r="G744" s="8" t="s">
        <v>442</v>
      </c>
      <c r="H744" s="8" t="s">
        <v>443</v>
      </c>
      <c r="I744" s="8" t="s">
        <v>1303</v>
      </c>
      <c r="J744" s="9" t="s">
        <v>445</v>
      </c>
      <c r="K744" s="9" t="s">
        <v>585</v>
      </c>
      <c r="L744" s="9"/>
      <c r="M744" s="9" t="s">
        <v>146</v>
      </c>
    </row>
    <row r="745" spans="1:13">
      <c r="A745" s="7"/>
      <c r="B745" s="8" t="s">
        <v>428</v>
      </c>
      <c r="C745" s="8" t="s">
        <v>1296</v>
      </c>
      <c r="D745" s="9">
        <v>10</v>
      </c>
      <c r="E745" s="8">
        <v>395559.2</v>
      </c>
      <c r="F745" s="8" t="s">
        <v>1297</v>
      </c>
      <c r="G745" s="8" t="s">
        <v>446</v>
      </c>
      <c r="H745" s="8" t="s">
        <v>447</v>
      </c>
      <c r="I745" s="8" t="s">
        <v>1304</v>
      </c>
      <c r="J745" s="9" t="s">
        <v>434</v>
      </c>
      <c r="K745" s="9" t="s">
        <v>910</v>
      </c>
      <c r="L745" s="9" t="s">
        <v>435</v>
      </c>
      <c r="M745" s="9" t="s">
        <v>249</v>
      </c>
    </row>
    <row r="746" spans="1:13">
      <c r="A746" s="7"/>
      <c r="B746" s="8" t="s">
        <v>428</v>
      </c>
      <c r="C746" s="8" t="s">
        <v>1296</v>
      </c>
      <c r="D746" s="9">
        <v>10</v>
      </c>
      <c r="E746" s="8">
        <v>395559.2</v>
      </c>
      <c r="F746" s="8" t="s">
        <v>1297</v>
      </c>
      <c r="G746" s="8" t="s">
        <v>458</v>
      </c>
      <c r="H746" s="8" t="s">
        <v>459</v>
      </c>
      <c r="I746" s="8" t="s">
        <v>1305</v>
      </c>
      <c r="J746" s="9" t="s">
        <v>445</v>
      </c>
      <c r="K746" s="9" t="s">
        <v>585</v>
      </c>
      <c r="L746" s="9"/>
      <c r="M746" s="9" t="s">
        <v>275</v>
      </c>
    </row>
    <row r="747" spans="1:13">
      <c r="A747" s="7">
        <f>MAX($A$4:A746)+1</f>
        <v>140</v>
      </c>
      <c r="B747" s="8" t="s">
        <v>428</v>
      </c>
      <c r="C747" s="8" t="s">
        <v>1306</v>
      </c>
      <c r="D747" s="9">
        <v>10</v>
      </c>
      <c r="E747" s="8">
        <v>21514639.4</v>
      </c>
      <c r="F747" s="8" t="s">
        <v>1307</v>
      </c>
      <c r="G747" s="8" t="s">
        <v>431</v>
      </c>
      <c r="H747" s="8" t="s">
        <v>432</v>
      </c>
      <c r="I747" s="8" t="s">
        <v>1308</v>
      </c>
      <c r="J747" s="9" t="s">
        <v>434</v>
      </c>
      <c r="K747" s="9" t="s">
        <v>1309</v>
      </c>
      <c r="L747" s="9" t="s">
        <v>1310</v>
      </c>
      <c r="M747" s="9" t="s">
        <v>275</v>
      </c>
    </row>
    <row r="748" spans="1:13">
      <c r="A748" s="7"/>
      <c r="B748" s="8" t="s">
        <v>428</v>
      </c>
      <c r="C748" s="8" t="s">
        <v>1306</v>
      </c>
      <c r="D748" s="9">
        <v>10</v>
      </c>
      <c r="E748" s="8">
        <v>21514639.4</v>
      </c>
      <c r="F748" s="8" t="s">
        <v>1307</v>
      </c>
      <c r="G748" s="8" t="s">
        <v>431</v>
      </c>
      <c r="H748" s="8" t="s">
        <v>436</v>
      </c>
      <c r="I748" s="8" t="s">
        <v>1311</v>
      </c>
      <c r="J748" s="9" t="s">
        <v>434</v>
      </c>
      <c r="K748" s="9" t="s">
        <v>900</v>
      </c>
      <c r="L748" s="9" t="s">
        <v>435</v>
      </c>
      <c r="M748" s="9" t="s">
        <v>275</v>
      </c>
    </row>
    <row r="749" ht="27" spans="1:13">
      <c r="A749" s="7"/>
      <c r="B749" s="8" t="s">
        <v>428</v>
      </c>
      <c r="C749" s="8" t="s">
        <v>1306</v>
      </c>
      <c r="D749" s="9">
        <v>10</v>
      </c>
      <c r="E749" s="8">
        <v>21514639.4</v>
      </c>
      <c r="F749" s="8" t="s">
        <v>1307</v>
      </c>
      <c r="G749" s="8" t="s">
        <v>431</v>
      </c>
      <c r="H749" s="8" t="s">
        <v>439</v>
      </c>
      <c r="I749" s="8" t="s">
        <v>1312</v>
      </c>
      <c r="J749" s="9" t="s">
        <v>453</v>
      </c>
      <c r="K749" s="9" t="s">
        <v>968</v>
      </c>
      <c r="L749" s="9" t="s">
        <v>441</v>
      </c>
      <c r="M749" s="9" t="s">
        <v>275</v>
      </c>
    </row>
    <row r="750" ht="27" spans="1:13">
      <c r="A750" s="7"/>
      <c r="B750" s="8" t="s">
        <v>428</v>
      </c>
      <c r="C750" s="8" t="s">
        <v>1306</v>
      </c>
      <c r="D750" s="9">
        <v>10</v>
      </c>
      <c r="E750" s="8">
        <v>21514639.4</v>
      </c>
      <c r="F750" s="8" t="s">
        <v>1307</v>
      </c>
      <c r="G750" s="8" t="s">
        <v>442</v>
      </c>
      <c r="H750" s="8" t="s">
        <v>443</v>
      </c>
      <c r="I750" s="8" t="s">
        <v>1313</v>
      </c>
      <c r="J750" s="9" t="s">
        <v>445</v>
      </c>
      <c r="K750" s="9" t="s">
        <v>913</v>
      </c>
      <c r="L750" s="9"/>
      <c r="M750" s="9" t="s">
        <v>146</v>
      </c>
    </row>
    <row r="751" spans="1:13">
      <c r="A751" s="7"/>
      <c r="B751" s="8" t="s">
        <v>428</v>
      </c>
      <c r="C751" s="8" t="s">
        <v>1306</v>
      </c>
      <c r="D751" s="9">
        <v>10</v>
      </c>
      <c r="E751" s="8">
        <v>21514639.4</v>
      </c>
      <c r="F751" s="8" t="s">
        <v>1307</v>
      </c>
      <c r="G751" s="8" t="s">
        <v>446</v>
      </c>
      <c r="H751" s="8" t="s">
        <v>447</v>
      </c>
      <c r="I751" s="8" t="s">
        <v>483</v>
      </c>
      <c r="J751" s="9" t="s">
        <v>453</v>
      </c>
      <c r="K751" s="9" t="s">
        <v>956</v>
      </c>
      <c r="L751" s="9" t="s">
        <v>435</v>
      </c>
      <c r="M751" s="9" t="s">
        <v>249</v>
      </c>
    </row>
    <row r="752" spans="1:13">
      <c r="A752" s="7"/>
      <c r="B752" s="8" t="s">
        <v>428</v>
      </c>
      <c r="C752" s="8" t="s">
        <v>1306</v>
      </c>
      <c r="D752" s="9">
        <v>10</v>
      </c>
      <c r="E752" s="8">
        <v>21514639.4</v>
      </c>
      <c r="F752" s="8" t="s">
        <v>1307</v>
      </c>
      <c r="G752" s="8" t="s">
        <v>458</v>
      </c>
      <c r="H752" s="8" t="s">
        <v>484</v>
      </c>
      <c r="I752" s="8" t="s">
        <v>1314</v>
      </c>
      <c r="J752" s="9" t="s">
        <v>453</v>
      </c>
      <c r="K752" s="9" t="s">
        <v>1315</v>
      </c>
      <c r="L752" s="9" t="s">
        <v>486</v>
      </c>
      <c r="M752" s="9" t="s">
        <v>275</v>
      </c>
    </row>
    <row r="753" spans="1:13">
      <c r="A753" s="7">
        <f>MAX($A$4:A752)+1</f>
        <v>141</v>
      </c>
      <c r="B753" s="8" t="s">
        <v>428</v>
      </c>
      <c r="C753" s="8" t="s">
        <v>1316</v>
      </c>
      <c r="D753" s="9">
        <v>10</v>
      </c>
      <c r="E753" s="8">
        <v>12736701.48</v>
      </c>
      <c r="F753" s="8" t="s">
        <v>1317</v>
      </c>
      <c r="G753" s="8" t="s">
        <v>431</v>
      </c>
      <c r="H753" s="8" t="s">
        <v>432</v>
      </c>
      <c r="I753" s="8" t="s">
        <v>1318</v>
      </c>
      <c r="J753" s="9" t="s">
        <v>434</v>
      </c>
      <c r="K753" s="9" t="s">
        <v>920</v>
      </c>
      <c r="L753" s="9" t="s">
        <v>1319</v>
      </c>
      <c r="M753" s="9" t="s">
        <v>275</v>
      </c>
    </row>
    <row r="754" spans="1:13">
      <c r="A754" s="7"/>
      <c r="B754" s="8" t="s">
        <v>428</v>
      </c>
      <c r="C754" s="8" t="s">
        <v>1316</v>
      </c>
      <c r="D754" s="9">
        <v>10</v>
      </c>
      <c r="E754" s="8">
        <v>12736701.48</v>
      </c>
      <c r="F754" s="8" t="s">
        <v>1317</v>
      </c>
      <c r="G754" s="8" t="s">
        <v>431</v>
      </c>
      <c r="H754" s="8" t="s">
        <v>436</v>
      </c>
      <c r="I754" s="8" t="s">
        <v>479</v>
      </c>
      <c r="J754" s="9" t="s">
        <v>434</v>
      </c>
      <c r="K754" s="9" t="s">
        <v>910</v>
      </c>
      <c r="L754" s="9" t="s">
        <v>435</v>
      </c>
      <c r="M754" s="9" t="s">
        <v>275</v>
      </c>
    </row>
    <row r="755" spans="1:13">
      <c r="A755" s="7"/>
      <c r="B755" s="8" t="s">
        <v>428</v>
      </c>
      <c r="C755" s="8" t="s">
        <v>1316</v>
      </c>
      <c r="D755" s="9">
        <v>10</v>
      </c>
      <c r="E755" s="8">
        <v>12736701.48</v>
      </c>
      <c r="F755" s="8" t="s">
        <v>1317</v>
      </c>
      <c r="G755" s="8" t="s">
        <v>431</v>
      </c>
      <c r="H755" s="8" t="s">
        <v>439</v>
      </c>
      <c r="I755" s="8" t="s">
        <v>480</v>
      </c>
      <c r="J755" s="9" t="s">
        <v>453</v>
      </c>
      <c r="K755" s="9" t="s">
        <v>1320</v>
      </c>
      <c r="L755" s="9" t="s">
        <v>441</v>
      </c>
      <c r="M755" s="9" t="s">
        <v>275</v>
      </c>
    </row>
    <row r="756" spans="1:13">
      <c r="A756" s="7"/>
      <c r="B756" s="8" t="s">
        <v>428</v>
      </c>
      <c r="C756" s="8" t="s">
        <v>1316</v>
      </c>
      <c r="D756" s="9">
        <v>10</v>
      </c>
      <c r="E756" s="8">
        <v>12736701.48</v>
      </c>
      <c r="F756" s="8" t="s">
        <v>1317</v>
      </c>
      <c r="G756" s="8" t="s">
        <v>442</v>
      </c>
      <c r="H756" s="8" t="s">
        <v>443</v>
      </c>
      <c r="I756" s="8" t="s">
        <v>1321</v>
      </c>
      <c r="J756" s="9" t="s">
        <v>445</v>
      </c>
      <c r="K756" s="9" t="s">
        <v>456</v>
      </c>
      <c r="L756" s="9"/>
      <c r="M756" s="9" t="s">
        <v>146</v>
      </c>
    </row>
    <row r="757" spans="1:13">
      <c r="A757" s="7"/>
      <c r="B757" s="8" t="s">
        <v>428</v>
      </c>
      <c r="C757" s="8" t="s">
        <v>1316</v>
      </c>
      <c r="D757" s="9">
        <v>10</v>
      </c>
      <c r="E757" s="8">
        <v>12736701.48</v>
      </c>
      <c r="F757" s="8" t="s">
        <v>1317</v>
      </c>
      <c r="G757" s="8" t="s">
        <v>446</v>
      </c>
      <c r="H757" s="8" t="s">
        <v>447</v>
      </c>
      <c r="I757" s="8" t="s">
        <v>483</v>
      </c>
      <c r="J757" s="9" t="s">
        <v>434</v>
      </c>
      <c r="K757" s="9" t="s">
        <v>887</v>
      </c>
      <c r="L757" s="9" t="s">
        <v>435</v>
      </c>
      <c r="M757" s="9" t="s">
        <v>249</v>
      </c>
    </row>
    <row r="758" spans="1:13">
      <c r="A758" s="7"/>
      <c r="B758" s="8" t="s">
        <v>428</v>
      </c>
      <c r="C758" s="8" t="s">
        <v>1316</v>
      </c>
      <c r="D758" s="9">
        <v>10</v>
      </c>
      <c r="E758" s="8">
        <v>12736701.48</v>
      </c>
      <c r="F758" s="8" t="s">
        <v>1317</v>
      </c>
      <c r="G758" s="8" t="s">
        <v>458</v>
      </c>
      <c r="H758" s="8" t="s">
        <v>459</v>
      </c>
      <c r="I758" s="8" t="s">
        <v>548</v>
      </c>
      <c r="J758" s="9" t="s">
        <v>434</v>
      </c>
      <c r="K758" s="9" t="s">
        <v>887</v>
      </c>
      <c r="L758" s="9" t="s">
        <v>435</v>
      </c>
      <c r="M758" s="9" t="s">
        <v>275</v>
      </c>
    </row>
    <row r="759" spans="1:13">
      <c r="A759" s="7">
        <f>MAX($A$4:A758)+1</f>
        <v>142</v>
      </c>
      <c r="B759" s="8" t="s">
        <v>428</v>
      </c>
      <c r="C759" s="8" t="s">
        <v>1322</v>
      </c>
      <c r="D759" s="9">
        <v>10</v>
      </c>
      <c r="E759" s="8">
        <v>452632.92</v>
      </c>
      <c r="F759" s="8" t="s">
        <v>1323</v>
      </c>
      <c r="G759" s="8" t="s">
        <v>431</v>
      </c>
      <c r="H759" s="8" t="s">
        <v>432</v>
      </c>
      <c r="I759" s="8" t="s">
        <v>1324</v>
      </c>
      <c r="J759" s="9" t="s">
        <v>434</v>
      </c>
      <c r="K759" s="9" t="s">
        <v>1325</v>
      </c>
      <c r="L759" s="9" t="s">
        <v>589</v>
      </c>
      <c r="M759" s="9" t="s">
        <v>146</v>
      </c>
    </row>
    <row r="760" spans="1:13">
      <c r="A760" s="7"/>
      <c r="B760" s="8" t="s">
        <v>428</v>
      </c>
      <c r="C760" s="8" t="s">
        <v>1322</v>
      </c>
      <c r="D760" s="9">
        <v>10</v>
      </c>
      <c r="E760" s="8">
        <v>452632.92</v>
      </c>
      <c r="F760" s="8" t="s">
        <v>1323</v>
      </c>
      <c r="G760" s="8" t="s">
        <v>431</v>
      </c>
      <c r="H760" s="8" t="s">
        <v>436</v>
      </c>
      <c r="I760" s="8" t="s">
        <v>1326</v>
      </c>
      <c r="J760" s="9" t="s">
        <v>434</v>
      </c>
      <c r="K760" s="9" t="s">
        <v>910</v>
      </c>
      <c r="L760" s="9" t="s">
        <v>435</v>
      </c>
      <c r="M760" s="9" t="s">
        <v>146</v>
      </c>
    </row>
    <row r="761" spans="1:13">
      <c r="A761" s="7"/>
      <c r="B761" s="8" t="s">
        <v>428</v>
      </c>
      <c r="C761" s="8" t="s">
        <v>1322</v>
      </c>
      <c r="D761" s="9">
        <v>10</v>
      </c>
      <c r="E761" s="8">
        <v>452632.92</v>
      </c>
      <c r="F761" s="8" t="s">
        <v>1323</v>
      </c>
      <c r="G761" s="8" t="s">
        <v>431</v>
      </c>
      <c r="H761" s="8" t="s">
        <v>439</v>
      </c>
      <c r="I761" s="8" t="s">
        <v>1327</v>
      </c>
      <c r="J761" s="9" t="s">
        <v>453</v>
      </c>
      <c r="K761" s="9" t="s">
        <v>920</v>
      </c>
      <c r="L761" s="9" t="s">
        <v>441</v>
      </c>
      <c r="M761" s="9" t="s">
        <v>146</v>
      </c>
    </row>
    <row r="762" ht="27" spans="1:13">
      <c r="A762" s="7"/>
      <c r="B762" s="8" t="s">
        <v>428</v>
      </c>
      <c r="C762" s="8" t="s">
        <v>1322</v>
      </c>
      <c r="D762" s="9">
        <v>10</v>
      </c>
      <c r="E762" s="8">
        <v>452632.92</v>
      </c>
      <c r="F762" s="8" t="s">
        <v>1323</v>
      </c>
      <c r="G762" s="8" t="s">
        <v>442</v>
      </c>
      <c r="H762" s="8" t="s">
        <v>443</v>
      </c>
      <c r="I762" s="8" t="s">
        <v>1328</v>
      </c>
      <c r="J762" s="9" t="s">
        <v>445</v>
      </c>
      <c r="K762" s="9" t="s">
        <v>585</v>
      </c>
      <c r="L762" s="9"/>
      <c r="M762" s="9" t="s">
        <v>146</v>
      </c>
    </row>
    <row r="763" spans="1:13">
      <c r="A763" s="7"/>
      <c r="B763" s="8" t="s">
        <v>428</v>
      </c>
      <c r="C763" s="8" t="s">
        <v>1322</v>
      </c>
      <c r="D763" s="9">
        <v>10</v>
      </c>
      <c r="E763" s="8">
        <v>452632.92</v>
      </c>
      <c r="F763" s="8" t="s">
        <v>1323</v>
      </c>
      <c r="G763" s="8" t="s">
        <v>446</v>
      </c>
      <c r="H763" s="8" t="s">
        <v>447</v>
      </c>
      <c r="I763" s="8" t="s">
        <v>600</v>
      </c>
      <c r="J763" s="9" t="s">
        <v>434</v>
      </c>
      <c r="K763" s="9" t="s">
        <v>910</v>
      </c>
      <c r="L763" s="9" t="s">
        <v>435</v>
      </c>
      <c r="M763" s="9" t="s">
        <v>249</v>
      </c>
    </row>
    <row r="764" spans="1:13">
      <c r="A764" s="7">
        <f>MAX($A$4:A763)+1</f>
        <v>143</v>
      </c>
      <c r="B764" s="8" t="s">
        <v>428</v>
      </c>
      <c r="C764" s="8" t="s">
        <v>1329</v>
      </c>
      <c r="D764" s="9">
        <v>10</v>
      </c>
      <c r="E764" s="8">
        <v>1900000</v>
      </c>
      <c r="F764" s="8" t="s">
        <v>1330</v>
      </c>
      <c r="G764" s="8" t="s">
        <v>431</v>
      </c>
      <c r="H764" s="8" t="s">
        <v>432</v>
      </c>
      <c r="I764" s="8" t="s">
        <v>1331</v>
      </c>
      <c r="J764" s="9" t="s">
        <v>434</v>
      </c>
      <c r="K764" s="9" t="s">
        <v>1175</v>
      </c>
      <c r="L764" s="9" t="s">
        <v>589</v>
      </c>
      <c r="M764" s="9" t="s">
        <v>146</v>
      </c>
    </row>
    <row r="765" spans="1:13">
      <c r="A765" s="7"/>
      <c r="B765" s="8" t="s">
        <v>428</v>
      </c>
      <c r="C765" s="8" t="s">
        <v>1329</v>
      </c>
      <c r="D765" s="9">
        <v>10</v>
      </c>
      <c r="E765" s="8">
        <v>1900000</v>
      </c>
      <c r="F765" s="8" t="s">
        <v>1330</v>
      </c>
      <c r="G765" s="8" t="s">
        <v>431</v>
      </c>
      <c r="H765" s="8" t="s">
        <v>436</v>
      </c>
      <c r="I765" s="8" t="s">
        <v>1332</v>
      </c>
      <c r="J765" s="9" t="s">
        <v>434</v>
      </c>
      <c r="K765" s="9" t="s">
        <v>910</v>
      </c>
      <c r="L765" s="9" t="s">
        <v>435</v>
      </c>
      <c r="M765" s="9" t="s">
        <v>146</v>
      </c>
    </row>
    <row r="766" spans="1:13">
      <c r="A766" s="7"/>
      <c r="B766" s="8" t="s">
        <v>428</v>
      </c>
      <c r="C766" s="8" t="s">
        <v>1329</v>
      </c>
      <c r="D766" s="9">
        <v>10</v>
      </c>
      <c r="E766" s="8">
        <v>1900000</v>
      </c>
      <c r="F766" s="8" t="s">
        <v>1330</v>
      </c>
      <c r="G766" s="8" t="s">
        <v>431</v>
      </c>
      <c r="H766" s="8" t="s">
        <v>439</v>
      </c>
      <c r="I766" s="8" t="s">
        <v>1333</v>
      </c>
      <c r="J766" s="9" t="s">
        <v>453</v>
      </c>
      <c r="K766" s="9" t="s">
        <v>920</v>
      </c>
      <c r="L766" s="9" t="s">
        <v>441</v>
      </c>
      <c r="M766" s="9" t="s">
        <v>146</v>
      </c>
    </row>
    <row r="767" ht="27" spans="1:13">
      <c r="A767" s="7"/>
      <c r="B767" s="8" t="s">
        <v>428</v>
      </c>
      <c r="C767" s="8" t="s">
        <v>1329</v>
      </c>
      <c r="D767" s="9">
        <v>10</v>
      </c>
      <c r="E767" s="8">
        <v>1900000</v>
      </c>
      <c r="F767" s="8" t="s">
        <v>1330</v>
      </c>
      <c r="G767" s="8" t="s">
        <v>442</v>
      </c>
      <c r="H767" s="8" t="s">
        <v>443</v>
      </c>
      <c r="I767" s="8" t="s">
        <v>1334</v>
      </c>
      <c r="J767" s="9" t="s">
        <v>434</v>
      </c>
      <c r="K767" s="9" t="s">
        <v>887</v>
      </c>
      <c r="L767" s="9" t="s">
        <v>435</v>
      </c>
      <c r="M767" s="9" t="s">
        <v>146</v>
      </c>
    </row>
    <row r="768" spans="1:13">
      <c r="A768" s="7"/>
      <c r="B768" s="8" t="s">
        <v>428</v>
      </c>
      <c r="C768" s="8" t="s">
        <v>1329</v>
      </c>
      <c r="D768" s="9">
        <v>10</v>
      </c>
      <c r="E768" s="8">
        <v>1900000</v>
      </c>
      <c r="F768" s="8" t="s">
        <v>1330</v>
      </c>
      <c r="G768" s="8" t="s">
        <v>446</v>
      </c>
      <c r="H768" s="8" t="s">
        <v>447</v>
      </c>
      <c r="I768" s="8" t="s">
        <v>1335</v>
      </c>
      <c r="J768" s="9" t="s">
        <v>434</v>
      </c>
      <c r="K768" s="9" t="s">
        <v>887</v>
      </c>
      <c r="L768" s="9" t="s">
        <v>435</v>
      </c>
      <c r="M768" s="9" t="s">
        <v>249</v>
      </c>
    </row>
    <row r="769" spans="1:13">
      <c r="A769" s="7">
        <f>MAX($A$4:A768)+1</f>
        <v>144</v>
      </c>
      <c r="B769" s="8" t="s">
        <v>428</v>
      </c>
      <c r="C769" s="8" t="s">
        <v>1336</v>
      </c>
      <c r="D769" s="9">
        <v>10</v>
      </c>
      <c r="E769" s="8">
        <v>18767837.44</v>
      </c>
      <c r="F769" s="8" t="s">
        <v>1337</v>
      </c>
      <c r="G769" s="8" t="s">
        <v>431</v>
      </c>
      <c r="H769" s="8" t="s">
        <v>432</v>
      </c>
      <c r="I769" s="8" t="s">
        <v>1338</v>
      </c>
      <c r="J769" s="9" t="s">
        <v>434</v>
      </c>
      <c r="K769" s="9" t="s">
        <v>1339</v>
      </c>
      <c r="L769" s="9" t="s">
        <v>589</v>
      </c>
      <c r="M769" s="9" t="s">
        <v>146</v>
      </c>
    </row>
    <row r="770" spans="1:13">
      <c r="A770" s="7"/>
      <c r="B770" s="8" t="s">
        <v>428</v>
      </c>
      <c r="C770" s="8" t="s">
        <v>1336</v>
      </c>
      <c r="D770" s="9">
        <v>10</v>
      </c>
      <c r="E770" s="8">
        <v>18767837.44</v>
      </c>
      <c r="F770" s="8" t="s">
        <v>1337</v>
      </c>
      <c r="G770" s="8" t="s">
        <v>431</v>
      </c>
      <c r="H770" s="8" t="s">
        <v>436</v>
      </c>
      <c r="I770" s="8" t="s">
        <v>1340</v>
      </c>
      <c r="J770" s="9" t="s">
        <v>434</v>
      </c>
      <c r="K770" s="9" t="s">
        <v>887</v>
      </c>
      <c r="L770" s="9" t="s">
        <v>435</v>
      </c>
      <c r="M770" s="9" t="s">
        <v>146</v>
      </c>
    </row>
    <row r="771" spans="1:13">
      <c r="A771" s="7"/>
      <c r="B771" s="8" t="s">
        <v>428</v>
      </c>
      <c r="C771" s="8" t="s">
        <v>1336</v>
      </c>
      <c r="D771" s="9">
        <v>10</v>
      </c>
      <c r="E771" s="8">
        <v>18767837.44</v>
      </c>
      <c r="F771" s="8" t="s">
        <v>1337</v>
      </c>
      <c r="G771" s="8" t="s">
        <v>431</v>
      </c>
      <c r="H771" s="8" t="s">
        <v>439</v>
      </c>
      <c r="I771" s="8" t="s">
        <v>1341</v>
      </c>
      <c r="J771" s="9" t="s">
        <v>453</v>
      </c>
      <c r="K771" s="9" t="s">
        <v>220</v>
      </c>
      <c r="L771" s="9" t="s">
        <v>617</v>
      </c>
      <c r="M771" s="9" t="s">
        <v>146</v>
      </c>
    </row>
    <row r="772" spans="1:13">
      <c r="A772" s="7"/>
      <c r="B772" s="8" t="s">
        <v>428</v>
      </c>
      <c r="C772" s="8" t="s">
        <v>1336</v>
      </c>
      <c r="D772" s="9">
        <v>10</v>
      </c>
      <c r="E772" s="8">
        <v>18767837.44</v>
      </c>
      <c r="F772" s="8" t="s">
        <v>1337</v>
      </c>
      <c r="G772" s="8" t="s">
        <v>442</v>
      </c>
      <c r="H772" s="8" t="s">
        <v>443</v>
      </c>
      <c r="I772" s="8" t="s">
        <v>1342</v>
      </c>
      <c r="J772" s="9" t="s">
        <v>445</v>
      </c>
      <c r="K772" s="9" t="s">
        <v>941</v>
      </c>
      <c r="L772" s="9"/>
      <c r="M772" s="9" t="s">
        <v>146</v>
      </c>
    </row>
    <row r="773" spans="1:13">
      <c r="A773" s="7"/>
      <c r="B773" s="8" t="s">
        <v>428</v>
      </c>
      <c r="C773" s="8" t="s">
        <v>1336</v>
      </c>
      <c r="D773" s="9">
        <v>10</v>
      </c>
      <c r="E773" s="8">
        <v>18767837.44</v>
      </c>
      <c r="F773" s="8" t="s">
        <v>1337</v>
      </c>
      <c r="G773" s="8" t="s">
        <v>446</v>
      </c>
      <c r="H773" s="8" t="s">
        <v>447</v>
      </c>
      <c r="I773" s="8" t="s">
        <v>1343</v>
      </c>
      <c r="J773" s="9" t="s">
        <v>434</v>
      </c>
      <c r="K773" s="9" t="s">
        <v>910</v>
      </c>
      <c r="L773" s="9" t="s">
        <v>435</v>
      </c>
      <c r="M773" s="9" t="s">
        <v>249</v>
      </c>
    </row>
    <row r="774" spans="1:13">
      <c r="A774" s="7">
        <f>MAX($A$4:A773)+1</f>
        <v>145</v>
      </c>
      <c r="B774" s="8" t="s">
        <v>428</v>
      </c>
      <c r="C774" s="8" t="s">
        <v>1344</v>
      </c>
      <c r="D774" s="9">
        <v>10</v>
      </c>
      <c r="E774" s="8">
        <v>2934800</v>
      </c>
      <c r="F774" s="8" t="s">
        <v>1345</v>
      </c>
      <c r="G774" s="8" t="s">
        <v>431</v>
      </c>
      <c r="H774" s="8" t="s">
        <v>432</v>
      </c>
      <c r="I774" s="8" t="s">
        <v>1346</v>
      </c>
      <c r="J774" s="9" t="s">
        <v>434</v>
      </c>
      <c r="K774" s="9" t="s">
        <v>1347</v>
      </c>
      <c r="L774" s="9" t="s">
        <v>589</v>
      </c>
      <c r="M774" s="9" t="s">
        <v>275</v>
      </c>
    </row>
    <row r="775" spans="1:13">
      <c r="A775" s="7"/>
      <c r="B775" s="8" t="s">
        <v>428</v>
      </c>
      <c r="C775" s="8" t="s">
        <v>1344</v>
      </c>
      <c r="D775" s="9">
        <v>10</v>
      </c>
      <c r="E775" s="8">
        <v>2934800</v>
      </c>
      <c r="F775" s="8" t="s">
        <v>1345</v>
      </c>
      <c r="G775" s="8" t="s">
        <v>431</v>
      </c>
      <c r="H775" s="8" t="s">
        <v>436</v>
      </c>
      <c r="I775" s="8" t="s">
        <v>1348</v>
      </c>
      <c r="J775" s="9" t="s">
        <v>434</v>
      </c>
      <c r="K775" s="9" t="s">
        <v>987</v>
      </c>
      <c r="L775" s="9" t="s">
        <v>435</v>
      </c>
      <c r="M775" s="9" t="s">
        <v>275</v>
      </c>
    </row>
    <row r="776" spans="1:13">
      <c r="A776" s="7"/>
      <c r="B776" s="8" t="s">
        <v>428</v>
      </c>
      <c r="C776" s="8" t="s">
        <v>1344</v>
      </c>
      <c r="D776" s="9">
        <v>10</v>
      </c>
      <c r="E776" s="8">
        <v>2934800</v>
      </c>
      <c r="F776" s="8" t="s">
        <v>1345</v>
      </c>
      <c r="G776" s="8" t="s">
        <v>431</v>
      </c>
      <c r="H776" s="8" t="s">
        <v>439</v>
      </c>
      <c r="I776" s="8" t="s">
        <v>1349</v>
      </c>
      <c r="J776" s="9" t="s">
        <v>445</v>
      </c>
      <c r="K776" s="9" t="s">
        <v>941</v>
      </c>
      <c r="L776" s="9"/>
      <c r="M776" s="9" t="s">
        <v>275</v>
      </c>
    </row>
    <row r="777" spans="1:13">
      <c r="A777" s="7"/>
      <c r="B777" s="8" t="s">
        <v>428</v>
      </c>
      <c r="C777" s="8" t="s">
        <v>1344</v>
      </c>
      <c r="D777" s="9">
        <v>10</v>
      </c>
      <c r="E777" s="8">
        <v>2934800</v>
      </c>
      <c r="F777" s="8" t="s">
        <v>1345</v>
      </c>
      <c r="G777" s="8" t="s">
        <v>442</v>
      </c>
      <c r="H777" s="8" t="s">
        <v>443</v>
      </c>
      <c r="I777" s="8" t="s">
        <v>1350</v>
      </c>
      <c r="J777" s="9" t="s">
        <v>445</v>
      </c>
      <c r="K777" s="9" t="s">
        <v>941</v>
      </c>
      <c r="L777" s="9"/>
      <c r="M777" s="9" t="s">
        <v>146</v>
      </c>
    </row>
    <row r="778" spans="1:13">
      <c r="A778" s="7"/>
      <c r="B778" s="8" t="s">
        <v>428</v>
      </c>
      <c r="C778" s="8" t="s">
        <v>1344</v>
      </c>
      <c r="D778" s="9">
        <v>10</v>
      </c>
      <c r="E778" s="8">
        <v>2934800</v>
      </c>
      <c r="F778" s="8" t="s">
        <v>1345</v>
      </c>
      <c r="G778" s="8" t="s">
        <v>446</v>
      </c>
      <c r="H778" s="8" t="s">
        <v>447</v>
      </c>
      <c r="I778" s="8" t="s">
        <v>1351</v>
      </c>
      <c r="J778" s="9" t="s">
        <v>434</v>
      </c>
      <c r="K778" s="9" t="s">
        <v>987</v>
      </c>
      <c r="L778" s="9" t="s">
        <v>435</v>
      </c>
      <c r="M778" s="9" t="s">
        <v>249</v>
      </c>
    </row>
    <row r="779" spans="1:13">
      <c r="A779" s="7"/>
      <c r="B779" s="8" t="s">
        <v>428</v>
      </c>
      <c r="C779" s="8" t="s">
        <v>1344</v>
      </c>
      <c r="D779" s="9">
        <v>10</v>
      </c>
      <c r="E779" s="8">
        <v>2934800</v>
      </c>
      <c r="F779" s="8" t="s">
        <v>1345</v>
      </c>
      <c r="G779" s="8" t="s">
        <v>458</v>
      </c>
      <c r="H779" s="8" t="s">
        <v>459</v>
      </c>
      <c r="I779" s="8" t="s">
        <v>1352</v>
      </c>
      <c r="J779" s="9" t="s">
        <v>445</v>
      </c>
      <c r="K779" s="9" t="s">
        <v>941</v>
      </c>
      <c r="L779" s="9"/>
      <c r="M779" s="9" t="s">
        <v>275</v>
      </c>
    </row>
    <row r="780" spans="1:13">
      <c r="A780" s="7">
        <f>MAX($A$4:A779)+1</f>
        <v>146</v>
      </c>
      <c r="B780" s="8" t="s">
        <v>428</v>
      </c>
      <c r="C780" s="8" t="s">
        <v>1353</v>
      </c>
      <c r="D780" s="9">
        <v>10</v>
      </c>
      <c r="E780" s="8">
        <v>544183</v>
      </c>
      <c r="F780" s="8" t="s">
        <v>1354</v>
      </c>
      <c r="G780" s="8" t="s">
        <v>431</v>
      </c>
      <c r="H780" s="8" t="s">
        <v>432</v>
      </c>
      <c r="I780" s="8" t="s">
        <v>1355</v>
      </c>
      <c r="J780" s="9" t="s">
        <v>434</v>
      </c>
      <c r="K780" s="9" t="s">
        <v>192</v>
      </c>
      <c r="L780" s="9" t="s">
        <v>589</v>
      </c>
      <c r="M780" s="9" t="s">
        <v>146</v>
      </c>
    </row>
    <row r="781" spans="1:13">
      <c r="A781" s="7"/>
      <c r="B781" s="8" t="s">
        <v>428</v>
      </c>
      <c r="C781" s="8" t="s">
        <v>1353</v>
      </c>
      <c r="D781" s="9">
        <v>10</v>
      </c>
      <c r="E781" s="8">
        <v>544183</v>
      </c>
      <c r="F781" s="8" t="s">
        <v>1354</v>
      </c>
      <c r="G781" s="8" t="s">
        <v>431</v>
      </c>
      <c r="H781" s="8" t="s">
        <v>436</v>
      </c>
      <c r="I781" s="8" t="s">
        <v>1356</v>
      </c>
      <c r="J781" s="9" t="s">
        <v>434</v>
      </c>
      <c r="K781" s="9" t="s">
        <v>910</v>
      </c>
      <c r="L781" s="9" t="s">
        <v>435</v>
      </c>
      <c r="M781" s="9" t="s">
        <v>146</v>
      </c>
    </row>
    <row r="782" spans="1:13">
      <c r="A782" s="7"/>
      <c r="B782" s="8" t="s">
        <v>428</v>
      </c>
      <c r="C782" s="8" t="s">
        <v>1353</v>
      </c>
      <c r="D782" s="9">
        <v>10</v>
      </c>
      <c r="E782" s="8">
        <v>544183</v>
      </c>
      <c r="F782" s="8" t="s">
        <v>1354</v>
      </c>
      <c r="G782" s="8" t="s">
        <v>431</v>
      </c>
      <c r="H782" s="8" t="s">
        <v>439</v>
      </c>
      <c r="I782" s="8" t="s">
        <v>1357</v>
      </c>
      <c r="J782" s="9" t="s">
        <v>453</v>
      </c>
      <c r="K782" s="9" t="s">
        <v>920</v>
      </c>
      <c r="L782" s="9" t="s">
        <v>617</v>
      </c>
      <c r="M782" s="9" t="s">
        <v>146</v>
      </c>
    </row>
    <row r="783" spans="1:13">
      <c r="A783" s="7"/>
      <c r="B783" s="8" t="s">
        <v>428</v>
      </c>
      <c r="C783" s="8" t="s">
        <v>1353</v>
      </c>
      <c r="D783" s="9">
        <v>10</v>
      </c>
      <c r="E783" s="8">
        <v>544183</v>
      </c>
      <c r="F783" s="8" t="s">
        <v>1354</v>
      </c>
      <c r="G783" s="8" t="s">
        <v>442</v>
      </c>
      <c r="H783" s="8" t="s">
        <v>443</v>
      </c>
      <c r="I783" s="8" t="s">
        <v>1358</v>
      </c>
      <c r="J783" s="9" t="s">
        <v>445</v>
      </c>
      <c r="K783" s="9" t="s">
        <v>585</v>
      </c>
      <c r="L783" s="9"/>
      <c r="M783" s="9" t="s">
        <v>146</v>
      </c>
    </row>
    <row r="784" spans="1:13">
      <c r="A784" s="7"/>
      <c r="B784" s="8" t="s">
        <v>428</v>
      </c>
      <c r="C784" s="8" t="s">
        <v>1353</v>
      </c>
      <c r="D784" s="9">
        <v>10</v>
      </c>
      <c r="E784" s="8">
        <v>544183</v>
      </c>
      <c r="F784" s="8" t="s">
        <v>1354</v>
      </c>
      <c r="G784" s="8" t="s">
        <v>446</v>
      </c>
      <c r="H784" s="8" t="s">
        <v>447</v>
      </c>
      <c r="I784" s="8" t="s">
        <v>1359</v>
      </c>
      <c r="J784" s="9" t="s">
        <v>434</v>
      </c>
      <c r="K784" s="9" t="s">
        <v>910</v>
      </c>
      <c r="L784" s="9" t="s">
        <v>435</v>
      </c>
      <c r="M784" s="9" t="s">
        <v>249</v>
      </c>
    </row>
    <row r="785" spans="1:13">
      <c r="A785" s="7">
        <f>MAX($A$4:A784)+1</f>
        <v>147</v>
      </c>
      <c r="B785" s="8" t="s">
        <v>428</v>
      </c>
      <c r="C785" s="8" t="s">
        <v>1360</v>
      </c>
      <c r="D785" s="9">
        <v>10</v>
      </c>
      <c r="E785" s="8">
        <v>3000000</v>
      </c>
      <c r="F785" s="8" t="s">
        <v>1361</v>
      </c>
      <c r="G785" s="8" t="s">
        <v>431</v>
      </c>
      <c r="H785" s="8" t="s">
        <v>432</v>
      </c>
      <c r="I785" s="8" t="s">
        <v>1362</v>
      </c>
      <c r="J785" s="9" t="s">
        <v>434</v>
      </c>
      <c r="K785" s="9" t="s">
        <v>920</v>
      </c>
      <c r="L785" s="9" t="s">
        <v>438</v>
      </c>
      <c r="M785" s="9" t="s">
        <v>146</v>
      </c>
    </row>
    <row r="786" ht="27" spans="1:13">
      <c r="A786" s="7"/>
      <c r="B786" s="8" t="s">
        <v>428</v>
      </c>
      <c r="C786" s="8" t="s">
        <v>1360</v>
      </c>
      <c r="D786" s="9">
        <v>10</v>
      </c>
      <c r="E786" s="8">
        <v>3000000</v>
      </c>
      <c r="F786" s="8" t="s">
        <v>1361</v>
      </c>
      <c r="G786" s="8" t="s">
        <v>431</v>
      </c>
      <c r="H786" s="8" t="s">
        <v>436</v>
      </c>
      <c r="I786" s="8" t="s">
        <v>1363</v>
      </c>
      <c r="J786" s="9" t="s">
        <v>434</v>
      </c>
      <c r="K786" s="9" t="s">
        <v>910</v>
      </c>
      <c r="L786" s="9" t="s">
        <v>435</v>
      </c>
      <c r="M786" s="9" t="s">
        <v>146</v>
      </c>
    </row>
    <row r="787" ht="27" spans="1:13">
      <c r="A787" s="7"/>
      <c r="B787" s="8" t="s">
        <v>428</v>
      </c>
      <c r="C787" s="8" t="s">
        <v>1360</v>
      </c>
      <c r="D787" s="9">
        <v>10</v>
      </c>
      <c r="E787" s="8">
        <v>3000000</v>
      </c>
      <c r="F787" s="8" t="s">
        <v>1361</v>
      </c>
      <c r="G787" s="8" t="s">
        <v>431</v>
      </c>
      <c r="H787" s="8" t="s">
        <v>439</v>
      </c>
      <c r="I787" s="8" t="s">
        <v>1364</v>
      </c>
      <c r="J787" s="9" t="s">
        <v>453</v>
      </c>
      <c r="K787" s="9" t="s">
        <v>920</v>
      </c>
      <c r="L787" s="9" t="s">
        <v>441</v>
      </c>
      <c r="M787" s="9" t="s">
        <v>146</v>
      </c>
    </row>
    <row r="788" ht="27" spans="1:13">
      <c r="A788" s="7"/>
      <c r="B788" s="8" t="s">
        <v>428</v>
      </c>
      <c r="C788" s="8" t="s">
        <v>1360</v>
      </c>
      <c r="D788" s="9">
        <v>10</v>
      </c>
      <c r="E788" s="8">
        <v>3000000</v>
      </c>
      <c r="F788" s="8" t="s">
        <v>1361</v>
      </c>
      <c r="G788" s="8" t="s">
        <v>442</v>
      </c>
      <c r="H788" s="8" t="s">
        <v>511</v>
      </c>
      <c r="I788" s="8" t="s">
        <v>1365</v>
      </c>
      <c r="J788" s="9" t="s">
        <v>445</v>
      </c>
      <c r="K788" s="9" t="s">
        <v>913</v>
      </c>
      <c r="L788" s="9"/>
      <c r="M788" s="9" t="s">
        <v>146</v>
      </c>
    </row>
    <row r="789" spans="1:13">
      <c r="A789" s="7"/>
      <c r="B789" s="8" t="s">
        <v>428</v>
      </c>
      <c r="C789" s="8" t="s">
        <v>1360</v>
      </c>
      <c r="D789" s="9">
        <v>10</v>
      </c>
      <c r="E789" s="8">
        <v>3000000</v>
      </c>
      <c r="F789" s="8" t="s">
        <v>1361</v>
      </c>
      <c r="G789" s="8" t="s">
        <v>446</v>
      </c>
      <c r="H789" s="8" t="s">
        <v>447</v>
      </c>
      <c r="I789" s="8" t="s">
        <v>1366</v>
      </c>
      <c r="J789" s="9" t="s">
        <v>434</v>
      </c>
      <c r="K789" s="9" t="s">
        <v>910</v>
      </c>
      <c r="L789" s="9" t="s">
        <v>435</v>
      </c>
      <c r="M789" s="9" t="s">
        <v>249</v>
      </c>
    </row>
    <row r="790" spans="1:13">
      <c r="A790" s="7">
        <f>MAX($A$4:A789)+1</f>
        <v>148</v>
      </c>
      <c r="B790" s="8" t="s">
        <v>428</v>
      </c>
      <c r="C790" s="8" t="s">
        <v>1367</v>
      </c>
      <c r="D790" s="9">
        <v>10</v>
      </c>
      <c r="E790" s="8">
        <v>1324400</v>
      </c>
      <c r="F790" s="8" t="s">
        <v>1368</v>
      </c>
      <c r="G790" s="8" t="s">
        <v>431</v>
      </c>
      <c r="H790" s="8" t="s">
        <v>432</v>
      </c>
      <c r="I790" s="8" t="s">
        <v>1369</v>
      </c>
      <c r="J790" s="9" t="s">
        <v>434</v>
      </c>
      <c r="K790" s="9" t="s">
        <v>925</v>
      </c>
      <c r="L790" s="9" t="s">
        <v>438</v>
      </c>
      <c r="M790" s="9" t="s">
        <v>146</v>
      </c>
    </row>
    <row r="791" spans="1:13">
      <c r="A791" s="7"/>
      <c r="B791" s="8" t="s">
        <v>428</v>
      </c>
      <c r="C791" s="8" t="s">
        <v>1367</v>
      </c>
      <c r="D791" s="9">
        <v>10</v>
      </c>
      <c r="E791" s="8">
        <v>1324400</v>
      </c>
      <c r="F791" s="8" t="s">
        <v>1368</v>
      </c>
      <c r="G791" s="8" t="s">
        <v>431</v>
      </c>
      <c r="H791" s="8" t="s">
        <v>436</v>
      </c>
      <c r="I791" s="8" t="s">
        <v>1370</v>
      </c>
      <c r="J791" s="9" t="s">
        <v>434</v>
      </c>
      <c r="K791" s="9" t="s">
        <v>910</v>
      </c>
      <c r="L791" s="9" t="s">
        <v>435</v>
      </c>
      <c r="M791" s="9" t="s">
        <v>146</v>
      </c>
    </row>
    <row r="792" ht="27" spans="1:13">
      <c r="A792" s="7"/>
      <c r="B792" s="8" t="s">
        <v>428</v>
      </c>
      <c r="C792" s="8" t="s">
        <v>1367</v>
      </c>
      <c r="D792" s="9">
        <v>10</v>
      </c>
      <c r="E792" s="8">
        <v>1324400</v>
      </c>
      <c r="F792" s="8" t="s">
        <v>1368</v>
      </c>
      <c r="G792" s="8" t="s">
        <v>431</v>
      </c>
      <c r="H792" s="8" t="s">
        <v>439</v>
      </c>
      <c r="I792" s="8" t="s">
        <v>1371</v>
      </c>
      <c r="J792" s="9" t="s">
        <v>453</v>
      </c>
      <c r="K792" s="9" t="s">
        <v>920</v>
      </c>
      <c r="L792" s="9" t="s">
        <v>441</v>
      </c>
      <c r="M792" s="9" t="s">
        <v>146</v>
      </c>
    </row>
    <row r="793" ht="27" spans="1:13">
      <c r="A793" s="7"/>
      <c r="B793" s="8" t="s">
        <v>428</v>
      </c>
      <c r="C793" s="8" t="s">
        <v>1367</v>
      </c>
      <c r="D793" s="9">
        <v>10</v>
      </c>
      <c r="E793" s="8">
        <v>1324400</v>
      </c>
      <c r="F793" s="8" t="s">
        <v>1368</v>
      </c>
      <c r="G793" s="8" t="s">
        <v>442</v>
      </c>
      <c r="H793" s="8" t="s">
        <v>443</v>
      </c>
      <c r="I793" s="8" t="s">
        <v>1372</v>
      </c>
      <c r="J793" s="9" t="s">
        <v>445</v>
      </c>
      <c r="K793" s="9" t="s">
        <v>585</v>
      </c>
      <c r="L793" s="9"/>
      <c r="M793" s="9" t="s">
        <v>146</v>
      </c>
    </row>
    <row r="794" spans="1:13">
      <c r="A794" s="7"/>
      <c r="B794" s="8" t="s">
        <v>428</v>
      </c>
      <c r="C794" s="8" t="s">
        <v>1367</v>
      </c>
      <c r="D794" s="9">
        <v>10</v>
      </c>
      <c r="E794" s="8">
        <v>1324400</v>
      </c>
      <c r="F794" s="8" t="s">
        <v>1368</v>
      </c>
      <c r="G794" s="8" t="s">
        <v>446</v>
      </c>
      <c r="H794" s="8" t="s">
        <v>447</v>
      </c>
      <c r="I794" s="8" t="s">
        <v>1373</v>
      </c>
      <c r="J794" s="9" t="s">
        <v>434</v>
      </c>
      <c r="K794" s="9" t="s">
        <v>910</v>
      </c>
      <c r="L794" s="9" t="s">
        <v>435</v>
      </c>
      <c r="M794" s="9" t="s">
        <v>249</v>
      </c>
    </row>
    <row r="795" spans="1:13">
      <c r="A795" s="7">
        <f>MAX($A$4:A794)+1</f>
        <v>149</v>
      </c>
      <c r="B795" s="8" t="s">
        <v>428</v>
      </c>
      <c r="C795" s="8" t="s">
        <v>1374</v>
      </c>
      <c r="D795" s="9">
        <v>10</v>
      </c>
      <c r="E795" s="8">
        <v>1316796</v>
      </c>
      <c r="F795" s="8" t="s">
        <v>1375</v>
      </c>
      <c r="G795" s="8" t="s">
        <v>431</v>
      </c>
      <c r="H795" s="8" t="s">
        <v>432</v>
      </c>
      <c r="I795" s="8" t="s">
        <v>1376</v>
      </c>
      <c r="J795" s="9" t="s">
        <v>434</v>
      </c>
      <c r="K795" s="9" t="s">
        <v>920</v>
      </c>
      <c r="L795" s="9" t="s">
        <v>438</v>
      </c>
      <c r="M795" s="9" t="s">
        <v>146</v>
      </c>
    </row>
    <row r="796" spans="1:13">
      <c r="A796" s="7"/>
      <c r="B796" s="8" t="s">
        <v>428</v>
      </c>
      <c r="C796" s="8" t="s">
        <v>1374</v>
      </c>
      <c r="D796" s="9">
        <v>10</v>
      </c>
      <c r="E796" s="8">
        <v>1316796</v>
      </c>
      <c r="F796" s="8" t="s">
        <v>1375</v>
      </c>
      <c r="G796" s="8" t="s">
        <v>431</v>
      </c>
      <c r="H796" s="8" t="s">
        <v>436</v>
      </c>
      <c r="I796" s="8" t="s">
        <v>1377</v>
      </c>
      <c r="J796" s="9" t="s">
        <v>434</v>
      </c>
      <c r="K796" s="9" t="s">
        <v>910</v>
      </c>
      <c r="L796" s="9" t="s">
        <v>435</v>
      </c>
      <c r="M796" s="9" t="s">
        <v>146</v>
      </c>
    </row>
    <row r="797" spans="1:13">
      <c r="A797" s="7"/>
      <c r="B797" s="8" t="s">
        <v>428</v>
      </c>
      <c r="C797" s="8" t="s">
        <v>1374</v>
      </c>
      <c r="D797" s="9">
        <v>10</v>
      </c>
      <c r="E797" s="8">
        <v>1316796</v>
      </c>
      <c r="F797" s="8" t="s">
        <v>1375</v>
      </c>
      <c r="G797" s="8" t="s">
        <v>431</v>
      </c>
      <c r="H797" s="8" t="s">
        <v>439</v>
      </c>
      <c r="I797" s="8" t="s">
        <v>1378</v>
      </c>
      <c r="J797" s="9" t="s">
        <v>453</v>
      </c>
      <c r="K797" s="9" t="s">
        <v>920</v>
      </c>
      <c r="L797" s="9" t="s">
        <v>441</v>
      </c>
      <c r="M797" s="9" t="s">
        <v>146</v>
      </c>
    </row>
    <row r="798" spans="1:13">
      <c r="A798" s="7"/>
      <c r="B798" s="8" t="s">
        <v>428</v>
      </c>
      <c r="C798" s="8" t="s">
        <v>1374</v>
      </c>
      <c r="D798" s="9">
        <v>10</v>
      </c>
      <c r="E798" s="8">
        <v>1316796</v>
      </c>
      <c r="F798" s="8" t="s">
        <v>1375</v>
      </c>
      <c r="G798" s="8" t="s">
        <v>442</v>
      </c>
      <c r="H798" s="8" t="s">
        <v>443</v>
      </c>
      <c r="I798" s="8" t="s">
        <v>1379</v>
      </c>
      <c r="J798" s="9" t="s">
        <v>445</v>
      </c>
      <c r="K798" s="9" t="s">
        <v>913</v>
      </c>
      <c r="L798" s="9"/>
      <c r="M798" s="9" t="s">
        <v>146</v>
      </c>
    </row>
    <row r="799" spans="1:13">
      <c r="A799" s="7"/>
      <c r="B799" s="8" t="s">
        <v>428</v>
      </c>
      <c r="C799" s="8" t="s">
        <v>1374</v>
      </c>
      <c r="D799" s="9">
        <v>10</v>
      </c>
      <c r="E799" s="8">
        <v>1316796</v>
      </c>
      <c r="F799" s="8" t="s">
        <v>1375</v>
      </c>
      <c r="G799" s="8" t="s">
        <v>446</v>
      </c>
      <c r="H799" s="8" t="s">
        <v>447</v>
      </c>
      <c r="I799" s="8" t="s">
        <v>774</v>
      </c>
      <c r="J799" s="9" t="s">
        <v>434</v>
      </c>
      <c r="K799" s="9" t="s">
        <v>910</v>
      </c>
      <c r="L799" s="9" t="s">
        <v>435</v>
      </c>
      <c r="M799" s="9" t="s">
        <v>249</v>
      </c>
    </row>
    <row r="800" spans="1:13">
      <c r="A800" s="7">
        <f>MAX($A$4:A799)+1</f>
        <v>150</v>
      </c>
      <c r="B800" s="8" t="s">
        <v>428</v>
      </c>
      <c r="C800" s="8" t="s">
        <v>1380</v>
      </c>
      <c r="D800" s="9">
        <v>10</v>
      </c>
      <c r="E800" s="8">
        <v>390000</v>
      </c>
      <c r="F800" s="8" t="s">
        <v>1381</v>
      </c>
      <c r="G800" s="8" t="s">
        <v>431</v>
      </c>
      <c r="H800" s="8" t="s">
        <v>432</v>
      </c>
      <c r="I800" s="8" t="s">
        <v>1382</v>
      </c>
      <c r="J800" s="9" t="s">
        <v>434</v>
      </c>
      <c r="K800" s="9" t="s">
        <v>103</v>
      </c>
      <c r="L800" s="9" t="s">
        <v>438</v>
      </c>
      <c r="M800" s="9" t="s">
        <v>146</v>
      </c>
    </row>
    <row r="801" spans="1:13">
      <c r="A801" s="7"/>
      <c r="B801" s="8" t="s">
        <v>428</v>
      </c>
      <c r="C801" s="8" t="s">
        <v>1380</v>
      </c>
      <c r="D801" s="9">
        <v>10</v>
      </c>
      <c r="E801" s="8">
        <v>390000</v>
      </c>
      <c r="F801" s="8" t="s">
        <v>1381</v>
      </c>
      <c r="G801" s="8" t="s">
        <v>431</v>
      </c>
      <c r="H801" s="8" t="s">
        <v>436</v>
      </c>
      <c r="I801" s="8" t="s">
        <v>1383</v>
      </c>
      <c r="J801" s="9" t="s">
        <v>434</v>
      </c>
      <c r="K801" s="9" t="s">
        <v>887</v>
      </c>
      <c r="L801" s="9" t="s">
        <v>435</v>
      </c>
      <c r="M801" s="9" t="s">
        <v>146</v>
      </c>
    </row>
    <row r="802" spans="1:13">
      <c r="A802" s="7"/>
      <c r="B802" s="8" t="s">
        <v>428</v>
      </c>
      <c r="C802" s="8" t="s">
        <v>1380</v>
      </c>
      <c r="D802" s="9">
        <v>10</v>
      </c>
      <c r="E802" s="8">
        <v>390000</v>
      </c>
      <c r="F802" s="8" t="s">
        <v>1381</v>
      </c>
      <c r="G802" s="8" t="s">
        <v>431</v>
      </c>
      <c r="H802" s="8" t="s">
        <v>439</v>
      </c>
      <c r="I802" s="8" t="s">
        <v>1384</v>
      </c>
      <c r="J802" s="9" t="s">
        <v>453</v>
      </c>
      <c r="K802" s="9" t="s">
        <v>920</v>
      </c>
      <c r="L802" s="9" t="s">
        <v>441</v>
      </c>
      <c r="M802" s="9" t="s">
        <v>146</v>
      </c>
    </row>
    <row r="803" spans="1:13">
      <c r="A803" s="7"/>
      <c r="B803" s="8" t="s">
        <v>428</v>
      </c>
      <c r="C803" s="8" t="s">
        <v>1380</v>
      </c>
      <c r="D803" s="9">
        <v>10</v>
      </c>
      <c r="E803" s="8">
        <v>390000</v>
      </c>
      <c r="F803" s="8" t="s">
        <v>1381</v>
      </c>
      <c r="G803" s="8" t="s">
        <v>442</v>
      </c>
      <c r="H803" s="8" t="s">
        <v>443</v>
      </c>
      <c r="I803" s="8" t="s">
        <v>1385</v>
      </c>
      <c r="J803" s="9" t="s">
        <v>445</v>
      </c>
      <c r="K803" s="9" t="s">
        <v>456</v>
      </c>
      <c r="L803" s="9"/>
      <c r="M803" s="9" t="s">
        <v>146</v>
      </c>
    </row>
    <row r="804" spans="1:13">
      <c r="A804" s="7"/>
      <c r="B804" s="8" t="s">
        <v>428</v>
      </c>
      <c r="C804" s="8" t="s">
        <v>1380</v>
      </c>
      <c r="D804" s="9">
        <v>10</v>
      </c>
      <c r="E804" s="8">
        <v>390000</v>
      </c>
      <c r="F804" s="8" t="s">
        <v>1381</v>
      </c>
      <c r="G804" s="8" t="s">
        <v>446</v>
      </c>
      <c r="H804" s="8" t="s">
        <v>447</v>
      </c>
      <c r="I804" s="8" t="s">
        <v>1386</v>
      </c>
      <c r="J804" s="9" t="s">
        <v>434</v>
      </c>
      <c r="K804" s="9" t="s">
        <v>887</v>
      </c>
      <c r="L804" s="9" t="s">
        <v>435</v>
      </c>
      <c r="M804" s="9" t="s">
        <v>249</v>
      </c>
    </row>
    <row r="805" ht="27" spans="1:13">
      <c r="A805" s="7">
        <f>MAX($A$4:A804)+1</f>
        <v>151</v>
      </c>
      <c r="B805" s="8" t="s">
        <v>428</v>
      </c>
      <c r="C805" s="8" t="s">
        <v>1387</v>
      </c>
      <c r="D805" s="9">
        <v>10</v>
      </c>
      <c r="E805" s="8">
        <v>15000000</v>
      </c>
      <c r="F805" s="8" t="s">
        <v>1388</v>
      </c>
      <c r="G805" s="8" t="s">
        <v>431</v>
      </c>
      <c r="H805" s="8" t="s">
        <v>432</v>
      </c>
      <c r="I805" s="8" t="s">
        <v>1389</v>
      </c>
      <c r="J805" s="9" t="s">
        <v>434</v>
      </c>
      <c r="K805" s="9" t="s">
        <v>1390</v>
      </c>
      <c r="L805" s="9" t="s">
        <v>1310</v>
      </c>
      <c r="M805" s="9" t="s">
        <v>275</v>
      </c>
    </row>
    <row r="806" spans="1:13">
      <c r="A806" s="7"/>
      <c r="B806" s="8" t="s">
        <v>428</v>
      </c>
      <c r="C806" s="8" t="s">
        <v>1387</v>
      </c>
      <c r="D806" s="9">
        <v>10</v>
      </c>
      <c r="E806" s="8">
        <v>15000000</v>
      </c>
      <c r="F806" s="8" t="s">
        <v>1388</v>
      </c>
      <c r="G806" s="8" t="s">
        <v>431</v>
      </c>
      <c r="H806" s="8" t="s">
        <v>436</v>
      </c>
      <c r="I806" s="8" t="s">
        <v>479</v>
      </c>
      <c r="J806" s="9" t="s">
        <v>434</v>
      </c>
      <c r="K806" s="9" t="s">
        <v>910</v>
      </c>
      <c r="L806" s="9" t="s">
        <v>435</v>
      </c>
      <c r="M806" s="9" t="s">
        <v>275</v>
      </c>
    </row>
    <row r="807" spans="1:13">
      <c r="A807" s="7"/>
      <c r="B807" s="8" t="s">
        <v>428</v>
      </c>
      <c r="C807" s="8" t="s">
        <v>1387</v>
      </c>
      <c r="D807" s="9">
        <v>10</v>
      </c>
      <c r="E807" s="8">
        <v>15000000</v>
      </c>
      <c r="F807" s="8" t="s">
        <v>1388</v>
      </c>
      <c r="G807" s="8" t="s">
        <v>431</v>
      </c>
      <c r="H807" s="8" t="s">
        <v>439</v>
      </c>
      <c r="I807" s="8" t="s">
        <v>480</v>
      </c>
      <c r="J807" s="9" t="s">
        <v>453</v>
      </c>
      <c r="K807" s="9" t="s">
        <v>900</v>
      </c>
      <c r="L807" s="9" t="s">
        <v>481</v>
      </c>
      <c r="M807" s="9" t="s">
        <v>275</v>
      </c>
    </row>
    <row r="808" spans="1:13">
      <c r="A808" s="7"/>
      <c r="B808" s="8" t="s">
        <v>428</v>
      </c>
      <c r="C808" s="8" t="s">
        <v>1387</v>
      </c>
      <c r="D808" s="9">
        <v>10</v>
      </c>
      <c r="E808" s="8">
        <v>15000000</v>
      </c>
      <c r="F808" s="8" t="s">
        <v>1388</v>
      </c>
      <c r="G808" s="8" t="s">
        <v>442</v>
      </c>
      <c r="H808" s="8" t="s">
        <v>443</v>
      </c>
      <c r="I808" s="8" t="s">
        <v>1391</v>
      </c>
      <c r="J808" s="9" t="s">
        <v>445</v>
      </c>
      <c r="K808" s="9" t="s">
        <v>585</v>
      </c>
      <c r="L808" s="9"/>
      <c r="M808" s="9" t="s">
        <v>146</v>
      </c>
    </row>
    <row r="809" spans="1:13">
      <c r="A809" s="7"/>
      <c r="B809" s="8" t="s">
        <v>428</v>
      </c>
      <c r="C809" s="8" t="s">
        <v>1387</v>
      </c>
      <c r="D809" s="9">
        <v>10</v>
      </c>
      <c r="E809" s="8">
        <v>15000000</v>
      </c>
      <c r="F809" s="8" t="s">
        <v>1388</v>
      </c>
      <c r="G809" s="8" t="s">
        <v>446</v>
      </c>
      <c r="H809" s="8" t="s">
        <v>447</v>
      </c>
      <c r="I809" s="8" t="s">
        <v>474</v>
      </c>
      <c r="J809" s="9" t="s">
        <v>434</v>
      </c>
      <c r="K809" s="9" t="s">
        <v>910</v>
      </c>
      <c r="L809" s="9" t="s">
        <v>435</v>
      </c>
      <c r="M809" s="9" t="s">
        <v>249</v>
      </c>
    </row>
    <row r="810" spans="1:13">
      <c r="A810" s="7"/>
      <c r="B810" s="8" t="s">
        <v>428</v>
      </c>
      <c r="C810" s="8" t="s">
        <v>1387</v>
      </c>
      <c r="D810" s="9">
        <v>10</v>
      </c>
      <c r="E810" s="8">
        <v>15000000</v>
      </c>
      <c r="F810" s="8" t="s">
        <v>1388</v>
      </c>
      <c r="G810" s="8" t="s">
        <v>458</v>
      </c>
      <c r="H810" s="8" t="s">
        <v>484</v>
      </c>
      <c r="I810" s="8" t="s">
        <v>485</v>
      </c>
      <c r="J810" s="9" t="s">
        <v>453</v>
      </c>
      <c r="K810" s="9" t="s">
        <v>932</v>
      </c>
      <c r="L810" s="9" t="s">
        <v>486</v>
      </c>
      <c r="M810" s="9" t="s">
        <v>275</v>
      </c>
    </row>
    <row r="811" spans="1:13">
      <c r="A811" s="7">
        <f>MAX($A$4:A810)+1</f>
        <v>152</v>
      </c>
      <c r="B811" s="8" t="s">
        <v>428</v>
      </c>
      <c r="C811" s="8" t="s">
        <v>1392</v>
      </c>
      <c r="D811" s="9">
        <v>10</v>
      </c>
      <c r="E811" s="8">
        <v>1510000</v>
      </c>
      <c r="F811" s="8" t="s">
        <v>1393</v>
      </c>
      <c r="G811" s="8" t="s">
        <v>431</v>
      </c>
      <c r="H811" s="8" t="s">
        <v>432</v>
      </c>
      <c r="I811" s="8" t="s">
        <v>1394</v>
      </c>
      <c r="J811" s="9" t="s">
        <v>434</v>
      </c>
      <c r="K811" s="9" t="s">
        <v>286</v>
      </c>
      <c r="L811" s="9" t="s">
        <v>438</v>
      </c>
      <c r="M811" s="9" t="s">
        <v>146</v>
      </c>
    </row>
    <row r="812" spans="1:13">
      <c r="A812" s="7"/>
      <c r="B812" s="8" t="s">
        <v>428</v>
      </c>
      <c r="C812" s="8" t="s">
        <v>1392</v>
      </c>
      <c r="D812" s="9">
        <v>10</v>
      </c>
      <c r="E812" s="8">
        <v>1510000</v>
      </c>
      <c r="F812" s="8" t="s">
        <v>1393</v>
      </c>
      <c r="G812" s="8" t="s">
        <v>431</v>
      </c>
      <c r="H812" s="8" t="s">
        <v>436</v>
      </c>
      <c r="I812" s="8" t="s">
        <v>1395</v>
      </c>
      <c r="J812" s="9" t="s">
        <v>434</v>
      </c>
      <c r="K812" s="9" t="s">
        <v>987</v>
      </c>
      <c r="L812" s="9" t="s">
        <v>435</v>
      </c>
      <c r="M812" s="9" t="s">
        <v>146</v>
      </c>
    </row>
    <row r="813" spans="1:13">
      <c r="A813" s="7"/>
      <c r="B813" s="8" t="s">
        <v>428</v>
      </c>
      <c r="C813" s="8" t="s">
        <v>1392</v>
      </c>
      <c r="D813" s="9">
        <v>10</v>
      </c>
      <c r="E813" s="8">
        <v>1510000</v>
      </c>
      <c r="F813" s="8" t="s">
        <v>1393</v>
      </c>
      <c r="G813" s="8" t="s">
        <v>431</v>
      </c>
      <c r="H813" s="8" t="s">
        <v>439</v>
      </c>
      <c r="I813" s="8" t="s">
        <v>1396</v>
      </c>
      <c r="J813" s="9" t="s">
        <v>434</v>
      </c>
      <c r="K813" s="9" t="s">
        <v>887</v>
      </c>
      <c r="L813" s="9" t="s">
        <v>435</v>
      </c>
      <c r="M813" s="9" t="s">
        <v>146</v>
      </c>
    </row>
    <row r="814" spans="1:13">
      <c r="A814" s="7"/>
      <c r="B814" s="8" t="s">
        <v>428</v>
      </c>
      <c r="C814" s="8" t="s">
        <v>1392</v>
      </c>
      <c r="D814" s="9">
        <v>10</v>
      </c>
      <c r="E814" s="8">
        <v>1510000</v>
      </c>
      <c r="F814" s="8" t="s">
        <v>1393</v>
      </c>
      <c r="G814" s="8" t="s">
        <v>442</v>
      </c>
      <c r="H814" s="8" t="s">
        <v>443</v>
      </c>
      <c r="I814" s="8" t="s">
        <v>1397</v>
      </c>
      <c r="J814" s="9" t="s">
        <v>445</v>
      </c>
      <c r="K814" s="9" t="s">
        <v>456</v>
      </c>
      <c r="L814" s="9"/>
      <c r="M814" s="9" t="s">
        <v>146</v>
      </c>
    </row>
    <row r="815" spans="1:13">
      <c r="A815" s="7"/>
      <c r="B815" s="8" t="s">
        <v>428</v>
      </c>
      <c r="C815" s="8" t="s">
        <v>1392</v>
      </c>
      <c r="D815" s="9">
        <v>10</v>
      </c>
      <c r="E815" s="8">
        <v>1510000</v>
      </c>
      <c r="F815" s="8" t="s">
        <v>1393</v>
      </c>
      <c r="G815" s="8" t="s">
        <v>446</v>
      </c>
      <c r="H815" s="8" t="s">
        <v>447</v>
      </c>
      <c r="I815" s="8" t="s">
        <v>1398</v>
      </c>
      <c r="J815" s="9" t="s">
        <v>434</v>
      </c>
      <c r="K815" s="9" t="s">
        <v>987</v>
      </c>
      <c r="L815" s="9" t="s">
        <v>435</v>
      </c>
      <c r="M815" s="9" t="s">
        <v>249</v>
      </c>
    </row>
    <row r="816" spans="1:13">
      <c r="A816" s="7">
        <f>MAX($A$4:A815)+1</f>
        <v>153</v>
      </c>
      <c r="B816" s="8" t="s">
        <v>428</v>
      </c>
      <c r="C816" s="8" t="s">
        <v>1399</v>
      </c>
      <c r="D816" s="9">
        <v>10</v>
      </c>
      <c r="E816" s="8">
        <v>1000000</v>
      </c>
      <c r="F816" s="8" t="s">
        <v>1400</v>
      </c>
      <c r="G816" s="8" t="s">
        <v>431</v>
      </c>
      <c r="H816" s="8" t="s">
        <v>432</v>
      </c>
      <c r="I816" s="8" t="s">
        <v>1394</v>
      </c>
      <c r="J816" s="9" t="s">
        <v>434</v>
      </c>
      <c r="K816" s="9" t="s">
        <v>286</v>
      </c>
      <c r="L816" s="9" t="s">
        <v>438</v>
      </c>
      <c r="M816" s="9" t="s">
        <v>146</v>
      </c>
    </row>
    <row r="817" spans="1:13">
      <c r="A817" s="7"/>
      <c r="B817" s="8" t="s">
        <v>428</v>
      </c>
      <c r="C817" s="8" t="s">
        <v>1399</v>
      </c>
      <c r="D817" s="9">
        <v>10</v>
      </c>
      <c r="E817" s="8">
        <v>1000000</v>
      </c>
      <c r="F817" s="8" t="s">
        <v>1400</v>
      </c>
      <c r="G817" s="8" t="s">
        <v>431</v>
      </c>
      <c r="H817" s="8" t="s">
        <v>436</v>
      </c>
      <c r="I817" s="8" t="s">
        <v>1395</v>
      </c>
      <c r="J817" s="9" t="s">
        <v>434</v>
      </c>
      <c r="K817" s="9" t="s">
        <v>987</v>
      </c>
      <c r="L817" s="9" t="s">
        <v>435</v>
      </c>
      <c r="M817" s="9" t="s">
        <v>146</v>
      </c>
    </row>
    <row r="818" spans="1:13">
      <c r="A818" s="7"/>
      <c r="B818" s="8" t="s">
        <v>428</v>
      </c>
      <c r="C818" s="8" t="s">
        <v>1399</v>
      </c>
      <c r="D818" s="9">
        <v>10</v>
      </c>
      <c r="E818" s="8">
        <v>1000000</v>
      </c>
      <c r="F818" s="8" t="s">
        <v>1400</v>
      </c>
      <c r="G818" s="8" t="s">
        <v>431</v>
      </c>
      <c r="H818" s="8" t="s">
        <v>439</v>
      </c>
      <c r="I818" s="8" t="s">
        <v>1396</v>
      </c>
      <c r="J818" s="9" t="s">
        <v>453</v>
      </c>
      <c r="K818" s="9" t="s">
        <v>920</v>
      </c>
      <c r="L818" s="9" t="s">
        <v>441</v>
      </c>
      <c r="M818" s="9" t="s">
        <v>146</v>
      </c>
    </row>
    <row r="819" spans="1:13">
      <c r="A819" s="7"/>
      <c r="B819" s="8" t="s">
        <v>428</v>
      </c>
      <c r="C819" s="8" t="s">
        <v>1399</v>
      </c>
      <c r="D819" s="9">
        <v>10</v>
      </c>
      <c r="E819" s="8">
        <v>1000000</v>
      </c>
      <c r="F819" s="8" t="s">
        <v>1400</v>
      </c>
      <c r="G819" s="8" t="s">
        <v>442</v>
      </c>
      <c r="H819" s="8" t="s">
        <v>443</v>
      </c>
      <c r="I819" s="8" t="s">
        <v>1397</v>
      </c>
      <c r="J819" s="9" t="s">
        <v>445</v>
      </c>
      <c r="K819" s="9" t="s">
        <v>456</v>
      </c>
      <c r="L819" s="9"/>
      <c r="M819" s="9" t="s">
        <v>146</v>
      </c>
    </row>
    <row r="820" spans="1:13">
      <c r="A820" s="7"/>
      <c r="B820" s="8" t="s">
        <v>428</v>
      </c>
      <c r="C820" s="8" t="s">
        <v>1399</v>
      </c>
      <c r="D820" s="9">
        <v>10</v>
      </c>
      <c r="E820" s="8">
        <v>1000000</v>
      </c>
      <c r="F820" s="8" t="s">
        <v>1400</v>
      </c>
      <c r="G820" s="8" t="s">
        <v>446</v>
      </c>
      <c r="H820" s="8" t="s">
        <v>447</v>
      </c>
      <c r="I820" s="8" t="s">
        <v>1398</v>
      </c>
      <c r="J820" s="9" t="s">
        <v>434</v>
      </c>
      <c r="K820" s="9" t="s">
        <v>987</v>
      </c>
      <c r="L820" s="9" t="s">
        <v>435</v>
      </c>
      <c r="M820" s="9" t="s">
        <v>249</v>
      </c>
    </row>
    <row r="821" spans="1:13">
      <c r="A821" s="7">
        <f>MAX($A$4:A820)+1</f>
        <v>154</v>
      </c>
      <c r="B821" s="8" t="s">
        <v>428</v>
      </c>
      <c r="C821" s="8" t="s">
        <v>1401</v>
      </c>
      <c r="D821" s="9">
        <v>10</v>
      </c>
      <c r="E821" s="8">
        <v>1800000</v>
      </c>
      <c r="F821" s="8" t="s">
        <v>1402</v>
      </c>
      <c r="G821" s="8" t="s">
        <v>431</v>
      </c>
      <c r="H821" s="8" t="s">
        <v>432</v>
      </c>
      <c r="I821" s="8" t="s">
        <v>1403</v>
      </c>
      <c r="J821" s="9" t="s">
        <v>434</v>
      </c>
      <c r="K821" s="9" t="s">
        <v>1404</v>
      </c>
      <c r="L821" s="9" t="s">
        <v>478</v>
      </c>
      <c r="M821" s="9" t="s">
        <v>275</v>
      </c>
    </row>
    <row r="822" spans="1:13">
      <c r="A822" s="7"/>
      <c r="B822" s="8" t="s">
        <v>428</v>
      </c>
      <c r="C822" s="8" t="s">
        <v>1401</v>
      </c>
      <c r="D822" s="9">
        <v>10</v>
      </c>
      <c r="E822" s="8">
        <v>1800000</v>
      </c>
      <c r="F822" s="8" t="s">
        <v>1402</v>
      </c>
      <c r="G822" s="8" t="s">
        <v>431</v>
      </c>
      <c r="H822" s="8" t="s">
        <v>436</v>
      </c>
      <c r="I822" s="8" t="s">
        <v>724</v>
      </c>
      <c r="J822" s="9" t="s">
        <v>434</v>
      </c>
      <c r="K822" s="9" t="s">
        <v>887</v>
      </c>
      <c r="L822" s="9" t="s">
        <v>435</v>
      </c>
      <c r="M822" s="9" t="s">
        <v>275</v>
      </c>
    </row>
    <row r="823" spans="1:13">
      <c r="A823" s="7"/>
      <c r="B823" s="8" t="s">
        <v>428</v>
      </c>
      <c r="C823" s="8" t="s">
        <v>1401</v>
      </c>
      <c r="D823" s="9">
        <v>10</v>
      </c>
      <c r="E823" s="8">
        <v>1800000</v>
      </c>
      <c r="F823" s="8" t="s">
        <v>1402</v>
      </c>
      <c r="G823" s="8" t="s">
        <v>431</v>
      </c>
      <c r="H823" s="8" t="s">
        <v>439</v>
      </c>
      <c r="I823" s="8" t="s">
        <v>1405</v>
      </c>
      <c r="J823" s="9" t="s">
        <v>453</v>
      </c>
      <c r="K823" s="9" t="s">
        <v>920</v>
      </c>
      <c r="L823" s="9" t="s">
        <v>441</v>
      </c>
      <c r="M823" s="9" t="s">
        <v>275</v>
      </c>
    </row>
    <row r="824" spans="1:13">
      <c r="A824" s="7"/>
      <c r="B824" s="8" t="s">
        <v>428</v>
      </c>
      <c r="C824" s="8" t="s">
        <v>1401</v>
      </c>
      <c r="D824" s="9">
        <v>10</v>
      </c>
      <c r="E824" s="8">
        <v>1800000</v>
      </c>
      <c r="F824" s="8" t="s">
        <v>1402</v>
      </c>
      <c r="G824" s="8" t="s">
        <v>442</v>
      </c>
      <c r="H824" s="8" t="s">
        <v>443</v>
      </c>
      <c r="I824" s="8" t="s">
        <v>1406</v>
      </c>
      <c r="J824" s="9" t="s">
        <v>445</v>
      </c>
      <c r="K824" s="9" t="s">
        <v>456</v>
      </c>
      <c r="L824" s="9"/>
      <c r="M824" s="9" t="s">
        <v>146</v>
      </c>
    </row>
    <row r="825" spans="1:13">
      <c r="A825" s="7"/>
      <c r="B825" s="8" t="s">
        <v>428</v>
      </c>
      <c r="C825" s="8" t="s">
        <v>1401</v>
      </c>
      <c r="D825" s="9">
        <v>10</v>
      </c>
      <c r="E825" s="8">
        <v>1800000</v>
      </c>
      <c r="F825" s="8" t="s">
        <v>1402</v>
      </c>
      <c r="G825" s="8" t="s">
        <v>446</v>
      </c>
      <c r="H825" s="8" t="s">
        <v>447</v>
      </c>
      <c r="I825" s="8" t="s">
        <v>726</v>
      </c>
      <c r="J825" s="9" t="s">
        <v>434</v>
      </c>
      <c r="K825" s="9" t="s">
        <v>987</v>
      </c>
      <c r="L825" s="9" t="s">
        <v>435</v>
      </c>
      <c r="M825" s="9" t="s">
        <v>249</v>
      </c>
    </row>
    <row r="826" spans="1:13">
      <c r="A826" s="7"/>
      <c r="B826" s="8" t="s">
        <v>428</v>
      </c>
      <c r="C826" s="8" t="s">
        <v>1401</v>
      </c>
      <c r="D826" s="9">
        <v>10</v>
      </c>
      <c r="E826" s="8">
        <v>1800000</v>
      </c>
      <c r="F826" s="8" t="s">
        <v>1402</v>
      </c>
      <c r="G826" s="8" t="s">
        <v>458</v>
      </c>
      <c r="H826" s="8" t="s">
        <v>484</v>
      </c>
      <c r="I826" s="8" t="s">
        <v>502</v>
      </c>
      <c r="J826" s="9" t="s">
        <v>453</v>
      </c>
      <c r="K826" s="9" t="s">
        <v>1407</v>
      </c>
      <c r="L826" s="9" t="s">
        <v>492</v>
      </c>
      <c r="M826" s="9" t="s">
        <v>275</v>
      </c>
    </row>
    <row r="827" spans="1:13">
      <c r="A827" s="7">
        <f>MAX($A$4:A826)+1</f>
        <v>155</v>
      </c>
      <c r="B827" s="8" t="s">
        <v>428</v>
      </c>
      <c r="C827" s="8" t="s">
        <v>1408</v>
      </c>
      <c r="D827" s="9">
        <v>10</v>
      </c>
      <c r="E827" s="8">
        <v>1100000</v>
      </c>
      <c r="F827" s="8" t="s">
        <v>1409</v>
      </c>
      <c r="G827" s="8" t="s">
        <v>431</v>
      </c>
      <c r="H827" s="8" t="s">
        <v>432</v>
      </c>
      <c r="I827" s="8" t="s">
        <v>1394</v>
      </c>
      <c r="J827" s="9" t="s">
        <v>434</v>
      </c>
      <c r="K827" s="9" t="s">
        <v>286</v>
      </c>
      <c r="L827" s="9" t="s">
        <v>438</v>
      </c>
      <c r="M827" s="9" t="s">
        <v>146</v>
      </c>
    </row>
    <row r="828" spans="1:13">
      <c r="A828" s="7"/>
      <c r="B828" s="8" t="s">
        <v>428</v>
      </c>
      <c r="C828" s="8" t="s">
        <v>1408</v>
      </c>
      <c r="D828" s="9">
        <v>10</v>
      </c>
      <c r="E828" s="8">
        <v>1100000</v>
      </c>
      <c r="F828" s="8" t="s">
        <v>1409</v>
      </c>
      <c r="G828" s="8" t="s">
        <v>431</v>
      </c>
      <c r="H828" s="8" t="s">
        <v>436</v>
      </c>
      <c r="I828" s="8" t="s">
        <v>1395</v>
      </c>
      <c r="J828" s="9" t="s">
        <v>434</v>
      </c>
      <c r="K828" s="9" t="s">
        <v>987</v>
      </c>
      <c r="L828" s="9" t="s">
        <v>435</v>
      </c>
      <c r="M828" s="9" t="s">
        <v>146</v>
      </c>
    </row>
    <row r="829" spans="1:13">
      <c r="A829" s="7"/>
      <c r="B829" s="8" t="s">
        <v>428</v>
      </c>
      <c r="C829" s="8" t="s">
        <v>1408</v>
      </c>
      <c r="D829" s="9">
        <v>10</v>
      </c>
      <c r="E829" s="8">
        <v>1100000</v>
      </c>
      <c r="F829" s="8" t="s">
        <v>1409</v>
      </c>
      <c r="G829" s="8" t="s">
        <v>431</v>
      </c>
      <c r="H829" s="8" t="s">
        <v>439</v>
      </c>
      <c r="I829" s="8" t="s">
        <v>1396</v>
      </c>
      <c r="J829" s="9" t="s">
        <v>453</v>
      </c>
      <c r="K829" s="9" t="s">
        <v>920</v>
      </c>
      <c r="L829" s="9" t="s">
        <v>441</v>
      </c>
      <c r="M829" s="9" t="s">
        <v>146</v>
      </c>
    </row>
    <row r="830" spans="1:13">
      <c r="A830" s="7"/>
      <c r="B830" s="8" t="s">
        <v>428</v>
      </c>
      <c r="C830" s="8" t="s">
        <v>1408</v>
      </c>
      <c r="D830" s="9">
        <v>10</v>
      </c>
      <c r="E830" s="8">
        <v>1100000</v>
      </c>
      <c r="F830" s="8" t="s">
        <v>1409</v>
      </c>
      <c r="G830" s="8" t="s">
        <v>442</v>
      </c>
      <c r="H830" s="8" t="s">
        <v>443</v>
      </c>
      <c r="I830" s="8" t="s">
        <v>1397</v>
      </c>
      <c r="J830" s="9" t="s">
        <v>445</v>
      </c>
      <c r="K830" s="9" t="s">
        <v>456</v>
      </c>
      <c r="L830" s="9"/>
      <c r="M830" s="9" t="s">
        <v>146</v>
      </c>
    </row>
    <row r="831" spans="1:13">
      <c r="A831" s="7"/>
      <c r="B831" s="8" t="s">
        <v>428</v>
      </c>
      <c r="C831" s="8" t="s">
        <v>1408</v>
      </c>
      <c r="D831" s="9">
        <v>10</v>
      </c>
      <c r="E831" s="8">
        <v>1100000</v>
      </c>
      <c r="F831" s="8" t="s">
        <v>1409</v>
      </c>
      <c r="G831" s="8" t="s">
        <v>446</v>
      </c>
      <c r="H831" s="8" t="s">
        <v>447</v>
      </c>
      <c r="I831" s="8" t="s">
        <v>1398</v>
      </c>
      <c r="J831" s="9" t="s">
        <v>434</v>
      </c>
      <c r="K831" s="9" t="s">
        <v>887</v>
      </c>
      <c r="L831" s="9" t="s">
        <v>435</v>
      </c>
      <c r="M831" s="9" t="s">
        <v>249</v>
      </c>
    </row>
    <row r="832" spans="1:13">
      <c r="A832" s="7">
        <f>MAX($A$4:A831)+1</f>
        <v>156</v>
      </c>
      <c r="B832" s="8" t="s">
        <v>428</v>
      </c>
      <c r="C832" s="8" t="s">
        <v>1410</v>
      </c>
      <c r="D832" s="9">
        <v>10</v>
      </c>
      <c r="E832" s="8">
        <v>3160499.2</v>
      </c>
      <c r="F832" s="8" t="s">
        <v>1411</v>
      </c>
      <c r="G832" s="8" t="s">
        <v>431</v>
      </c>
      <c r="H832" s="8" t="s">
        <v>432</v>
      </c>
      <c r="I832" s="8" t="s">
        <v>1412</v>
      </c>
      <c r="J832" s="9" t="s">
        <v>434</v>
      </c>
      <c r="K832" s="9" t="s">
        <v>920</v>
      </c>
      <c r="L832" s="9" t="s">
        <v>438</v>
      </c>
      <c r="M832" s="9" t="s">
        <v>275</v>
      </c>
    </row>
    <row r="833" spans="1:13">
      <c r="A833" s="7"/>
      <c r="B833" s="8" t="s">
        <v>428</v>
      </c>
      <c r="C833" s="8" t="s">
        <v>1410</v>
      </c>
      <c r="D833" s="9">
        <v>10</v>
      </c>
      <c r="E833" s="8">
        <v>3160499.2</v>
      </c>
      <c r="F833" s="8" t="s">
        <v>1411</v>
      </c>
      <c r="G833" s="8" t="s">
        <v>431</v>
      </c>
      <c r="H833" s="8" t="s">
        <v>436</v>
      </c>
      <c r="I833" s="8" t="s">
        <v>479</v>
      </c>
      <c r="J833" s="9" t="s">
        <v>434</v>
      </c>
      <c r="K833" s="9" t="s">
        <v>910</v>
      </c>
      <c r="L833" s="9" t="s">
        <v>435</v>
      </c>
      <c r="M833" s="9" t="s">
        <v>275</v>
      </c>
    </row>
    <row r="834" spans="1:13">
      <c r="A834" s="7"/>
      <c r="B834" s="8" t="s">
        <v>428</v>
      </c>
      <c r="C834" s="8" t="s">
        <v>1410</v>
      </c>
      <c r="D834" s="9">
        <v>10</v>
      </c>
      <c r="E834" s="8">
        <v>3160499.2</v>
      </c>
      <c r="F834" s="8" t="s">
        <v>1411</v>
      </c>
      <c r="G834" s="8" t="s">
        <v>431</v>
      </c>
      <c r="H834" s="8" t="s">
        <v>439</v>
      </c>
      <c r="I834" s="8" t="s">
        <v>480</v>
      </c>
      <c r="J834" s="9" t="s">
        <v>453</v>
      </c>
      <c r="K834" s="9" t="s">
        <v>1413</v>
      </c>
      <c r="L834" s="9" t="s">
        <v>481</v>
      </c>
      <c r="M834" s="9" t="s">
        <v>275</v>
      </c>
    </row>
    <row r="835" ht="54" spans="1:13">
      <c r="A835" s="7"/>
      <c r="B835" s="8" t="s">
        <v>428</v>
      </c>
      <c r="C835" s="8" t="s">
        <v>1410</v>
      </c>
      <c r="D835" s="9">
        <v>10</v>
      </c>
      <c r="E835" s="8">
        <v>3160499.2</v>
      </c>
      <c r="F835" s="8" t="s">
        <v>1411</v>
      </c>
      <c r="G835" s="8" t="s">
        <v>442</v>
      </c>
      <c r="H835" s="8" t="s">
        <v>443</v>
      </c>
      <c r="I835" s="8" t="s">
        <v>1414</v>
      </c>
      <c r="J835" s="9" t="s">
        <v>445</v>
      </c>
      <c r="K835" s="9" t="s">
        <v>1415</v>
      </c>
      <c r="L835" s="9"/>
      <c r="M835" s="9" t="s">
        <v>146</v>
      </c>
    </row>
    <row r="836" spans="1:13">
      <c r="A836" s="7"/>
      <c r="B836" s="8" t="s">
        <v>428</v>
      </c>
      <c r="C836" s="8" t="s">
        <v>1410</v>
      </c>
      <c r="D836" s="9">
        <v>10</v>
      </c>
      <c r="E836" s="8">
        <v>3160499.2</v>
      </c>
      <c r="F836" s="8" t="s">
        <v>1411</v>
      </c>
      <c r="G836" s="8" t="s">
        <v>446</v>
      </c>
      <c r="H836" s="8" t="s">
        <v>447</v>
      </c>
      <c r="I836" s="8" t="s">
        <v>483</v>
      </c>
      <c r="J836" s="9" t="s">
        <v>434</v>
      </c>
      <c r="K836" s="9" t="s">
        <v>887</v>
      </c>
      <c r="L836" s="9" t="s">
        <v>435</v>
      </c>
      <c r="M836" s="9" t="s">
        <v>249</v>
      </c>
    </row>
    <row r="837" spans="1:13">
      <c r="A837" s="7"/>
      <c r="B837" s="8" t="s">
        <v>428</v>
      </c>
      <c r="C837" s="8" t="s">
        <v>1410</v>
      </c>
      <c r="D837" s="9">
        <v>10</v>
      </c>
      <c r="E837" s="8">
        <v>3160499.2</v>
      </c>
      <c r="F837" s="8" t="s">
        <v>1411</v>
      </c>
      <c r="G837" s="8" t="s">
        <v>458</v>
      </c>
      <c r="H837" s="8" t="s">
        <v>484</v>
      </c>
      <c r="I837" s="8" t="s">
        <v>485</v>
      </c>
      <c r="J837" s="9" t="s">
        <v>453</v>
      </c>
      <c r="K837" s="9" t="s">
        <v>1416</v>
      </c>
      <c r="L837" s="9" t="s">
        <v>492</v>
      </c>
      <c r="M837" s="9" t="s">
        <v>275</v>
      </c>
    </row>
    <row r="838" spans="1:13">
      <c r="A838" s="7">
        <f>MAX($A$4:A837)+1</f>
        <v>157</v>
      </c>
      <c r="B838" s="8" t="s">
        <v>428</v>
      </c>
      <c r="C838" s="8" t="s">
        <v>1417</v>
      </c>
      <c r="D838" s="9">
        <v>10</v>
      </c>
      <c r="E838" s="8">
        <v>8139349.03</v>
      </c>
      <c r="F838" s="8" t="s">
        <v>884</v>
      </c>
      <c r="G838" s="8" t="s">
        <v>431</v>
      </c>
      <c r="H838" s="8" t="s">
        <v>432</v>
      </c>
      <c r="I838" s="8" t="s">
        <v>885</v>
      </c>
      <c r="J838" s="9" t="s">
        <v>886</v>
      </c>
      <c r="K838" s="9" t="s">
        <v>887</v>
      </c>
      <c r="L838" s="9" t="s">
        <v>435</v>
      </c>
      <c r="M838" s="9" t="s">
        <v>146</v>
      </c>
    </row>
    <row r="839" spans="1:13">
      <c r="A839" s="7"/>
      <c r="B839" s="8" t="s">
        <v>428</v>
      </c>
      <c r="C839" s="8" t="s">
        <v>1417</v>
      </c>
      <c r="D839" s="9">
        <v>10</v>
      </c>
      <c r="E839" s="8"/>
      <c r="F839" s="8" t="s">
        <v>884</v>
      </c>
      <c r="G839" s="8" t="s">
        <v>431</v>
      </c>
      <c r="H839" s="8" t="s">
        <v>436</v>
      </c>
      <c r="I839" s="8" t="s">
        <v>888</v>
      </c>
      <c r="J839" s="9" t="s">
        <v>886</v>
      </c>
      <c r="K839" s="9" t="s">
        <v>887</v>
      </c>
      <c r="L839" s="9" t="s">
        <v>435</v>
      </c>
      <c r="M839" s="9" t="s">
        <v>146</v>
      </c>
    </row>
    <row r="840" spans="1:13">
      <c r="A840" s="7"/>
      <c r="B840" s="8" t="s">
        <v>428</v>
      </c>
      <c r="C840" s="8" t="s">
        <v>1417</v>
      </c>
      <c r="D840" s="9">
        <v>10</v>
      </c>
      <c r="E840" s="8"/>
      <c r="F840" s="8" t="s">
        <v>884</v>
      </c>
      <c r="G840" s="8" t="s">
        <v>431</v>
      </c>
      <c r="H840" s="8" t="s">
        <v>436</v>
      </c>
      <c r="I840" s="8" t="s">
        <v>889</v>
      </c>
      <c r="J840" s="9" t="s">
        <v>453</v>
      </c>
      <c r="K840" s="9" t="s">
        <v>890</v>
      </c>
      <c r="L840" s="9" t="s">
        <v>891</v>
      </c>
      <c r="M840" s="9" t="s">
        <v>146</v>
      </c>
    </row>
    <row r="841" spans="1:13">
      <c r="A841" s="7"/>
      <c r="B841" s="8" t="s">
        <v>428</v>
      </c>
      <c r="C841" s="8" t="s">
        <v>1417</v>
      </c>
      <c r="D841" s="9">
        <v>10</v>
      </c>
      <c r="E841" s="8"/>
      <c r="F841" s="8" t="s">
        <v>884</v>
      </c>
      <c r="G841" s="8" t="s">
        <v>442</v>
      </c>
      <c r="H841" s="8" t="s">
        <v>443</v>
      </c>
      <c r="I841" s="8" t="s">
        <v>892</v>
      </c>
      <c r="J841" s="9" t="s">
        <v>886</v>
      </c>
      <c r="K841" s="9" t="s">
        <v>887</v>
      </c>
      <c r="L841" s="9" t="s">
        <v>435</v>
      </c>
      <c r="M841" s="9" t="s">
        <v>893</v>
      </c>
    </row>
    <row r="842" spans="1:13">
      <c r="A842" s="7">
        <f>MAX($A$4:A841)+1</f>
        <v>158</v>
      </c>
      <c r="B842" s="8" t="s">
        <v>428</v>
      </c>
      <c r="C842" s="8" t="s">
        <v>1418</v>
      </c>
      <c r="D842" s="9">
        <v>10</v>
      </c>
      <c r="E842" s="8">
        <v>1053043.84</v>
      </c>
      <c r="F842" s="8" t="s">
        <v>884</v>
      </c>
      <c r="G842" s="8" t="s">
        <v>431</v>
      </c>
      <c r="H842" s="8" t="s">
        <v>432</v>
      </c>
      <c r="I842" s="8" t="s">
        <v>885</v>
      </c>
      <c r="J842" s="9" t="s">
        <v>886</v>
      </c>
      <c r="K842" s="9" t="s">
        <v>887</v>
      </c>
      <c r="L842" s="9" t="s">
        <v>435</v>
      </c>
      <c r="M842" s="9" t="s">
        <v>146</v>
      </c>
    </row>
    <row r="843" spans="1:13">
      <c r="A843" s="7"/>
      <c r="B843" s="8" t="s">
        <v>428</v>
      </c>
      <c r="C843" s="8" t="s">
        <v>1418</v>
      </c>
      <c r="D843" s="9">
        <v>10</v>
      </c>
      <c r="E843" s="8"/>
      <c r="F843" s="8" t="s">
        <v>884</v>
      </c>
      <c r="G843" s="8" t="s">
        <v>431</v>
      </c>
      <c r="H843" s="8" t="s">
        <v>436</v>
      </c>
      <c r="I843" s="8" t="s">
        <v>888</v>
      </c>
      <c r="J843" s="9" t="s">
        <v>886</v>
      </c>
      <c r="K843" s="9" t="s">
        <v>887</v>
      </c>
      <c r="L843" s="9" t="s">
        <v>435</v>
      </c>
      <c r="M843" s="9" t="s">
        <v>146</v>
      </c>
    </row>
    <row r="844" spans="1:13">
      <c r="A844" s="7"/>
      <c r="B844" s="8" t="s">
        <v>428</v>
      </c>
      <c r="C844" s="8" t="s">
        <v>1418</v>
      </c>
      <c r="D844" s="9">
        <v>10</v>
      </c>
      <c r="E844" s="8"/>
      <c r="F844" s="8" t="s">
        <v>884</v>
      </c>
      <c r="G844" s="8" t="s">
        <v>431</v>
      </c>
      <c r="H844" s="8" t="s">
        <v>436</v>
      </c>
      <c r="I844" s="8" t="s">
        <v>889</v>
      </c>
      <c r="J844" s="9" t="s">
        <v>453</v>
      </c>
      <c r="K844" s="9" t="s">
        <v>890</v>
      </c>
      <c r="L844" s="9" t="s">
        <v>891</v>
      </c>
      <c r="M844" s="9" t="s">
        <v>146</v>
      </c>
    </row>
    <row r="845" spans="1:13">
      <c r="A845" s="7"/>
      <c r="B845" s="8" t="s">
        <v>428</v>
      </c>
      <c r="C845" s="8" t="s">
        <v>1418</v>
      </c>
      <c r="D845" s="9">
        <v>10</v>
      </c>
      <c r="E845" s="8"/>
      <c r="F845" s="8" t="s">
        <v>884</v>
      </c>
      <c r="G845" s="8" t="s">
        <v>442</v>
      </c>
      <c r="H845" s="8" t="s">
        <v>443</v>
      </c>
      <c r="I845" s="8" t="s">
        <v>892</v>
      </c>
      <c r="J845" s="9" t="s">
        <v>886</v>
      </c>
      <c r="K845" s="9" t="s">
        <v>887</v>
      </c>
      <c r="L845" s="9" t="s">
        <v>435</v>
      </c>
      <c r="M845" s="9" t="s">
        <v>893</v>
      </c>
    </row>
    <row r="846" spans="1:13">
      <c r="A846" s="7">
        <f>MAX($A$4:A845)+1</f>
        <v>159</v>
      </c>
      <c r="B846" s="8" t="s">
        <v>428</v>
      </c>
      <c r="C846" s="8" t="s">
        <v>1419</v>
      </c>
      <c r="D846" s="9">
        <v>10</v>
      </c>
      <c r="E846" s="8">
        <v>742662.33</v>
      </c>
      <c r="F846" s="8" t="s">
        <v>884</v>
      </c>
      <c r="G846" s="8" t="s">
        <v>431</v>
      </c>
      <c r="H846" s="8" t="s">
        <v>432</v>
      </c>
      <c r="I846" s="8" t="s">
        <v>885</v>
      </c>
      <c r="J846" s="9" t="s">
        <v>886</v>
      </c>
      <c r="K846" s="9" t="s">
        <v>887</v>
      </c>
      <c r="L846" s="9" t="s">
        <v>435</v>
      </c>
      <c r="M846" s="9" t="s">
        <v>146</v>
      </c>
    </row>
    <row r="847" spans="1:13">
      <c r="A847" s="7"/>
      <c r="B847" s="8" t="s">
        <v>428</v>
      </c>
      <c r="C847" s="8" t="s">
        <v>1419</v>
      </c>
      <c r="D847" s="9">
        <v>10</v>
      </c>
      <c r="E847" s="8"/>
      <c r="F847" s="8" t="s">
        <v>884</v>
      </c>
      <c r="G847" s="8" t="s">
        <v>431</v>
      </c>
      <c r="H847" s="8" t="s">
        <v>436</v>
      </c>
      <c r="I847" s="8" t="s">
        <v>888</v>
      </c>
      <c r="J847" s="9" t="s">
        <v>886</v>
      </c>
      <c r="K847" s="9" t="s">
        <v>887</v>
      </c>
      <c r="L847" s="9" t="s">
        <v>435</v>
      </c>
      <c r="M847" s="9" t="s">
        <v>146</v>
      </c>
    </row>
    <row r="848" spans="1:13">
      <c r="A848" s="7"/>
      <c r="B848" s="8" t="s">
        <v>428</v>
      </c>
      <c r="C848" s="8" t="s">
        <v>1419</v>
      </c>
      <c r="D848" s="9">
        <v>10</v>
      </c>
      <c r="E848" s="8"/>
      <c r="F848" s="8" t="s">
        <v>884</v>
      </c>
      <c r="G848" s="8" t="s">
        <v>431</v>
      </c>
      <c r="H848" s="8" t="s">
        <v>436</v>
      </c>
      <c r="I848" s="8" t="s">
        <v>889</v>
      </c>
      <c r="J848" s="9" t="s">
        <v>453</v>
      </c>
      <c r="K848" s="9" t="s">
        <v>890</v>
      </c>
      <c r="L848" s="9" t="s">
        <v>891</v>
      </c>
      <c r="M848" s="9" t="s">
        <v>146</v>
      </c>
    </row>
    <row r="849" spans="1:13">
      <c r="A849" s="7"/>
      <c r="B849" s="8" t="s">
        <v>428</v>
      </c>
      <c r="C849" s="8" t="s">
        <v>1419</v>
      </c>
      <c r="D849" s="9">
        <v>10</v>
      </c>
      <c r="E849" s="8"/>
      <c r="F849" s="8" t="s">
        <v>884</v>
      </c>
      <c r="G849" s="8" t="s">
        <v>442</v>
      </c>
      <c r="H849" s="8" t="s">
        <v>443</v>
      </c>
      <c r="I849" s="8" t="s">
        <v>892</v>
      </c>
      <c r="J849" s="9" t="s">
        <v>886</v>
      </c>
      <c r="K849" s="9" t="s">
        <v>887</v>
      </c>
      <c r="L849" s="9" t="s">
        <v>435</v>
      </c>
      <c r="M849" s="9" t="s">
        <v>893</v>
      </c>
    </row>
    <row r="850" spans="1:13">
      <c r="A850" s="7">
        <f>MAX($A$4:A849)+1</f>
        <v>160</v>
      </c>
      <c r="B850" s="8" t="s">
        <v>428</v>
      </c>
      <c r="C850" s="8" t="s">
        <v>1420</v>
      </c>
      <c r="D850" s="9">
        <v>10</v>
      </c>
      <c r="E850" s="8">
        <v>484051.54</v>
      </c>
      <c r="F850" s="8" t="s">
        <v>884</v>
      </c>
      <c r="G850" s="8" t="s">
        <v>431</v>
      </c>
      <c r="H850" s="8" t="s">
        <v>432</v>
      </c>
      <c r="I850" s="8" t="s">
        <v>885</v>
      </c>
      <c r="J850" s="9" t="s">
        <v>886</v>
      </c>
      <c r="K850" s="9" t="s">
        <v>887</v>
      </c>
      <c r="L850" s="9" t="s">
        <v>435</v>
      </c>
      <c r="M850" s="9" t="s">
        <v>146</v>
      </c>
    </row>
    <row r="851" spans="1:13">
      <c r="A851" s="7"/>
      <c r="B851" s="8" t="s">
        <v>428</v>
      </c>
      <c r="C851" s="8" t="s">
        <v>1420</v>
      </c>
      <c r="D851" s="9">
        <v>10</v>
      </c>
      <c r="E851" s="8"/>
      <c r="F851" s="8" t="s">
        <v>884</v>
      </c>
      <c r="G851" s="8" t="s">
        <v>431</v>
      </c>
      <c r="H851" s="8" t="s">
        <v>436</v>
      </c>
      <c r="I851" s="8" t="s">
        <v>888</v>
      </c>
      <c r="J851" s="9" t="s">
        <v>886</v>
      </c>
      <c r="K851" s="9" t="s">
        <v>887</v>
      </c>
      <c r="L851" s="9" t="s">
        <v>435</v>
      </c>
      <c r="M851" s="9" t="s">
        <v>146</v>
      </c>
    </row>
    <row r="852" spans="1:13">
      <c r="A852" s="7"/>
      <c r="B852" s="8" t="s">
        <v>428</v>
      </c>
      <c r="C852" s="8" t="s">
        <v>1420</v>
      </c>
      <c r="D852" s="9">
        <v>10</v>
      </c>
      <c r="E852" s="8"/>
      <c r="F852" s="8" t="s">
        <v>884</v>
      </c>
      <c r="G852" s="8" t="s">
        <v>431</v>
      </c>
      <c r="H852" s="8" t="s">
        <v>436</v>
      </c>
      <c r="I852" s="8" t="s">
        <v>889</v>
      </c>
      <c r="J852" s="9" t="s">
        <v>453</v>
      </c>
      <c r="K852" s="9" t="s">
        <v>890</v>
      </c>
      <c r="L852" s="9" t="s">
        <v>891</v>
      </c>
      <c r="M852" s="9" t="s">
        <v>146</v>
      </c>
    </row>
    <row r="853" spans="1:13">
      <c r="A853" s="7"/>
      <c r="B853" s="8" t="s">
        <v>428</v>
      </c>
      <c r="C853" s="8" t="s">
        <v>1420</v>
      </c>
      <c r="D853" s="9">
        <v>10</v>
      </c>
      <c r="E853" s="8"/>
      <c r="F853" s="8" t="s">
        <v>884</v>
      </c>
      <c r="G853" s="8" t="s">
        <v>442</v>
      </c>
      <c r="H853" s="8" t="s">
        <v>443</v>
      </c>
      <c r="I853" s="8" t="s">
        <v>892</v>
      </c>
      <c r="J853" s="9" t="s">
        <v>886</v>
      </c>
      <c r="K853" s="9" t="s">
        <v>887</v>
      </c>
      <c r="L853" s="9" t="s">
        <v>435</v>
      </c>
      <c r="M853" s="9" t="s">
        <v>893</v>
      </c>
    </row>
    <row r="854" spans="1:13">
      <c r="A854" s="7">
        <f>MAX($A$4:A853)+1</f>
        <v>161</v>
      </c>
      <c r="B854" s="8" t="s">
        <v>428</v>
      </c>
      <c r="C854" s="8" t="s">
        <v>1421</v>
      </c>
      <c r="D854" s="9">
        <v>10</v>
      </c>
      <c r="E854" s="8">
        <v>1667988.9</v>
      </c>
      <c r="F854" s="8" t="s">
        <v>884</v>
      </c>
      <c r="G854" s="8" t="s">
        <v>431</v>
      </c>
      <c r="H854" s="8" t="s">
        <v>432</v>
      </c>
      <c r="I854" s="8" t="s">
        <v>885</v>
      </c>
      <c r="J854" s="9" t="s">
        <v>886</v>
      </c>
      <c r="K854" s="9" t="s">
        <v>887</v>
      </c>
      <c r="L854" s="9" t="s">
        <v>435</v>
      </c>
      <c r="M854" s="9" t="s">
        <v>146</v>
      </c>
    </row>
    <row r="855" spans="1:13">
      <c r="A855" s="7"/>
      <c r="B855" s="8" t="s">
        <v>428</v>
      </c>
      <c r="C855" s="8" t="s">
        <v>1421</v>
      </c>
      <c r="D855" s="9">
        <v>10</v>
      </c>
      <c r="E855" s="8"/>
      <c r="F855" s="8" t="s">
        <v>884</v>
      </c>
      <c r="G855" s="8" t="s">
        <v>431</v>
      </c>
      <c r="H855" s="8" t="s">
        <v>436</v>
      </c>
      <c r="I855" s="8" t="s">
        <v>888</v>
      </c>
      <c r="J855" s="9" t="s">
        <v>886</v>
      </c>
      <c r="K855" s="9" t="s">
        <v>887</v>
      </c>
      <c r="L855" s="9" t="s">
        <v>435</v>
      </c>
      <c r="M855" s="9" t="s">
        <v>146</v>
      </c>
    </row>
    <row r="856" spans="1:13">
      <c r="A856" s="7"/>
      <c r="B856" s="8" t="s">
        <v>428</v>
      </c>
      <c r="C856" s="8" t="s">
        <v>1421</v>
      </c>
      <c r="D856" s="9">
        <v>10</v>
      </c>
      <c r="E856" s="8"/>
      <c r="F856" s="8" t="s">
        <v>884</v>
      </c>
      <c r="G856" s="8" t="s">
        <v>431</v>
      </c>
      <c r="H856" s="8" t="s">
        <v>436</v>
      </c>
      <c r="I856" s="8" t="s">
        <v>889</v>
      </c>
      <c r="J856" s="9" t="s">
        <v>453</v>
      </c>
      <c r="K856" s="9" t="s">
        <v>890</v>
      </c>
      <c r="L856" s="9" t="s">
        <v>891</v>
      </c>
      <c r="M856" s="9" t="s">
        <v>146</v>
      </c>
    </row>
    <row r="857" spans="1:13">
      <c r="A857" s="7"/>
      <c r="B857" s="8" t="s">
        <v>428</v>
      </c>
      <c r="C857" s="8" t="s">
        <v>1421</v>
      </c>
      <c r="D857" s="9">
        <v>10</v>
      </c>
      <c r="E857" s="8"/>
      <c r="F857" s="8" t="s">
        <v>884</v>
      </c>
      <c r="G857" s="8" t="s">
        <v>442</v>
      </c>
      <c r="H857" s="8" t="s">
        <v>443</v>
      </c>
      <c r="I857" s="8" t="s">
        <v>892</v>
      </c>
      <c r="J857" s="9" t="s">
        <v>886</v>
      </c>
      <c r="K857" s="9" t="s">
        <v>887</v>
      </c>
      <c r="L857" s="9" t="s">
        <v>435</v>
      </c>
      <c r="M857" s="9" t="s">
        <v>893</v>
      </c>
    </row>
    <row r="858" spans="1:13">
      <c r="A858" s="7">
        <f>MAX($A$4:A857)+1</f>
        <v>162</v>
      </c>
      <c r="B858" s="8" t="s">
        <v>428</v>
      </c>
      <c r="C858" s="8" t="s">
        <v>1422</v>
      </c>
      <c r="D858" s="9">
        <v>10</v>
      </c>
      <c r="E858" s="8"/>
      <c r="F858" s="8" t="s">
        <v>884</v>
      </c>
      <c r="G858" s="8" t="s">
        <v>431</v>
      </c>
      <c r="H858" s="8" t="s">
        <v>432</v>
      </c>
      <c r="I858" s="8" t="s">
        <v>885</v>
      </c>
      <c r="J858" s="9" t="s">
        <v>886</v>
      </c>
      <c r="K858" s="9" t="s">
        <v>887</v>
      </c>
      <c r="L858" s="9" t="s">
        <v>435</v>
      </c>
      <c r="M858" s="9" t="s">
        <v>146</v>
      </c>
    </row>
    <row r="859" spans="1:13">
      <c r="A859" s="7"/>
      <c r="B859" s="8" t="s">
        <v>428</v>
      </c>
      <c r="C859" s="8" t="s">
        <v>1422</v>
      </c>
      <c r="D859" s="9">
        <v>10</v>
      </c>
      <c r="E859" s="8"/>
      <c r="F859" s="8" t="s">
        <v>884</v>
      </c>
      <c r="G859" s="8" t="s">
        <v>431</v>
      </c>
      <c r="H859" s="8" t="s">
        <v>436</v>
      </c>
      <c r="I859" s="8" t="s">
        <v>888</v>
      </c>
      <c r="J859" s="9" t="s">
        <v>886</v>
      </c>
      <c r="K859" s="9" t="s">
        <v>887</v>
      </c>
      <c r="L859" s="9" t="s">
        <v>435</v>
      </c>
      <c r="M859" s="9" t="s">
        <v>146</v>
      </c>
    </row>
    <row r="860" spans="1:13">
      <c r="A860" s="7"/>
      <c r="B860" s="8" t="s">
        <v>428</v>
      </c>
      <c r="C860" s="8" t="s">
        <v>1422</v>
      </c>
      <c r="D860" s="9">
        <v>10</v>
      </c>
      <c r="E860" s="8"/>
      <c r="F860" s="8" t="s">
        <v>884</v>
      </c>
      <c r="G860" s="8" t="s">
        <v>431</v>
      </c>
      <c r="H860" s="8" t="s">
        <v>436</v>
      </c>
      <c r="I860" s="8" t="s">
        <v>889</v>
      </c>
      <c r="J860" s="9" t="s">
        <v>453</v>
      </c>
      <c r="K860" s="9" t="s">
        <v>890</v>
      </c>
      <c r="L860" s="9" t="s">
        <v>891</v>
      </c>
      <c r="M860" s="9" t="s">
        <v>146</v>
      </c>
    </row>
    <row r="861" spans="1:13">
      <c r="A861" s="7"/>
      <c r="B861" s="8" t="s">
        <v>428</v>
      </c>
      <c r="C861" s="8" t="s">
        <v>1422</v>
      </c>
      <c r="D861" s="9">
        <v>10</v>
      </c>
      <c r="E861" s="8"/>
      <c r="F861" s="8" t="s">
        <v>884</v>
      </c>
      <c r="G861" s="8" t="s">
        <v>442</v>
      </c>
      <c r="H861" s="8" t="s">
        <v>443</v>
      </c>
      <c r="I861" s="8" t="s">
        <v>892</v>
      </c>
      <c r="J861" s="9" t="s">
        <v>886</v>
      </c>
      <c r="K861" s="9" t="s">
        <v>887</v>
      </c>
      <c r="L861" s="9" t="s">
        <v>435</v>
      </c>
      <c r="M861" s="9" t="s">
        <v>893</v>
      </c>
    </row>
    <row r="862" spans="1:13">
      <c r="A862" s="7">
        <f>MAX($A$4:A861)+1</f>
        <v>163</v>
      </c>
      <c r="B862" s="8" t="s">
        <v>428</v>
      </c>
      <c r="C862" s="8" t="s">
        <v>1423</v>
      </c>
      <c r="D862" s="9">
        <v>10</v>
      </c>
      <c r="E862" s="8">
        <v>5694.72</v>
      </c>
      <c r="F862" s="8" t="s">
        <v>884</v>
      </c>
      <c r="G862" s="8" t="s">
        <v>431</v>
      </c>
      <c r="H862" s="8" t="s">
        <v>432</v>
      </c>
      <c r="I862" s="8" t="s">
        <v>885</v>
      </c>
      <c r="J862" s="9" t="s">
        <v>886</v>
      </c>
      <c r="K862" s="9" t="s">
        <v>887</v>
      </c>
      <c r="L862" s="9" t="s">
        <v>435</v>
      </c>
      <c r="M862" s="9" t="s">
        <v>146</v>
      </c>
    </row>
    <row r="863" spans="1:13">
      <c r="A863" s="7"/>
      <c r="B863" s="8" t="s">
        <v>428</v>
      </c>
      <c r="C863" s="8" t="s">
        <v>1423</v>
      </c>
      <c r="D863" s="9">
        <v>10</v>
      </c>
      <c r="E863" s="8"/>
      <c r="F863" s="8" t="s">
        <v>884</v>
      </c>
      <c r="G863" s="8" t="s">
        <v>431</v>
      </c>
      <c r="H863" s="8" t="s">
        <v>436</v>
      </c>
      <c r="I863" s="8" t="s">
        <v>888</v>
      </c>
      <c r="J863" s="9" t="s">
        <v>886</v>
      </c>
      <c r="K863" s="9" t="s">
        <v>887</v>
      </c>
      <c r="L863" s="9" t="s">
        <v>435</v>
      </c>
      <c r="M863" s="9" t="s">
        <v>146</v>
      </c>
    </row>
    <row r="864" spans="1:13">
      <c r="A864" s="7"/>
      <c r="B864" s="8" t="s">
        <v>428</v>
      </c>
      <c r="C864" s="8" t="s">
        <v>1423</v>
      </c>
      <c r="D864" s="9">
        <v>10</v>
      </c>
      <c r="E864" s="8"/>
      <c r="F864" s="8" t="s">
        <v>884</v>
      </c>
      <c r="G864" s="8" t="s">
        <v>431</v>
      </c>
      <c r="H864" s="8" t="s">
        <v>436</v>
      </c>
      <c r="I864" s="8" t="s">
        <v>889</v>
      </c>
      <c r="J864" s="9" t="s">
        <v>453</v>
      </c>
      <c r="K864" s="9" t="s">
        <v>890</v>
      </c>
      <c r="L864" s="9" t="s">
        <v>891</v>
      </c>
      <c r="M864" s="9" t="s">
        <v>146</v>
      </c>
    </row>
    <row r="865" spans="1:13">
      <c r="A865" s="7"/>
      <c r="B865" s="8" t="s">
        <v>428</v>
      </c>
      <c r="C865" s="8" t="s">
        <v>1423</v>
      </c>
      <c r="D865" s="9">
        <v>10</v>
      </c>
      <c r="E865" s="8"/>
      <c r="F865" s="8" t="s">
        <v>884</v>
      </c>
      <c r="G865" s="8" t="s">
        <v>442</v>
      </c>
      <c r="H865" s="8" t="s">
        <v>443</v>
      </c>
      <c r="I865" s="8" t="s">
        <v>892</v>
      </c>
      <c r="J865" s="9" t="s">
        <v>886</v>
      </c>
      <c r="K865" s="9" t="s">
        <v>887</v>
      </c>
      <c r="L865" s="9" t="s">
        <v>435</v>
      </c>
      <c r="M865" s="9" t="s">
        <v>893</v>
      </c>
    </row>
    <row r="866" spans="1:13">
      <c r="A866" s="7">
        <f>MAX($A$4:A865)+1</f>
        <v>164</v>
      </c>
      <c r="B866" s="8" t="s">
        <v>428</v>
      </c>
      <c r="C866" s="8" t="s">
        <v>1424</v>
      </c>
      <c r="D866" s="9">
        <v>10</v>
      </c>
      <c r="E866" s="8">
        <v>933586.68</v>
      </c>
      <c r="F866" s="8" t="s">
        <v>884</v>
      </c>
      <c r="G866" s="8" t="s">
        <v>431</v>
      </c>
      <c r="H866" s="8" t="s">
        <v>432</v>
      </c>
      <c r="I866" s="8" t="s">
        <v>885</v>
      </c>
      <c r="J866" s="9" t="s">
        <v>886</v>
      </c>
      <c r="K866" s="9" t="s">
        <v>887</v>
      </c>
      <c r="L866" s="9" t="s">
        <v>435</v>
      </c>
      <c r="M866" s="9" t="s">
        <v>146</v>
      </c>
    </row>
    <row r="867" spans="1:13">
      <c r="A867" s="7"/>
      <c r="B867" s="8" t="s">
        <v>428</v>
      </c>
      <c r="C867" s="8" t="s">
        <v>1424</v>
      </c>
      <c r="D867" s="9">
        <v>10</v>
      </c>
      <c r="E867" s="8"/>
      <c r="F867" s="8" t="s">
        <v>884</v>
      </c>
      <c r="G867" s="8" t="s">
        <v>431</v>
      </c>
      <c r="H867" s="8" t="s">
        <v>436</v>
      </c>
      <c r="I867" s="8" t="s">
        <v>888</v>
      </c>
      <c r="J867" s="9" t="s">
        <v>886</v>
      </c>
      <c r="K867" s="9" t="s">
        <v>887</v>
      </c>
      <c r="L867" s="9" t="s">
        <v>435</v>
      </c>
      <c r="M867" s="9" t="s">
        <v>146</v>
      </c>
    </row>
    <row r="868" spans="1:13">
      <c r="A868" s="7"/>
      <c r="B868" s="8" t="s">
        <v>428</v>
      </c>
      <c r="C868" s="8" t="s">
        <v>1424</v>
      </c>
      <c r="D868" s="9">
        <v>10</v>
      </c>
      <c r="E868" s="8"/>
      <c r="F868" s="8" t="s">
        <v>884</v>
      </c>
      <c r="G868" s="8" t="s">
        <v>431</v>
      </c>
      <c r="H868" s="8" t="s">
        <v>436</v>
      </c>
      <c r="I868" s="8" t="s">
        <v>889</v>
      </c>
      <c r="J868" s="9" t="s">
        <v>453</v>
      </c>
      <c r="K868" s="9" t="s">
        <v>890</v>
      </c>
      <c r="L868" s="9" t="s">
        <v>891</v>
      </c>
      <c r="M868" s="9" t="s">
        <v>146</v>
      </c>
    </row>
    <row r="869" spans="1:13">
      <c r="A869" s="7"/>
      <c r="B869" s="8" t="s">
        <v>428</v>
      </c>
      <c r="C869" s="8" t="s">
        <v>1424</v>
      </c>
      <c r="D869" s="9">
        <v>10</v>
      </c>
      <c r="E869" s="8"/>
      <c r="F869" s="8" t="s">
        <v>884</v>
      </c>
      <c r="G869" s="8" t="s">
        <v>442</v>
      </c>
      <c r="H869" s="8" t="s">
        <v>443</v>
      </c>
      <c r="I869" s="8" t="s">
        <v>892</v>
      </c>
      <c r="J869" s="9" t="s">
        <v>886</v>
      </c>
      <c r="K869" s="9" t="s">
        <v>887</v>
      </c>
      <c r="L869" s="9" t="s">
        <v>435</v>
      </c>
      <c r="M869" s="9" t="s">
        <v>893</v>
      </c>
    </row>
    <row r="870" spans="1:13">
      <c r="A870" s="7">
        <f>MAX($A$4:A869)+1</f>
        <v>165</v>
      </c>
      <c r="B870" s="8" t="s">
        <v>1425</v>
      </c>
      <c r="C870" s="8" t="s">
        <v>1417</v>
      </c>
      <c r="D870" s="9">
        <v>10</v>
      </c>
      <c r="E870" s="8">
        <v>4653232.02</v>
      </c>
      <c r="F870" s="8" t="s">
        <v>884</v>
      </c>
      <c r="G870" s="8" t="s">
        <v>431</v>
      </c>
      <c r="H870" s="8" t="s">
        <v>432</v>
      </c>
      <c r="I870" s="8" t="s">
        <v>885</v>
      </c>
      <c r="J870" s="9" t="s">
        <v>886</v>
      </c>
      <c r="K870" s="9" t="s">
        <v>887</v>
      </c>
      <c r="L870" s="9" t="s">
        <v>435</v>
      </c>
      <c r="M870" s="9" t="s">
        <v>146</v>
      </c>
    </row>
    <row r="871" spans="1:13">
      <c r="A871" s="7"/>
      <c r="B871" s="8" t="s">
        <v>1425</v>
      </c>
      <c r="C871" s="8" t="s">
        <v>1417</v>
      </c>
      <c r="D871" s="9">
        <v>10</v>
      </c>
      <c r="E871" s="8"/>
      <c r="F871" s="8" t="s">
        <v>884</v>
      </c>
      <c r="G871" s="8" t="s">
        <v>431</v>
      </c>
      <c r="H871" s="8" t="s">
        <v>436</v>
      </c>
      <c r="I871" s="8" t="s">
        <v>888</v>
      </c>
      <c r="J871" s="9" t="s">
        <v>886</v>
      </c>
      <c r="K871" s="9" t="s">
        <v>887</v>
      </c>
      <c r="L871" s="9" t="s">
        <v>435</v>
      </c>
      <c r="M871" s="9" t="s">
        <v>146</v>
      </c>
    </row>
    <row r="872" spans="1:13">
      <c r="A872" s="7"/>
      <c r="B872" s="8" t="s">
        <v>1425</v>
      </c>
      <c r="C872" s="8" t="s">
        <v>1417</v>
      </c>
      <c r="D872" s="9">
        <v>10</v>
      </c>
      <c r="E872" s="8"/>
      <c r="F872" s="8" t="s">
        <v>884</v>
      </c>
      <c r="G872" s="8" t="s">
        <v>431</v>
      </c>
      <c r="H872" s="8" t="s">
        <v>436</v>
      </c>
      <c r="I872" s="8" t="s">
        <v>889</v>
      </c>
      <c r="J872" s="9" t="s">
        <v>453</v>
      </c>
      <c r="K872" s="9" t="s">
        <v>890</v>
      </c>
      <c r="L872" s="9" t="s">
        <v>891</v>
      </c>
      <c r="M872" s="9" t="s">
        <v>146</v>
      </c>
    </row>
    <row r="873" spans="1:13">
      <c r="A873" s="7"/>
      <c r="B873" s="8" t="s">
        <v>1425</v>
      </c>
      <c r="C873" s="8" t="s">
        <v>1417</v>
      </c>
      <c r="D873" s="9">
        <v>10</v>
      </c>
      <c r="E873" s="8"/>
      <c r="F873" s="8" t="s">
        <v>884</v>
      </c>
      <c r="G873" s="8" t="s">
        <v>442</v>
      </c>
      <c r="H873" s="8" t="s">
        <v>443</v>
      </c>
      <c r="I873" s="8" t="s">
        <v>892</v>
      </c>
      <c r="J873" s="9" t="s">
        <v>886</v>
      </c>
      <c r="K873" s="9" t="s">
        <v>887</v>
      </c>
      <c r="L873" s="9" t="s">
        <v>435</v>
      </c>
      <c r="M873" s="9" t="s">
        <v>893</v>
      </c>
    </row>
    <row r="874" spans="1:13">
      <c r="A874" s="7">
        <f>MAX($A$4:A873)+1</f>
        <v>166</v>
      </c>
      <c r="B874" s="8" t="s">
        <v>1425</v>
      </c>
      <c r="C874" s="8" t="s">
        <v>1418</v>
      </c>
      <c r="D874" s="9">
        <v>10</v>
      </c>
      <c r="E874" s="8">
        <v>624153.6</v>
      </c>
      <c r="F874" s="8" t="s">
        <v>884</v>
      </c>
      <c r="G874" s="8" t="s">
        <v>431</v>
      </c>
      <c r="H874" s="8" t="s">
        <v>432</v>
      </c>
      <c r="I874" s="8" t="s">
        <v>885</v>
      </c>
      <c r="J874" s="9" t="s">
        <v>886</v>
      </c>
      <c r="K874" s="9" t="s">
        <v>887</v>
      </c>
      <c r="L874" s="9" t="s">
        <v>435</v>
      </c>
      <c r="M874" s="9" t="s">
        <v>146</v>
      </c>
    </row>
    <row r="875" spans="1:13">
      <c r="A875" s="7"/>
      <c r="B875" s="8" t="s">
        <v>1425</v>
      </c>
      <c r="C875" s="8" t="s">
        <v>1418</v>
      </c>
      <c r="D875" s="9">
        <v>10</v>
      </c>
      <c r="E875" s="8"/>
      <c r="F875" s="8" t="s">
        <v>884</v>
      </c>
      <c r="G875" s="8" t="s">
        <v>431</v>
      </c>
      <c r="H875" s="8" t="s">
        <v>436</v>
      </c>
      <c r="I875" s="8" t="s">
        <v>888</v>
      </c>
      <c r="J875" s="9" t="s">
        <v>886</v>
      </c>
      <c r="K875" s="9" t="s">
        <v>887</v>
      </c>
      <c r="L875" s="9" t="s">
        <v>435</v>
      </c>
      <c r="M875" s="9" t="s">
        <v>146</v>
      </c>
    </row>
    <row r="876" spans="1:13">
      <c r="A876" s="7"/>
      <c r="B876" s="8" t="s">
        <v>1425</v>
      </c>
      <c r="C876" s="8" t="s">
        <v>1418</v>
      </c>
      <c r="D876" s="9">
        <v>10</v>
      </c>
      <c r="E876" s="8"/>
      <c r="F876" s="8" t="s">
        <v>884</v>
      </c>
      <c r="G876" s="8" t="s">
        <v>431</v>
      </c>
      <c r="H876" s="8" t="s">
        <v>436</v>
      </c>
      <c r="I876" s="8" t="s">
        <v>889</v>
      </c>
      <c r="J876" s="9" t="s">
        <v>453</v>
      </c>
      <c r="K876" s="9" t="s">
        <v>890</v>
      </c>
      <c r="L876" s="9" t="s">
        <v>891</v>
      </c>
      <c r="M876" s="9" t="s">
        <v>146</v>
      </c>
    </row>
    <row r="877" spans="1:13">
      <c r="A877" s="7"/>
      <c r="B877" s="8" t="s">
        <v>1425</v>
      </c>
      <c r="C877" s="8" t="s">
        <v>1418</v>
      </c>
      <c r="D877" s="9">
        <v>10</v>
      </c>
      <c r="E877" s="8"/>
      <c r="F877" s="8" t="s">
        <v>884</v>
      </c>
      <c r="G877" s="8" t="s">
        <v>442</v>
      </c>
      <c r="H877" s="8" t="s">
        <v>443</v>
      </c>
      <c r="I877" s="8" t="s">
        <v>892</v>
      </c>
      <c r="J877" s="9" t="s">
        <v>886</v>
      </c>
      <c r="K877" s="9" t="s">
        <v>887</v>
      </c>
      <c r="L877" s="9" t="s">
        <v>435</v>
      </c>
      <c r="M877" s="9" t="s">
        <v>893</v>
      </c>
    </row>
    <row r="878" spans="1:13">
      <c r="A878" s="7">
        <f>MAX($A$4:A877)+1</f>
        <v>167</v>
      </c>
      <c r="B878" s="8" t="s">
        <v>1425</v>
      </c>
      <c r="C878" s="8" t="s">
        <v>1419</v>
      </c>
      <c r="D878" s="9">
        <v>10</v>
      </c>
      <c r="E878" s="8">
        <v>457133.24</v>
      </c>
      <c r="F878" s="8" t="s">
        <v>884</v>
      </c>
      <c r="G878" s="8" t="s">
        <v>431</v>
      </c>
      <c r="H878" s="8" t="s">
        <v>432</v>
      </c>
      <c r="I878" s="8" t="s">
        <v>885</v>
      </c>
      <c r="J878" s="9" t="s">
        <v>886</v>
      </c>
      <c r="K878" s="9" t="s">
        <v>887</v>
      </c>
      <c r="L878" s="9" t="s">
        <v>435</v>
      </c>
      <c r="M878" s="9" t="s">
        <v>146</v>
      </c>
    </row>
    <row r="879" spans="1:13">
      <c r="A879" s="7"/>
      <c r="B879" s="8" t="s">
        <v>1425</v>
      </c>
      <c r="C879" s="8" t="s">
        <v>1419</v>
      </c>
      <c r="D879" s="9">
        <v>10</v>
      </c>
      <c r="E879" s="8"/>
      <c r="F879" s="8" t="s">
        <v>884</v>
      </c>
      <c r="G879" s="8" t="s">
        <v>431</v>
      </c>
      <c r="H879" s="8" t="s">
        <v>436</v>
      </c>
      <c r="I879" s="8" t="s">
        <v>888</v>
      </c>
      <c r="J879" s="9" t="s">
        <v>886</v>
      </c>
      <c r="K879" s="9" t="s">
        <v>887</v>
      </c>
      <c r="L879" s="9" t="s">
        <v>435</v>
      </c>
      <c r="M879" s="9" t="s">
        <v>146</v>
      </c>
    </row>
    <row r="880" spans="1:13">
      <c r="A880" s="7"/>
      <c r="B880" s="8" t="s">
        <v>1425</v>
      </c>
      <c r="C880" s="8" t="s">
        <v>1419</v>
      </c>
      <c r="D880" s="9">
        <v>10</v>
      </c>
      <c r="E880" s="8"/>
      <c r="F880" s="8" t="s">
        <v>884</v>
      </c>
      <c r="G880" s="8" t="s">
        <v>431</v>
      </c>
      <c r="H880" s="8" t="s">
        <v>436</v>
      </c>
      <c r="I880" s="8" t="s">
        <v>889</v>
      </c>
      <c r="J880" s="9" t="s">
        <v>453</v>
      </c>
      <c r="K880" s="9" t="s">
        <v>890</v>
      </c>
      <c r="L880" s="9" t="s">
        <v>891</v>
      </c>
      <c r="M880" s="9" t="s">
        <v>146</v>
      </c>
    </row>
    <row r="881" spans="1:13">
      <c r="A881" s="7"/>
      <c r="B881" s="8" t="s">
        <v>1425</v>
      </c>
      <c r="C881" s="8" t="s">
        <v>1419</v>
      </c>
      <c r="D881" s="9">
        <v>10</v>
      </c>
      <c r="E881" s="8"/>
      <c r="F881" s="8" t="s">
        <v>884</v>
      </c>
      <c r="G881" s="8" t="s">
        <v>442</v>
      </c>
      <c r="H881" s="8" t="s">
        <v>443</v>
      </c>
      <c r="I881" s="8" t="s">
        <v>892</v>
      </c>
      <c r="J881" s="9" t="s">
        <v>886</v>
      </c>
      <c r="K881" s="9" t="s">
        <v>887</v>
      </c>
      <c r="L881" s="9" t="s">
        <v>435</v>
      </c>
      <c r="M881" s="9" t="s">
        <v>893</v>
      </c>
    </row>
    <row r="882" spans="1:13">
      <c r="A882" s="7">
        <f>MAX($A$4:A881)+1</f>
        <v>168</v>
      </c>
      <c r="B882" s="8" t="s">
        <v>1425</v>
      </c>
      <c r="C882" s="8" t="s">
        <v>1420</v>
      </c>
      <c r="D882" s="9">
        <v>10</v>
      </c>
      <c r="E882" s="8">
        <v>275869.2</v>
      </c>
      <c r="F882" s="8" t="s">
        <v>884</v>
      </c>
      <c r="G882" s="8" t="s">
        <v>431</v>
      </c>
      <c r="H882" s="8" t="s">
        <v>432</v>
      </c>
      <c r="I882" s="8" t="s">
        <v>885</v>
      </c>
      <c r="J882" s="9" t="s">
        <v>886</v>
      </c>
      <c r="K882" s="9" t="s">
        <v>887</v>
      </c>
      <c r="L882" s="9" t="s">
        <v>435</v>
      </c>
      <c r="M882" s="9" t="s">
        <v>146</v>
      </c>
    </row>
    <row r="883" spans="1:13">
      <c r="A883" s="7"/>
      <c r="B883" s="8" t="s">
        <v>1425</v>
      </c>
      <c r="C883" s="8" t="s">
        <v>1420</v>
      </c>
      <c r="D883" s="9">
        <v>10</v>
      </c>
      <c r="E883" s="8"/>
      <c r="F883" s="8" t="s">
        <v>884</v>
      </c>
      <c r="G883" s="8" t="s">
        <v>431</v>
      </c>
      <c r="H883" s="8" t="s">
        <v>436</v>
      </c>
      <c r="I883" s="8" t="s">
        <v>888</v>
      </c>
      <c r="J883" s="9" t="s">
        <v>886</v>
      </c>
      <c r="K883" s="9" t="s">
        <v>887</v>
      </c>
      <c r="L883" s="9" t="s">
        <v>435</v>
      </c>
      <c r="M883" s="9" t="s">
        <v>146</v>
      </c>
    </row>
    <row r="884" spans="1:13">
      <c r="A884" s="7"/>
      <c r="B884" s="8" t="s">
        <v>1425</v>
      </c>
      <c r="C884" s="8" t="s">
        <v>1420</v>
      </c>
      <c r="D884" s="9">
        <v>10</v>
      </c>
      <c r="E884" s="8"/>
      <c r="F884" s="8" t="s">
        <v>884</v>
      </c>
      <c r="G884" s="8" t="s">
        <v>431</v>
      </c>
      <c r="H884" s="8" t="s">
        <v>436</v>
      </c>
      <c r="I884" s="8" t="s">
        <v>889</v>
      </c>
      <c r="J884" s="9" t="s">
        <v>453</v>
      </c>
      <c r="K884" s="9" t="s">
        <v>890</v>
      </c>
      <c r="L884" s="9" t="s">
        <v>891</v>
      </c>
      <c r="M884" s="9" t="s">
        <v>146</v>
      </c>
    </row>
    <row r="885" spans="1:13">
      <c r="A885" s="7"/>
      <c r="B885" s="8" t="s">
        <v>1425</v>
      </c>
      <c r="C885" s="8" t="s">
        <v>1420</v>
      </c>
      <c r="D885" s="9">
        <v>10</v>
      </c>
      <c r="E885" s="8"/>
      <c r="F885" s="8" t="s">
        <v>884</v>
      </c>
      <c r="G885" s="8" t="s">
        <v>442</v>
      </c>
      <c r="H885" s="8" t="s">
        <v>443</v>
      </c>
      <c r="I885" s="8" t="s">
        <v>892</v>
      </c>
      <c r="J885" s="9" t="s">
        <v>886</v>
      </c>
      <c r="K885" s="9" t="s">
        <v>887</v>
      </c>
      <c r="L885" s="9" t="s">
        <v>435</v>
      </c>
      <c r="M885" s="9" t="s">
        <v>893</v>
      </c>
    </row>
    <row r="886" spans="1:13">
      <c r="A886" s="7">
        <f>MAX($A$4:A885)+1</f>
        <v>169</v>
      </c>
      <c r="B886" s="8" t="s">
        <v>1425</v>
      </c>
      <c r="C886" s="8" t="s">
        <v>1421</v>
      </c>
      <c r="D886" s="9">
        <v>10</v>
      </c>
      <c r="E886" s="8">
        <v>441449.2</v>
      </c>
      <c r="F886" s="8" t="s">
        <v>884</v>
      </c>
      <c r="G886" s="8" t="s">
        <v>431</v>
      </c>
      <c r="H886" s="8" t="s">
        <v>432</v>
      </c>
      <c r="I886" s="8" t="s">
        <v>885</v>
      </c>
      <c r="J886" s="9" t="s">
        <v>886</v>
      </c>
      <c r="K886" s="9" t="s">
        <v>887</v>
      </c>
      <c r="L886" s="9" t="s">
        <v>435</v>
      </c>
      <c r="M886" s="9" t="s">
        <v>146</v>
      </c>
    </row>
    <row r="887" spans="1:13">
      <c r="A887" s="7"/>
      <c r="B887" s="8" t="s">
        <v>1425</v>
      </c>
      <c r="C887" s="8" t="s">
        <v>1421</v>
      </c>
      <c r="D887" s="9">
        <v>10</v>
      </c>
      <c r="E887" s="8"/>
      <c r="F887" s="8" t="s">
        <v>884</v>
      </c>
      <c r="G887" s="8" t="s">
        <v>431</v>
      </c>
      <c r="H887" s="8" t="s">
        <v>436</v>
      </c>
      <c r="I887" s="8" t="s">
        <v>888</v>
      </c>
      <c r="J887" s="9" t="s">
        <v>886</v>
      </c>
      <c r="K887" s="9" t="s">
        <v>887</v>
      </c>
      <c r="L887" s="9" t="s">
        <v>435</v>
      </c>
      <c r="M887" s="9" t="s">
        <v>146</v>
      </c>
    </row>
    <row r="888" spans="1:13">
      <c r="A888" s="7"/>
      <c r="B888" s="8" t="s">
        <v>1425</v>
      </c>
      <c r="C888" s="8" t="s">
        <v>1421</v>
      </c>
      <c r="D888" s="9">
        <v>10</v>
      </c>
      <c r="E888" s="8"/>
      <c r="F888" s="8" t="s">
        <v>884</v>
      </c>
      <c r="G888" s="8" t="s">
        <v>431</v>
      </c>
      <c r="H888" s="8" t="s">
        <v>436</v>
      </c>
      <c r="I888" s="8" t="s">
        <v>889</v>
      </c>
      <c r="J888" s="9" t="s">
        <v>453</v>
      </c>
      <c r="K888" s="9" t="s">
        <v>890</v>
      </c>
      <c r="L888" s="9" t="s">
        <v>891</v>
      </c>
      <c r="M888" s="9" t="s">
        <v>146</v>
      </c>
    </row>
    <row r="889" spans="1:13">
      <c r="A889" s="7"/>
      <c r="B889" s="8" t="s">
        <v>1425</v>
      </c>
      <c r="C889" s="8" t="s">
        <v>1421</v>
      </c>
      <c r="D889" s="9">
        <v>10</v>
      </c>
      <c r="E889" s="8"/>
      <c r="F889" s="8" t="s">
        <v>884</v>
      </c>
      <c r="G889" s="8" t="s">
        <v>442</v>
      </c>
      <c r="H889" s="8" t="s">
        <v>443</v>
      </c>
      <c r="I889" s="8" t="s">
        <v>892</v>
      </c>
      <c r="J889" s="9" t="s">
        <v>886</v>
      </c>
      <c r="K889" s="9" t="s">
        <v>887</v>
      </c>
      <c r="L889" s="9" t="s">
        <v>435</v>
      </c>
      <c r="M889" s="9" t="s">
        <v>893</v>
      </c>
    </row>
    <row r="890" spans="1:13">
      <c r="A890" s="7">
        <f>MAX($A$4:A889)+1</f>
        <v>170</v>
      </c>
      <c r="B890" s="8" t="s">
        <v>1425</v>
      </c>
      <c r="C890" s="8" t="s">
        <v>1422</v>
      </c>
      <c r="D890" s="9">
        <v>10</v>
      </c>
      <c r="E890" s="8">
        <v>16000.2</v>
      </c>
      <c r="F890" s="8" t="s">
        <v>884</v>
      </c>
      <c r="G890" s="8" t="s">
        <v>431</v>
      </c>
      <c r="H890" s="8" t="s">
        <v>432</v>
      </c>
      <c r="I890" s="8" t="s">
        <v>885</v>
      </c>
      <c r="J890" s="9" t="s">
        <v>886</v>
      </c>
      <c r="K890" s="9" t="s">
        <v>887</v>
      </c>
      <c r="L890" s="9" t="s">
        <v>435</v>
      </c>
      <c r="M890" s="9" t="s">
        <v>146</v>
      </c>
    </row>
    <row r="891" spans="1:13">
      <c r="A891" s="7"/>
      <c r="B891" s="8" t="s">
        <v>1425</v>
      </c>
      <c r="C891" s="8" t="s">
        <v>1422</v>
      </c>
      <c r="D891" s="9">
        <v>10</v>
      </c>
      <c r="E891" s="8"/>
      <c r="F891" s="8" t="s">
        <v>884</v>
      </c>
      <c r="G891" s="8" t="s">
        <v>431</v>
      </c>
      <c r="H891" s="8" t="s">
        <v>436</v>
      </c>
      <c r="I891" s="8" t="s">
        <v>888</v>
      </c>
      <c r="J891" s="9" t="s">
        <v>886</v>
      </c>
      <c r="K891" s="9" t="s">
        <v>887</v>
      </c>
      <c r="L891" s="9" t="s">
        <v>435</v>
      </c>
      <c r="M891" s="9" t="s">
        <v>146</v>
      </c>
    </row>
    <row r="892" spans="1:13">
      <c r="A892" s="7"/>
      <c r="B892" s="8" t="s">
        <v>1425</v>
      </c>
      <c r="C892" s="8" t="s">
        <v>1422</v>
      </c>
      <c r="D892" s="9">
        <v>10</v>
      </c>
      <c r="E892" s="8"/>
      <c r="F892" s="8" t="s">
        <v>884</v>
      </c>
      <c r="G892" s="8" t="s">
        <v>431</v>
      </c>
      <c r="H892" s="8" t="s">
        <v>436</v>
      </c>
      <c r="I892" s="8" t="s">
        <v>889</v>
      </c>
      <c r="J892" s="9" t="s">
        <v>453</v>
      </c>
      <c r="K892" s="9" t="s">
        <v>890</v>
      </c>
      <c r="L892" s="9" t="s">
        <v>891</v>
      </c>
      <c r="M892" s="9" t="s">
        <v>146</v>
      </c>
    </row>
    <row r="893" spans="1:13">
      <c r="A893" s="7"/>
      <c r="B893" s="8" t="s">
        <v>1425</v>
      </c>
      <c r="C893" s="8" t="s">
        <v>1422</v>
      </c>
      <c r="D893" s="9">
        <v>10</v>
      </c>
      <c r="E893" s="8"/>
      <c r="F893" s="8" t="s">
        <v>884</v>
      </c>
      <c r="G893" s="8" t="s">
        <v>442</v>
      </c>
      <c r="H893" s="8" t="s">
        <v>443</v>
      </c>
      <c r="I893" s="8" t="s">
        <v>892</v>
      </c>
      <c r="J893" s="9" t="s">
        <v>886</v>
      </c>
      <c r="K893" s="9" t="s">
        <v>887</v>
      </c>
      <c r="L893" s="9" t="s">
        <v>435</v>
      </c>
      <c r="M893" s="9" t="s">
        <v>893</v>
      </c>
    </row>
    <row r="894" spans="1:13">
      <c r="A894" s="7">
        <f>MAX($A$4:A893)+1</f>
        <v>171</v>
      </c>
      <c r="B894" s="8" t="s">
        <v>1425</v>
      </c>
      <c r="C894" s="8" t="s">
        <v>1423</v>
      </c>
      <c r="D894" s="9">
        <v>10</v>
      </c>
      <c r="E894" s="8">
        <v>3245.52</v>
      </c>
      <c r="F894" s="8" t="s">
        <v>884</v>
      </c>
      <c r="G894" s="8" t="s">
        <v>431</v>
      </c>
      <c r="H894" s="8" t="s">
        <v>432</v>
      </c>
      <c r="I894" s="8" t="s">
        <v>885</v>
      </c>
      <c r="J894" s="9" t="s">
        <v>886</v>
      </c>
      <c r="K894" s="9" t="s">
        <v>887</v>
      </c>
      <c r="L894" s="9" t="s">
        <v>435</v>
      </c>
      <c r="M894" s="9" t="s">
        <v>146</v>
      </c>
    </row>
    <row r="895" spans="1:13">
      <c r="A895" s="7"/>
      <c r="B895" s="8" t="s">
        <v>1425</v>
      </c>
      <c r="C895" s="8" t="s">
        <v>1423</v>
      </c>
      <c r="D895" s="9">
        <v>10</v>
      </c>
      <c r="E895" s="8"/>
      <c r="F895" s="8" t="s">
        <v>884</v>
      </c>
      <c r="G895" s="8" t="s">
        <v>431</v>
      </c>
      <c r="H895" s="8" t="s">
        <v>436</v>
      </c>
      <c r="I895" s="8" t="s">
        <v>888</v>
      </c>
      <c r="J895" s="9" t="s">
        <v>886</v>
      </c>
      <c r="K895" s="9" t="s">
        <v>887</v>
      </c>
      <c r="L895" s="9" t="s">
        <v>435</v>
      </c>
      <c r="M895" s="9" t="s">
        <v>146</v>
      </c>
    </row>
    <row r="896" spans="1:13">
      <c r="A896" s="7"/>
      <c r="B896" s="8" t="s">
        <v>1425</v>
      </c>
      <c r="C896" s="8" t="s">
        <v>1423</v>
      </c>
      <c r="D896" s="9">
        <v>10</v>
      </c>
      <c r="E896" s="8"/>
      <c r="F896" s="8" t="s">
        <v>884</v>
      </c>
      <c r="G896" s="8" t="s">
        <v>431</v>
      </c>
      <c r="H896" s="8" t="s">
        <v>436</v>
      </c>
      <c r="I896" s="8" t="s">
        <v>889</v>
      </c>
      <c r="J896" s="9" t="s">
        <v>453</v>
      </c>
      <c r="K896" s="9" t="s">
        <v>890</v>
      </c>
      <c r="L896" s="9" t="s">
        <v>891</v>
      </c>
      <c r="M896" s="9" t="s">
        <v>146</v>
      </c>
    </row>
    <row r="897" spans="1:13">
      <c r="A897" s="7"/>
      <c r="B897" s="8" t="s">
        <v>1425</v>
      </c>
      <c r="C897" s="8" t="s">
        <v>1423</v>
      </c>
      <c r="D897" s="9">
        <v>10</v>
      </c>
      <c r="E897" s="8"/>
      <c r="F897" s="8" t="s">
        <v>884</v>
      </c>
      <c r="G897" s="8" t="s">
        <v>442</v>
      </c>
      <c r="H897" s="8" t="s">
        <v>443</v>
      </c>
      <c r="I897" s="8" t="s">
        <v>892</v>
      </c>
      <c r="J897" s="9" t="s">
        <v>886</v>
      </c>
      <c r="K897" s="9" t="s">
        <v>887</v>
      </c>
      <c r="L897" s="9" t="s">
        <v>435</v>
      </c>
      <c r="M897" s="9" t="s">
        <v>893</v>
      </c>
    </row>
    <row r="898" spans="1:13">
      <c r="A898" s="7">
        <f>MAX($A$4:A897)+1</f>
        <v>172</v>
      </c>
      <c r="B898" s="8" t="s">
        <v>1425</v>
      </c>
      <c r="C898" s="8" t="s">
        <v>1424</v>
      </c>
      <c r="D898" s="9">
        <v>10</v>
      </c>
      <c r="E898" s="8">
        <v>529739.04</v>
      </c>
      <c r="F898" s="8" t="s">
        <v>884</v>
      </c>
      <c r="G898" s="8" t="s">
        <v>431</v>
      </c>
      <c r="H898" s="8" t="s">
        <v>432</v>
      </c>
      <c r="I898" s="8" t="s">
        <v>885</v>
      </c>
      <c r="J898" s="9" t="s">
        <v>886</v>
      </c>
      <c r="K898" s="9" t="s">
        <v>887</v>
      </c>
      <c r="L898" s="9" t="s">
        <v>435</v>
      </c>
      <c r="M898" s="9" t="s">
        <v>146</v>
      </c>
    </row>
    <row r="899" spans="1:13">
      <c r="A899" s="7"/>
      <c r="B899" s="8" t="s">
        <v>1425</v>
      </c>
      <c r="C899" s="8" t="s">
        <v>1424</v>
      </c>
      <c r="D899" s="9">
        <v>10</v>
      </c>
      <c r="E899" s="8"/>
      <c r="F899" s="8" t="s">
        <v>884</v>
      </c>
      <c r="G899" s="8" t="s">
        <v>431</v>
      </c>
      <c r="H899" s="8" t="s">
        <v>436</v>
      </c>
      <c r="I899" s="8" t="s">
        <v>888</v>
      </c>
      <c r="J899" s="9" t="s">
        <v>886</v>
      </c>
      <c r="K899" s="9" t="s">
        <v>887</v>
      </c>
      <c r="L899" s="9" t="s">
        <v>435</v>
      </c>
      <c r="M899" s="9" t="s">
        <v>146</v>
      </c>
    </row>
    <row r="900" spans="1:13">
      <c r="A900" s="7"/>
      <c r="B900" s="8" t="s">
        <v>1425</v>
      </c>
      <c r="C900" s="8" t="s">
        <v>1424</v>
      </c>
      <c r="D900" s="9">
        <v>10</v>
      </c>
      <c r="E900" s="8"/>
      <c r="F900" s="8" t="s">
        <v>884</v>
      </c>
      <c r="G900" s="8" t="s">
        <v>431</v>
      </c>
      <c r="H900" s="8" t="s">
        <v>436</v>
      </c>
      <c r="I900" s="8" t="s">
        <v>889</v>
      </c>
      <c r="J900" s="9" t="s">
        <v>453</v>
      </c>
      <c r="K900" s="9" t="s">
        <v>890</v>
      </c>
      <c r="L900" s="9" t="s">
        <v>891</v>
      </c>
      <c r="M900" s="9" t="s">
        <v>146</v>
      </c>
    </row>
    <row r="901" spans="1:13">
      <c r="A901" s="7"/>
      <c r="B901" s="8" t="s">
        <v>1425</v>
      </c>
      <c r="C901" s="8" t="s">
        <v>1424</v>
      </c>
      <c r="D901" s="9">
        <v>10</v>
      </c>
      <c r="E901" s="8"/>
      <c r="F901" s="8" t="s">
        <v>884</v>
      </c>
      <c r="G901" s="8" t="s">
        <v>442</v>
      </c>
      <c r="H901" s="8" t="s">
        <v>443</v>
      </c>
      <c r="I901" s="8" t="s">
        <v>892</v>
      </c>
      <c r="J901" s="9" t="s">
        <v>886</v>
      </c>
      <c r="K901" s="9" t="s">
        <v>887</v>
      </c>
      <c r="L901" s="9" t="s">
        <v>435</v>
      </c>
      <c r="M901" s="9" t="s">
        <v>893</v>
      </c>
    </row>
    <row r="902" spans="1:13">
      <c r="A902" s="7">
        <f>MAX($A$4:A901)+1</f>
        <v>173</v>
      </c>
      <c r="B902" s="8" t="s">
        <v>1426</v>
      </c>
      <c r="C902" s="8" t="s">
        <v>1417</v>
      </c>
      <c r="D902" s="9">
        <v>10</v>
      </c>
      <c r="E902" s="8">
        <v>3262961.86</v>
      </c>
      <c r="F902" s="8" t="s">
        <v>884</v>
      </c>
      <c r="G902" s="8" t="s">
        <v>431</v>
      </c>
      <c r="H902" s="8" t="s">
        <v>432</v>
      </c>
      <c r="I902" s="8" t="s">
        <v>885</v>
      </c>
      <c r="J902" s="9" t="s">
        <v>886</v>
      </c>
      <c r="K902" s="9" t="s">
        <v>887</v>
      </c>
      <c r="L902" s="9" t="s">
        <v>435</v>
      </c>
      <c r="M902" s="9" t="s">
        <v>146</v>
      </c>
    </row>
    <row r="903" spans="1:13">
      <c r="A903" s="7"/>
      <c r="B903" s="8" t="s">
        <v>1426</v>
      </c>
      <c r="C903" s="8" t="s">
        <v>1417</v>
      </c>
      <c r="D903" s="9">
        <v>10</v>
      </c>
      <c r="E903" s="8"/>
      <c r="F903" s="8" t="s">
        <v>884</v>
      </c>
      <c r="G903" s="8" t="s">
        <v>431</v>
      </c>
      <c r="H903" s="8" t="s">
        <v>436</v>
      </c>
      <c r="I903" s="8" t="s">
        <v>888</v>
      </c>
      <c r="J903" s="9" t="s">
        <v>886</v>
      </c>
      <c r="K903" s="9" t="s">
        <v>887</v>
      </c>
      <c r="L903" s="9" t="s">
        <v>435</v>
      </c>
      <c r="M903" s="9" t="s">
        <v>146</v>
      </c>
    </row>
    <row r="904" spans="1:13">
      <c r="A904" s="7"/>
      <c r="B904" s="8" t="s">
        <v>1426</v>
      </c>
      <c r="C904" s="8" t="s">
        <v>1417</v>
      </c>
      <c r="D904" s="9">
        <v>10</v>
      </c>
      <c r="E904" s="8"/>
      <c r="F904" s="8" t="s">
        <v>884</v>
      </c>
      <c r="G904" s="8" t="s">
        <v>431</v>
      </c>
      <c r="H904" s="8" t="s">
        <v>436</v>
      </c>
      <c r="I904" s="8" t="s">
        <v>889</v>
      </c>
      <c r="J904" s="9" t="s">
        <v>453</v>
      </c>
      <c r="K904" s="9" t="s">
        <v>890</v>
      </c>
      <c r="L904" s="9" t="s">
        <v>891</v>
      </c>
      <c r="M904" s="9" t="s">
        <v>146</v>
      </c>
    </row>
    <row r="905" spans="1:13">
      <c r="A905" s="7"/>
      <c r="B905" s="8" t="s">
        <v>1426</v>
      </c>
      <c r="C905" s="8" t="s">
        <v>1417</v>
      </c>
      <c r="D905" s="9">
        <v>10</v>
      </c>
      <c r="E905" s="8"/>
      <c r="F905" s="8" t="s">
        <v>884</v>
      </c>
      <c r="G905" s="8" t="s">
        <v>442</v>
      </c>
      <c r="H905" s="8" t="s">
        <v>443</v>
      </c>
      <c r="I905" s="8" t="s">
        <v>892</v>
      </c>
      <c r="J905" s="9" t="s">
        <v>886</v>
      </c>
      <c r="K905" s="9" t="s">
        <v>887</v>
      </c>
      <c r="L905" s="9" t="s">
        <v>435</v>
      </c>
      <c r="M905" s="9" t="s">
        <v>893</v>
      </c>
    </row>
    <row r="906" spans="1:13">
      <c r="A906" s="7">
        <f>MAX($A$4:A905)+1</f>
        <v>174</v>
      </c>
      <c r="B906" s="8" t="s">
        <v>1426</v>
      </c>
      <c r="C906" s="8" t="s">
        <v>1418</v>
      </c>
      <c r="D906" s="9">
        <v>10</v>
      </c>
      <c r="E906" s="8">
        <v>437869.44</v>
      </c>
      <c r="F906" s="8" t="s">
        <v>884</v>
      </c>
      <c r="G906" s="8" t="s">
        <v>431</v>
      </c>
      <c r="H906" s="8" t="s">
        <v>432</v>
      </c>
      <c r="I906" s="8" t="s">
        <v>885</v>
      </c>
      <c r="J906" s="9" t="s">
        <v>886</v>
      </c>
      <c r="K906" s="9" t="s">
        <v>887</v>
      </c>
      <c r="L906" s="9" t="s">
        <v>435</v>
      </c>
      <c r="M906" s="9" t="s">
        <v>146</v>
      </c>
    </row>
    <row r="907" spans="1:13">
      <c r="A907" s="7"/>
      <c r="B907" s="8" t="s">
        <v>1426</v>
      </c>
      <c r="C907" s="8" t="s">
        <v>1418</v>
      </c>
      <c r="D907" s="9">
        <v>10</v>
      </c>
      <c r="E907" s="8"/>
      <c r="F907" s="8" t="s">
        <v>884</v>
      </c>
      <c r="G907" s="8" t="s">
        <v>431</v>
      </c>
      <c r="H907" s="8" t="s">
        <v>436</v>
      </c>
      <c r="I907" s="8" t="s">
        <v>888</v>
      </c>
      <c r="J907" s="9" t="s">
        <v>886</v>
      </c>
      <c r="K907" s="9" t="s">
        <v>887</v>
      </c>
      <c r="L907" s="9" t="s">
        <v>435</v>
      </c>
      <c r="M907" s="9" t="s">
        <v>146</v>
      </c>
    </row>
    <row r="908" spans="1:13">
      <c r="A908" s="7"/>
      <c r="B908" s="8" t="s">
        <v>1426</v>
      </c>
      <c r="C908" s="8" t="s">
        <v>1418</v>
      </c>
      <c r="D908" s="9">
        <v>10</v>
      </c>
      <c r="E908" s="8"/>
      <c r="F908" s="8" t="s">
        <v>884</v>
      </c>
      <c r="G908" s="8" t="s">
        <v>431</v>
      </c>
      <c r="H908" s="8" t="s">
        <v>436</v>
      </c>
      <c r="I908" s="8" t="s">
        <v>889</v>
      </c>
      <c r="J908" s="9" t="s">
        <v>453</v>
      </c>
      <c r="K908" s="9" t="s">
        <v>890</v>
      </c>
      <c r="L908" s="9" t="s">
        <v>891</v>
      </c>
      <c r="M908" s="9" t="s">
        <v>146</v>
      </c>
    </row>
    <row r="909" spans="1:13">
      <c r="A909" s="7"/>
      <c r="B909" s="8" t="s">
        <v>1426</v>
      </c>
      <c r="C909" s="8" t="s">
        <v>1418</v>
      </c>
      <c r="D909" s="9">
        <v>10</v>
      </c>
      <c r="E909" s="8"/>
      <c r="F909" s="8" t="s">
        <v>884</v>
      </c>
      <c r="G909" s="8" t="s">
        <v>442</v>
      </c>
      <c r="H909" s="8" t="s">
        <v>443</v>
      </c>
      <c r="I909" s="8" t="s">
        <v>892</v>
      </c>
      <c r="J909" s="9" t="s">
        <v>886</v>
      </c>
      <c r="K909" s="9" t="s">
        <v>887</v>
      </c>
      <c r="L909" s="9" t="s">
        <v>435</v>
      </c>
      <c r="M909" s="9" t="s">
        <v>893</v>
      </c>
    </row>
    <row r="910" spans="1:13">
      <c r="A910" s="7">
        <f>MAX($A$4:A909)+1</f>
        <v>175</v>
      </c>
      <c r="B910" s="8" t="s">
        <v>1426</v>
      </c>
      <c r="C910" s="8" t="s">
        <v>1419</v>
      </c>
      <c r="D910" s="9">
        <v>10</v>
      </c>
      <c r="E910" s="8">
        <v>326230.32</v>
      </c>
      <c r="F910" s="8" t="s">
        <v>884</v>
      </c>
      <c r="G910" s="8" t="s">
        <v>431</v>
      </c>
      <c r="H910" s="8" t="s">
        <v>432</v>
      </c>
      <c r="I910" s="8" t="s">
        <v>885</v>
      </c>
      <c r="J910" s="9" t="s">
        <v>886</v>
      </c>
      <c r="K910" s="9" t="s">
        <v>887</v>
      </c>
      <c r="L910" s="9" t="s">
        <v>435</v>
      </c>
      <c r="M910" s="9" t="s">
        <v>146</v>
      </c>
    </row>
    <row r="911" spans="1:13">
      <c r="A911" s="7"/>
      <c r="B911" s="8" t="s">
        <v>1426</v>
      </c>
      <c r="C911" s="8" t="s">
        <v>1419</v>
      </c>
      <c r="D911" s="9">
        <v>10</v>
      </c>
      <c r="E911" s="8"/>
      <c r="F911" s="8" t="s">
        <v>884</v>
      </c>
      <c r="G911" s="8" t="s">
        <v>431</v>
      </c>
      <c r="H911" s="8" t="s">
        <v>436</v>
      </c>
      <c r="I911" s="8" t="s">
        <v>888</v>
      </c>
      <c r="J911" s="9" t="s">
        <v>886</v>
      </c>
      <c r="K911" s="9" t="s">
        <v>887</v>
      </c>
      <c r="L911" s="9" t="s">
        <v>435</v>
      </c>
      <c r="M911" s="9" t="s">
        <v>146</v>
      </c>
    </row>
    <row r="912" spans="1:13">
      <c r="A912" s="7"/>
      <c r="B912" s="8" t="s">
        <v>1426</v>
      </c>
      <c r="C912" s="8" t="s">
        <v>1419</v>
      </c>
      <c r="D912" s="9">
        <v>10</v>
      </c>
      <c r="E912" s="8"/>
      <c r="F912" s="8" t="s">
        <v>884</v>
      </c>
      <c r="G912" s="8" t="s">
        <v>431</v>
      </c>
      <c r="H912" s="8" t="s">
        <v>436</v>
      </c>
      <c r="I912" s="8" t="s">
        <v>889</v>
      </c>
      <c r="J912" s="9" t="s">
        <v>453</v>
      </c>
      <c r="K912" s="9" t="s">
        <v>890</v>
      </c>
      <c r="L912" s="9" t="s">
        <v>891</v>
      </c>
      <c r="M912" s="9" t="s">
        <v>146</v>
      </c>
    </row>
    <row r="913" spans="1:13">
      <c r="A913" s="7"/>
      <c r="B913" s="8" t="s">
        <v>1426</v>
      </c>
      <c r="C913" s="8" t="s">
        <v>1419</v>
      </c>
      <c r="D913" s="9">
        <v>10</v>
      </c>
      <c r="E913" s="8"/>
      <c r="F913" s="8" t="s">
        <v>884</v>
      </c>
      <c r="G913" s="8" t="s">
        <v>442</v>
      </c>
      <c r="H913" s="8" t="s">
        <v>443</v>
      </c>
      <c r="I913" s="8" t="s">
        <v>892</v>
      </c>
      <c r="J913" s="9" t="s">
        <v>886</v>
      </c>
      <c r="K913" s="9" t="s">
        <v>887</v>
      </c>
      <c r="L913" s="9" t="s">
        <v>435</v>
      </c>
      <c r="M913" s="9" t="s">
        <v>893</v>
      </c>
    </row>
    <row r="914" spans="1:13">
      <c r="A914" s="7">
        <f>MAX($A$4:A913)+1</f>
        <v>176</v>
      </c>
      <c r="B914" s="8" t="s">
        <v>1426</v>
      </c>
      <c r="C914" s="8" t="s">
        <v>1420</v>
      </c>
      <c r="D914" s="9">
        <v>10</v>
      </c>
      <c r="E914" s="8">
        <v>194949.54</v>
      </c>
      <c r="F914" s="8" t="s">
        <v>884</v>
      </c>
      <c r="G914" s="8" t="s">
        <v>431</v>
      </c>
      <c r="H914" s="8" t="s">
        <v>432</v>
      </c>
      <c r="I914" s="8" t="s">
        <v>885</v>
      </c>
      <c r="J914" s="9" t="s">
        <v>886</v>
      </c>
      <c r="K914" s="9" t="s">
        <v>887</v>
      </c>
      <c r="L914" s="9" t="s">
        <v>435</v>
      </c>
      <c r="M914" s="9" t="s">
        <v>146</v>
      </c>
    </row>
    <row r="915" spans="1:13">
      <c r="A915" s="7"/>
      <c r="B915" s="8" t="s">
        <v>1426</v>
      </c>
      <c r="C915" s="8" t="s">
        <v>1420</v>
      </c>
      <c r="D915" s="9">
        <v>10</v>
      </c>
      <c r="E915" s="8"/>
      <c r="F915" s="8" t="s">
        <v>884</v>
      </c>
      <c r="G915" s="8" t="s">
        <v>431</v>
      </c>
      <c r="H915" s="8" t="s">
        <v>436</v>
      </c>
      <c r="I915" s="8" t="s">
        <v>888</v>
      </c>
      <c r="J915" s="9" t="s">
        <v>886</v>
      </c>
      <c r="K915" s="9" t="s">
        <v>887</v>
      </c>
      <c r="L915" s="9" t="s">
        <v>435</v>
      </c>
      <c r="M915" s="9" t="s">
        <v>146</v>
      </c>
    </row>
    <row r="916" spans="1:13">
      <c r="A916" s="7"/>
      <c r="B916" s="8" t="s">
        <v>1426</v>
      </c>
      <c r="C916" s="8" t="s">
        <v>1420</v>
      </c>
      <c r="D916" s="9">
        <v>10</v>
      </c>
      <c r="E916" s="8"/>
      <c r="F916" s="8" t="s">
        <v>884</v>
      </c>
      <c r="G916" s="8" t="s">
        <v>431</v>
      </c>
      <c r="H916" s="8" t="s">
        <v>436</v>
      </c>
      <c r="I916" s="8" t="s">
        <v>889</v>
      </c>
      <c r="J916" s="9" t="s">
        <v>453</v>
      </c>
      <c r="K916" s="9" t="s">
        <v>890</v>
      </c>
      <c r="L916" s="9" t="s">
        <v>891</v>
      </c>
      <c r="M916" s="9" t="s">
        <v>146</v>
      </c>
    </row>
    <row r="917" spans="1:13">
      <c r="A917" s="7"/>
      <c r="B917" s="8" t="s">
        <v>1426</v>
      </c>
      <c r="C917" s="8" t="s">
        <v>1420</v>
      </c>
      <c r="D917" s="9">
        <v>10</v>
      </c>
      <c r="E917" s="8"/>
      <c r="F917" s="8" t="s">
        <v>884</v>
      </c>
      <c r="G917" s="8" t="s">
        <v>442</v>
      </c>
      <c r="H917" s="8" t="s">
        <v>443</v>
      </c>
      <c r="I917" s="8" t="s">
        <v>892</v>
      </c>
      <c r="J917" s="9" t="s">
        <v>886</v>
      </c>
      <c r="K917" s="9" t="s">
        <v>887</v>
      </c>
      <c r="L917" s="9" t="s">
        <v>435</v>
      </c>
      <c r="M917" s="9" t="s">
        <v>893</v>
      </c>
    </row>
    <row r="918" spans="1:13">
      <c r="A918" s="7">
        <f>MAX($A$4:A917)+1</f>
        <v>177</v>
      </c>
      <c r="B918" s="8" t="s">
        <v>1426</v>
      </c>
      <c r="C918" s="8" t="s">
        <v>1421</v>
      </c>
      <c r="D918" s="9">
        <v>10</v>
      </c>
      <c r="E918" s="8">
        <v>307894.18</v>
      </c>
      <c r="F918" s="8" t="s">
        <v>884</v>
      </c>
      <c r="G918" s="8" t="s">
        <v>431</v>
      </c>
      <c r="H918" s="8" t="s">
        <v>432</v>
      </c>
      <c r="I918" s="8" t="s">
        <v>885</v>
      </c>
      <c r="J918" s="9" t="s">
        <v>886</v>
      </c>
      <c r="K918" s="9" t="s">
        <v>887</v>
      </c>
      <c r="L918" s="9" t="s">
        <v>435</v>
      </c>
      <c r="M918" s="9" t="s">
        <v>146</v>
      </c>
    </row>
    <row r="919" spans="1:13">
      <c r="A919" s="7"/>
      <c r="B919" s="8" t="s">
        <v>1426</v>
      </c>
      <c r="C919" s="8" t="s">
        <v>1421</v>
      </c>
      <c r="D919" s="9">
        <v>10</v>
      </c>
      <c r="E919" s="8"/>
      <c r="F919" s="8" t="s">
        <v>884</v>
      </c>
      <c r="G919" s="8" t="s">
        <v>431</v>
      </c>
      <c r="H919" s="8" t="s">
        <v>436</v>
      </c>
      <c r="I919" s="8" t="s">
        <v>888</v>
      </c>
      <c r="J919" s="9" t="s">
        <v>886</v>
      </c>
      <c r="K919" s="9" t="s">
        <v>887</v>
      </c>
      <c r="L919" s="9" t="s">
        <v>435</v>
      </c>
      <c r="M919" s="9" t="s">
        <v>146</v>
      </c>
    </row>
    <row r="920" spans="1:13">
      <c r="A920" s="7"/>
      <c r="B920" s="8" t="s">
        <v>1426</v>
      </c>
      <c r="C920" s="8" t="s">
        <v>1421</v>
      </c>
      <c r="D920" s="9">
        <v>10</v>
      </c>
      <c r="E920" s="8"/>
      <c r="F920" s="8" t="s">
        <v>884</v>
      </c>
      <c r="G920" s="8" t="s">
        <v>431</v>
      </c>
      <c r="H920" s="8" t="s">
        <v>436</v>
      </c>
      <c r="I920" s="8" t="s">
        <v>889</v>
      </c>
      <c r="J920" s="9" t="s">
        <v>453</v>
      </c>
      <c r="K920" s="9" t="s">
        <v>890</v>
      </c>
      <c r="L920" s="9" t="s">
        <v>891</v>
      </c>
      <c r="M920" s="9" t="s">
        <v>146</v>
      </c>
    </row>
    <row r="921" spans="1:13">
      <c r="A921" s="7"/>
      <c r="B921" s="8" t="s">
        <v>1426</v>
      </c>
      <c r="C921" s="8" t="s">
        <v>1421</v>
      </c>
      <c r="D921" s="9">
        <v>10</v>
      </c>
      <c r="E921" s="8"/>
      <c r="F921" s="8" t="s">
        <v>884</v>
      </c>
      <c r="G921" s="8" t="s">
        <v>442</v>
      </c>
      <c r="H921" s="8" t="s">
        <v>443</v>
      </c>
      <c r="I921" s="8" t="s">
        <v>892</v>
      </c>
      <c r="J921" s="9" t="s">
        <v>886</v>
      </c>
      <c r="K921" s="9" t="s">
        <v>887</v>
      </c>
      <c r="L921" s="9" t="s">
        <v>435</v>
      </c>
      <c r="M921" s="9" t="s">
        <v>893</v>
      </c>
    </row>
    <row r="922" spans="1:13">
      <c r="A922" s="7">
        <f>MAX($A$4:A921)+1</f>
        <v>178</v>
      </c>
      <c r="B922" s="8" t="s">
        <v>1426</v>
      </c>
      <c r="C922" s="8" t="s">
        <v>1422</v>
      </c>
      <c r="D922" s="9">
        <v>10</v>
      </c>
      <c r="E922" s="8">
        <v>11229.72</v>
      </c>
      <c r="F922" s="8" t="s">
        <v>884</v>
      </c>
      <c r="G922" s="8" t="s">
        <v>431</v>
      </c>
      <c r="H922" s="8" t="s">
        <v>432</v>
      </c>
      <c r="I922" s="8" t="s">
        <v>885</v>
      </c>
      <c r="J922" s="9" t="s">
        <v>886</v>
      </c>
      <c r="K922" s="9" t="s">
        <v>887</v>
      </c>
      <c r="L922" s="9" t="s">
        <v>435</v>
      </c>
      <c r="M922" s="9" t="s">
        <v>146</v>
      </c>
    </row>
    <row r="923" spans="1:13">
      <c r="A923" s="7"/>
      <c r="B923" s="8" t="s">
        <v>1426</v>
      </c>
      <c r="C923" s="8" t="s">
        <v>1422</v>
      </c>
      <c r="D923" s="9">
        <v>10</v>
      </c>
      <c r="E923" s="8"/>
      <c r="F923" s="8" t="s">
        <v>884</v>
      </c>
      <c r="G923" s="8" t="s">
        <v>431</v>
      </c>
      <c r="H923" s="8" t="s">
        <v>436</v>
      </c>
      <c r="I923" s="8" t="s">
        <v>888</v>
      </c>
      <c r="J923" s="9" t="s">
        <v>886</v>
      </c>
      <c r="K923" s="9" t="s">
        <v>887</v>
      </c>
      <c r="L923" s="9" t="s">
        <v>435</v>
      </c>
      <c r="M923" s="9" t="s">
        <v>146</v>
      </c>
    </row>
    <row r="924" spans="1:13">
      <c r="A924" s="7"/>
      <c r="B924" s="8" t="s">
        <v>1426</v>
      </c>
      <c r="C924" s="8" t="s">
        <v>1422</v>
      </c>
      <c r="D924" s="9">
        <v>10</v>
      </c>
      <c r="E924" s="8"/>
      <c r="F924" s="8" t="s">
        <v>884</v>
      </c>
      <c r="G924" s="8" t="s">
        <v>431</v>
      </c>
      <c r="H924" s="8" t="s">
        <v>436</v>
      </c>
      <c r="I924" s="8" t="s">
        <v>889</v>
      </c>
      <c r="J924" s="9" t="s">
        <v>453</v>
      </c>
      <c r="K924" s="9" t="s">
        <v>890</v>
      </c>
      <c r="L924" s="9" t="s">
        <v>891</v>
      </c>
      <c r="M924" s="9" t="s">
        <v>146</v>
      </c>
    </row>
    <row r="925" spans="1:13">
      <c r="A925" s="7"/>
      <c r="B925" s="8" t="s">
        <v>1426</v>
      </c>
      <c r="C925" s="8" t="s">
        <v>1422</v>
      </c>
      <c r="D925" s="9">
        <v>10</v>
      </c>
      <c r="E925" s="8"/>
      <c r="F925" s="8" t="s">
        <v>884</v>
      </c>
      <c r="G925" s="8" t="s">
        <v>442</v>
      </c>
      <c r="H925" s="8" t="s">
        <v>443</v>
      </c>
      <c r="I925" s="8" t="s">
        <v>892</v>
      </c>
      <c r="J925" s="9" t="s">
        <v>886</v>
      </c>
      <c r="K925" s="9" t="s">
        <v>887</v>
      </c>
      <c r="L925" s="9" t="s">
        <v>435</v>
      </c>
      <c r="M925" s="9" t="s">
        <v>893</v>
      </c>
    </row>
    <row r="926" spans="1:13">
      <c r="A926" s="7">
        <f>MAX($A$4:A925)+1</f>
        <v>179</v>
      </c>
      <c r="B926" s="8" t="s">
        <v>1426</v>
      </c>
      <c r="C926" s="8" t="s">
        <v>1423</v>
      </c>
      <c r="D926" s="9">
        <v>10</v>
      </c>
      <c r="E926" s="8">
        <v>2293.52</v>
      </c>
      <c r="F926" s="8" t="s">
        <v>884</v>
      </c>
      <c r="G926" s="8" t="s">
        <v>431</v>
      </c>
      <c r="H926" s="8" t="s">
        <v>432</v>
      </c>
      <c r="I926" s="8" t="s">
        <v>885</v>
      </c>
      <c r="J926" s="9" t="s">
        <v>886</v>
      </c>
      <c r="K926" s="9" t="s">
        <v>887</v>
      </c>
      <c r="L926" s="9" t="s">
        <v>435</v>
      </c>
      <c r="M926" s="9" t="s">
        <v>146</v>
      </c>
    </row>
    <row r="927" spans="1:13">
      <c r="A927" s="7"/>
      <c r="B927" s="8" t="s">
        <v>1426</v>
      </c>
      <c r="C927" s="8" t="s">
        <v>1423</v>
      </c>
      <c r="D927" s="9">
        <v>10</v>
      </c>
      <c r="E927" s="8"/>
      <c r="F927" s="8" t="s">
        <v>884</v>
      </c>
      <c r="G927" s="8" t="s">
        <v>431</v>
      </c>
      <c r="H927" s="8" t="s">
        <v>436</v>
      </c>
      <c r="I927" s="8" t="s">
        <v>888</v>
      </c>
      <c r="J927" s="9" t="s">
        <v>886</v>
      </c>
      <c r="K927" s="9" t="s">
        <v>887</v>
      </c>
      <c r="L927" s="9" t="s">
        <v>435</v>
      </c>
      <c r="M927" s="9" t="s">
        <v>146</v>
      </c>
    </row>
    <row r="928" spans="1:13">
      <c r="A928" s="7"/>
      <c r="B928" s="8" t="s">
        <v>1426</v>
      </c>
      <c r="C928" s="8" t="s">
        <v>1423</v>
      </c>
      <c r="D928" s="9">
        <v>10</v>
      </c>
      <c r="E928" s="8"/>
      <c r="F928" s="8" t="s">
        <v>884</v>
      </c>
      <c r="G928" s="8" t="s">
        <v>431</v>
      </c>
      <c r="H928" s="8" t="s">
        <v>436</v>
      </c>
      <c r="I928" s="8" t="s">
        <v>889</v>
      </c>
      <c r="J928" s="9" t="s">
        <v>453</v>
      </c>
      <c r="K928" s="9" t="s">
        <v>890</v>
      </c>
      <c r="L928" s="9" t="s">
        <v>891</v>
      </c>
      <c r="M928" s="9" t="s">
        <v>146</v>
      </c>
    </row>
    <row r="929" spans="1:13">
      <c r="A929" s="7"/>
      <c r="B929" s="8" t="s">
        <v>1426</v>
      </c>
      <c r="C929" s="8" t="s">
        <v>1423</v>
      </c>
      <c r="D929" s="9">
        <v>10</v>
      </c>
      <c r="E929" s="8"/>
      <c r="F929" s="8" t="s">
        <v>884</v>
      </c>
      <c r="G929" s="8" t="s">
        <v>442</v>
      </c>
      <c r="H929" s="8" t="s">
        <v>443</v>
      </c>
      <c r="I929" s="8" t="s">
        <v>892</v>
      </c>
      <c r="J929" s="9" t="s">
        <v>886</v>
      </c>
      <c r="K929" s="9" t="s">
        <v>887</v>
      </c>
      <c r="L929" s="9" t="s">
        <v>435</v>
      </c>
      <c r="M929" s="9" t="s">
        <v>893</v>
      </c>
    </row>
    <row r="930" spans="1:13">
      <c r="A930" s="7">
        <f>MAX($A$4:A929)+1</f>
        <v>180</v>
      </c>
      <c r="B930" s="8" t="s">
        <v>1426</v>
      </c>
      <c r="C930" s="8" t="s">
        <v>1424</v>
      </c>
      <c r="D930" s="9">
        <v>10</v>
      </c>
      <c r="E930" s="8">
        <v>369473.02</v>
      </c>
      <c r="F930" s="8" t="s">
        <v>884</v>
      </c>
      <c r="G930" s="8" t="s">
        <v>431</v>
      </c>
      <c r="H930" s="8" t="s">
        <v>432</v>
      </c>
      <c r="I930" s="8" t="s">
        <v>885</v>
      </c>
      <c r="J930" s="9" t="s">
        <v>886</v>
      </c>
      <c r="K930" s="9" t="s">
        <v>887</v>
      </c>
      <c r="L930" s="9" t="s">
        <v>435</v>
      </c>
      <c r="M930" s="9" t="s">
        <v>146</v>
      </c>
    </row>
    <row r="931" spans="1:13">
      <c r="A931" s="7"/>
      <c r="B931" s="8" t="s">
        <v>1426</v>
      </c>
      <c r="C931" s="8" t="s">
        <v>1424</v>
      </c>
      <c r="D931" s="9">
        <v>10</v>
      </c>
      <c r="E931" s="8"/>
      <c r="F931" s="8" t="s">
        <v>884</v>
      </c>
      <c r="G931" s="8" t="s">
        <v>431</v>
      </c>
      <c r="H931" s="8" t="s">
        <v>436</v>
      </c>
      <c r="I931" s="8" t="s">
        <v>888</v>
      </c>
      <c r="J931" s="9" t="s">
        <v>886</v>
      </c>
      <c r="K931" s="9" t="s">
        <v>887</v>
      </c>
      <c r="L931" s="9" t="s">
        <v>435</v>
      </c>
      <c r="M931" s="9" t="s">
        <v>146</v>
      </c>
    </row>
    <row r="932" spans="1:13">
      <c r="A932" s="7"/>
      <c r="B932" s="8" t="s">
        <v>1426</v>
      </c>
      <c r="C932" s="8" t="s">
        <v>1424</v>
      </c>
      <c r="D932" s="9">
        <v>10</v>
      </c>
      <c r="E932" s="8"/>
      <c r="F932" s="8" t="s">
        <v>884</v>
      </c>
      <c r="G932" s="8" t="s">
        <v>431</v>
      </c>
      <c r="H932" s="8" t="s">
        <v>436</v>
      </c>
      <c r="I932" s="8" t="s">
        <v>889</v>
      </c>
      <c r="J932" s="9" t="s">
        <v>453</v>
      </c>
      <c r="K932" s="9" t="s">
        <v>890</v>
      </c>
      <c r="L932" s="9" t="s">
        <v>891</v>
      </c>
      <c r="M932" s="9" t="s">
        <v>146</v>
      </c>
    </row>
    <row r="933" spans="1:13">
      <c r="A933" s="7"/>
      <c r="B933" s="8" t="s">
        <v>1426</v>
      </c>
      <c r="C933" s="8" t="s">
        <v>1424</v>
      </c>
      <c r="D933" s="9">
        <v>10</v>
      </c>
      <c r="E933" s="8"/>
      <c r="F933" s="8" t="s">
        <v>884</v>
      </c>
      <c r="G933" s="8" t="s">
        <v>442</v>
      </c>
      <c r="H933" s="8" t="s">
        <v>443</v>
      </c>
      <c r="I933" s="8" t="s">
        <v>892</v>
      </c>
      <c r="J933" s="9" t="s">
        <v>886</v>
      </c>
      <c r="K933" s="9" t="s">
        <v>887</v>
      </c>
      <c r="L933" s="9" t="s">
        <v>435</v>
      </c>
      <c r="M933" s="9" t="s">
        <v>893</v>
      </c>
    </row>
    <row r="934" spans="1:13">
      <c r="A934" s="7">
        <f>MAX($A$4:A933)+1</f>
        <v>181</v>
      </c>
      <c r="B934" s="8" t="s">
        <v>1427</v>
      </c>
      <c r="C934" s="8" t="s">
        <v>1417</v>
      </c>
      <c r="D934" s="9">
        <v>10</v>
      </c>
      <c r="E934" s="8">
        <v>1123863.9</v>
      </c>
      <c r="F934" s="8" t="s">
        <v>884</v>
      </c>
      <c r="G934" s="8" t="s">
        <v>431</v>
      </c>
      <c r="H934" s="8" t="s">
        <v>432</v>
      </c>
      <c r="I934" s="8" t="s">
        <v>885</v>
      </c>
      <c r="J934" s="9" t="s">
        <v>886</v>
      </c>
      <c r="K934" s="9" t="s">
        <v>887</v>
      </c>
      <c r="L934" s="9" t="s">
        <v>435</v>
      </c>
      <c r="M934" s="9" t="s">
        <v>146</v>
      </c>
    </row>
    <row r="935" spans="1:13">
      <c r="A935" s="7"/>
      <c r="B935" s="8" t="s">
        <v>1427</v>
      </c>
      <c r="C935" s="8" t="s">
        <v>1417</v>
      </c>
      <c r="D935" s="9">
        <v>10</v>
      </c>
      <c r="E935" s="8"/>
      <c r="F935" s="8" t="s">
        <v>884</v>
      </c>
      <c r="G935" s="8" t="s">
        <v>431</v>
      </c>
      <c r="H935" s="8" t="s">
        <v>436</v>
      </c>
      <c r="I935" s="8" t="s">
        <v>888</v>
      </c>
      <c r="J935" s="9" t="s">
        <v>886</v>
      </c>
      <c r="K935" s="9" t="s">
        <v>887</v>
      </c>
      <c r="L935" s="9" t="s">
        <v>435</v>
      </c>
      <c r="M935" s="9" t="s">
        <v>146</v>
      </c>
    </row>
    <row r="936" spans="1:13">
      <c r="A936" s="7"/>
      <c r="B936" s="8" t="s">
        <v>1427</v>
      </c>
      <c r="C936" s="8" t="s">
        <v>1417</v>
      </c>
      <c r="D936" s="9">
        <v>10</v>
      </c>
      <c r="E936" s="8"/>
      <c r="F936" s="8" t="s">
        <v>884</v>
      </c>
      <c r="G936" s="8" t="s">
        <v>431</v>
      </c>
      <c r="H936" s="8" t="s">
        <v>436</v>
      </c>
      <c r="I936" s="8" t="s">
        <v>889</v>
      </c>
      <c r="J936" s="9" t="s">
        <v>453</v>
      </c>
      <c r="K936" s="9" t="s">
        <v>890</v>
      </c>
      <c r="L936" s="9" t="s">
        <v>891</v>
      </c>
      <c r="M936" s="9" t="s">
        <v>146</v>
      </c>
    </row>
    <row r="937" spans="1:13">
      <c r="A937" s="7"/>
      <c r="B937" s="8" t="s">
        <v>1427</v>
      </c>
      <c r="C937" s="8" t="s">
        <v>1417</v>
      </c>
      <c r="D937" s="9">
        <v>10</v>
      </c>
      <c r="E937" s="8"/>
      <c r="F937" s="8" t="s">
        <v>884</v>
      </c>
      <c r="G937" s="8" t="s">
        <v>442</v>
      </c>
      <c r="H937" s="8" t="s">
        <v>443</v>
      </c>
      <c r="I937" s="8" t="s">
        <v>892</v>
      </c>
      <c r="J937" s="9" t="s">
        <v>886</v>
      </c>
      <c r="K937" s="9" t="s">
        <v>887</v>
      </c>
      <c r="L937" s="9" t="s">
        <v>435</v>
      </c>
      <c r="M937" s="9" t="s">
        <v>893</v>
      </c>
    </row>
    <row r="938" spans="1:13">
      <c r="A938" s="7">
        <f>MAX($A$4:A937)+1</f>
        <v>182</v>
      </c>
      <c r="B938" s="8" t="s">
        <v>1427</v>
      </c>
      <c r="C938" s="8" t="s">
        <v>1418</v>
      </c>
      <c r="D938" s="9">
        <v>10</v>
      </c>
      <c r="E938" s="8">
        <v>144860.16</v>
      </c>
      <c r="F938" s="8" t="s">
        <v>884</v>
      </c>
      <c r="G938" s="8" t="s">
        <v>431</v>
      </c>
      <c r="H938" s="8" t="s">
        <v>432</v>
      </c>
      <c r="I938" s="8" t="s">
        <v>885</v>
      </c>
      <c r="J938" s="9" t="s">
        <v>886</v>
      </c>
      <c r="K938" s="9" t="s">
        <v>887</v>
      </c>
      <c r="L938" s="9" t="s">
        <v>435</v>
      </c>
      <c r="M938" s="9" t="s">
        <v>146</v>
      </c>
    </row>
    <row r="939" spans="1:13">
      <c r="A939" s="7"/>
      <c r="B939" s="8" t="s">
        <v>1427</v>
      </c>
      <c r="C939" s="8" t="s">
        <v>1418</v>
      </c>
      <c r="D939" s="9">
        <v>10</v>
      </c>
      <c r="E939" s="8"/>
      <c r="F939" s="8" t="s">
        <v>884</v>
      </c>
      <c r="G939" s="8" t="s">
        <v>431</v>
      </c>
      <c r="H939" s="8" t="s">
        <v>436</v>
      </c>
      <c r="I939" s="8" t="s">
        <v>888</v>
      </c>
      <c r="J939" s="9" t="s">
        <v>886</v>
      </c>
      <c r="K939" s="9" t="s">
        <v>887</v>
      </c>
      <c r="L939" s="9" t="s">
        <v>435</v>
      </c>
      <c r="M939" s="9" t="s">
        <v>146</v>
      </c>
    </row>
    <row r="940" spans="1:13">
      <c r="A940" s="7"/>
      <c r="B940" s="8" t="s">
        <v>1427</v>
      </c>
      <c r="C940" s="8" t="s">
        <v>1418</v>
      </c>
      <c r="D940" s="9">
        <v>10</v>
      </c>
      <c r="E940" s="8"/>
      <c r="F940" s="8" t="s">
        <v>884</v>
      </c>
      <c r="G940" s="8" t="s">
        <v>431</v>
      </c>
      <c r="H940" s="8" t="s">
        <v>436</v>
      </c>
      <c r="I940" s="8" t="s">
        <v>889</v>
      </c>
      <c r="J940" s="9" t="s">
        <v>453</v>
      </c>
      <c r="K940" s="9" t="s">
        <v>890</v>
      </c>
      <c r="L940" s="9" t="s">
        <v>891</v>
      </c>
      <c r="M940" s="9" t="s">
        <v>146</v>
      </c>
    </row>
    <row r="941" spans="1:13">
      <c r="A941" s="7"/>
      <c r="B941" s="8" t="s">
        <v>1427</v>
      </c>
      <c r="C941" s="8" t="s">
        <v>1418</v>
      </c>
      <c r="D941" s="9">
        <v>10</v>
      </c>
      <c r="E941" s="8"/>
      <c r="F941" s="8" t="s">
        <v>884</v>
      </c>
      <c r="G941" s="8" t="s">
        <v>442</v>
      </c>
      <c r="H941" s="8" t="s">
        <v>443</v>
      </c>
      <c r="I941" s="8" t="s">
        <v>892</v>
      </c>
      <c r="J941" s="9" t="s">
        <v>886</v>
      </c>
      <c r="K941" s="9" t="s">
        <v>887</v>
      </c>
      <c r="L941" s="9" t="s">
        <v>435</v>
      </c>
      <c r="M941" s="9" t="s">
        <v>893</v>
      </c>
    </row>
    <row r="942" spans="1:13">
      <c r="A942" s="7">
        <f>MAX($A$4:A941)+1</f>
        <v>183</v>
      </c>
      <c r="B942" s="8" t="s">
        <v>1427</v>
      </c>
      <c r="C942" s="8" t="s">
        <v>1419</v>
      </c>
      <c r="D942" s="9">
        <v>10</v>
      </c>
      <c r="E942" s="8">
        <v>119552.33</v>
      </c>
      <c r="F942" s="8" t="s">
        <v>884</v>
      </c>
      <c r="G942" s="8" t="s">
        <v>431</v>
      </c>
      <c r="H942" s="8" t="s">
        <v>432</v>
      </c>
      <c r="I942" s="8" t="s">
        <v>885</v>
      </c>
      <c r="J942" s="9" t="s">
        <v>886</v>
      </c>
      <c r="K942" s="9" t="s">
        <v>887</v>
      </c>
      <c r="L942" s="9" t="s">
        <v>435</v>
      </c>
      <c r="M942" s="9" t="s">
        <v>146</v>
      </c>
    </row>
    <row r="943" spans="1:13">
      <c r="A943" s="7"/>
      <c r="B943" s="8" t="s">
        <v>1427</v>
      </c>
      <c r="C943" s="8" t="s">
        <v>1419</v>
      </c>
      <c r="D943" s="9">
        <v>10</v>
      </c>
      <c r="E943" s="8"/>
      <c r="F943" s="8" t="s">
        <v>884</v>
      </c>
      <c r="G943" s="8" t="s">
        <v>431</v>
      </c>
      <c r="H943" s="8" t="s">
        <v>436</v>
      </c>
      <c r="I943" s="8" t="s">
        <v>888</v>
      </c>
      <c r="J943" s="9" t="s">
        <v>886</v>
      </c>
      <c r="K943" s="9" t="s">
        <v>887</v>
      </c>
      <c r="L943" s="9" t="s">
        <v>435</v>
      </c>
      <c r="M943" s="9" t="s">
        <v>146</v>
      </c>
    </row>
    <row r="944" spans="1:13">
      <c r="A944" s="7"/>
      <c r="B944" s="8" t="s">
        <v>1427</v>
      </c>
      <c r="C944" s="8" t="s">
        <v>1419</v>
      </c>
      <c r="D944" s="9">
        <v>10</v>
      </c>
      <c r="E944" s="8"/>
      <c r="F944" s="8" t="s">
        <v>884</v>
      </c>
      <c r="G944" s="8" t="s">
        <v>431</v>
      </c>
      <c r="H944" s="8" t="s">
        <v>436</v>
      </c>
      <c r="I944" s="8" t="s">
        <v>889</v>
      </c>
      <c r="J944" s="9" t="s">
        <v>453</v>
      </c>
      <c r="K944" s="9" t="s">
        <v>890</v>
      </c>
      <c r="L944" s="9" t="s">
        <v>891</v>
      </c>
      <c r="M944" s="9" t="s">
        <v>146</v>
      </c>
    </row>
    <row r="945" spans="1:13">
      <c r="A945" s="7"/>
      <c r="B945" s="8" t="s">
        <v>1427</v>
      </c>
      <c r="C945" s="8" t="s">
        <v>1419</v>
      </c>
      <c r="D945" s="9">
        <v>10</v>
      </c>
      <c r="E945" s="8"/>
      <c r="F945" s="8" t="s">
        <v>884</v>
      </c>
      <c r="G945" s="8" t="s">
        <v>442</v>
      </c>
      <c r="H945" s="8" t="s">
        <v>443</v>
      </c>
      <c r="I945" s="8" t="s">
        <v>892</v>
      </c>
      <c r="J945" s="9" t="s">
        <v>886</v>
      </c>
      <c r="K945" s="9" t="s">
        <v>887</v>
      </c>
      <c r="L945" s="9" t="s">
        <v>435</v>
      </c>
      <c r="M945" s="9" t="s">
        <v>893</v>
      </c>
    </row>
    <row r="946" spans="1:13">
      <c r="A946" s="7">
        <f>MAX($A$4:A945)+1</f>
        <v>184</v>
      </c>
      <c r="B946" s="8" t="s">
        <v>1427</v>
      </c>
      <c r="C946" s="8" t="s">
        <v>1420</v>
      </c>
      <c r="D946" s="9">
        <v>10</v>
      </c>
      <c r="E946" s="8">
        <v>62829.96</v>
      </c>
      <c r="F946" s="8" t="s">
        <v>884</v>
      </c>
      <c r="G946" s="8" t="s">
        <v>431</v>
      </c>
      <c r="H946" s="8" t="s">
        <v>432</v>
      </c>
      <c r="I946" s="8" t="s">
        <v>885</v>
      </c>
      <c r="J946" s="9" t="s">
        <v>886</v>
      </c>
      <c r="K946" s="9" t="s">
        <v>887</v>
      </c>
      <c r="L946" s="9" t="s">
        <v>435</v>
      </c>
      <c r="M946" s="9" t="s">
        <v>146</v>
      </c>
    </row>
    <row r="947" spans="1:13">
      <c r="A947" s="7"/>
      <c r="B947" s="8" t="s">
        <v>1427</v>
      </c>
      <c r="C947" s="8" t="s">
        <v>1420</v>
      </c>
      <c r="D947" s="9">
        <v>10</v>
      </c>
      <c r="E947" s="8"/>
      <c r="F947" s="8" t="s">
        <v>884</v>
      </c>
      <c r="G947" s="8" t="s">
        <v>431</v>
      </c>
      <c r="H947" s="8" t="s">
        <v>436</v>
      </c>
      <c r="I947" s="8" t="s">
        <v>888</v>
      </c>
      <c r="J947" s="9" t="s">
        <v>886</v>
      </c>
      <c r="K947" s="9" t="s">
        <v>887</v>
      </c>
      <c r="L947" s="9" t="s">
        <v>435</v>
      </c>
      <c r="M947" s="9" t="s">
        <v>146</v>
      </c>
    </row>
    <row r="948" spans="1:13">
      <c r="A948" s="7"/>
      <c r="B948" s="8" t="s">
        <v>1427</v>
      </c>
      <c r="C948" s="8" t="s">
        <v>1420</v>
      </c>
      <c r="D948" s="9">
        <v>10</v>
      </c>
      <c r="E948" s="8"/>
      <c r="F948" s="8" t="s">
        <v>884</v>
      </c>
      <c r="G948" s="8" t="s">
        <v>431</v>
      </c>
      <c r="H948" s="8" t="s">
        <v>436</v>
      </c>
      <c r="I948" s="8" t="s">
        <v>889</v>
      </c>
      <c r="J948" s="9" t="s">
        <v>453</v>
      </c>
      <c r="K948" s="9" t="s">
        <v>890</v>
      </c>
      <c r="L948" s="9" t="s">
        <v>891</v>
      </c>
      <c r="M948" s="9" t="s">
        <v>146</v>
      </c>
    </row>
    <row r="949" spans="1:13">
      <c r="A949" s="7"/>
      <c r="B949" s="8" t="s">
        <v>1427</v>
      </c>
      <c r="C949" s="8" t="s">
        <v>1420</v>
      </c>
      <c r="D949" s="9">
        <v>10</v>
      </c>
      <c r="E949" s="8"/>
      <c r="F949" s="8" t="s">
        <v>884</v>
      </c>
      <c r="G949" s="8" t="s">
        <v>442</v>
      </c>
      <c r="H949" s="8" t="s">
        <v>443</v>
      </c>
      <c r="I949" s="8" t="s">
        <v>892</v>
      </c>
      <c r="J949" s="9" t="s">
        <v>886</v>
      </c>
      <c r="K949" s="9" t="s">
        <v>887</v>
      </c>
      <c r="L949" s="9" t="s">
        <v>435</v>
      </c>
      <c r="M949" s="9" t="s">
        <v>893</v>
      </c>
    </row>
    <row r="950" spans="1:13">
      <c r="A950" s="7">
        <f>MAX($A$4:A949)+1</f>
        <v>185</v>
      </c>
      <c r="B950" s="8" t="s">
        <v>1427</v>
      </c>
      <c r="C950" s="8" t="s">
        <v>1421</v>
      </c>
      <c r="D950" s="9">
        <v>10</v>
      </c>
      <c r="E950" s="8">
        <v>106326.39</v>
      </c>
      <c r="F950" s="8" t="s">
        <v>884</v>
      </c>
      <c r="G950" s="8" t="s">
        <v>431</v>
      </c>
      <c r="H950" s="8" t="s">
        <v>432</v>
      </c>
      <c r="I950" s="8" t="s">
        <v>885</v>
      </c>
      <c r="J950" s="9" t="s">
        <v>886</v>
      </c>
      <c r="K950" s="9" t="s">
        <v>887</v>
      </c>
      <c r="L950" s="9" t="s">
        <v>435</v>
      </c>
      <c r="M950" s="9" t="s">
        <v>146</v>
      </c>
    </row>
    <row r="951" spans="1:13">
      <c r="A951" s="7"/>
      <c r="B951" s="8" t="s">
        <v>1427</v>
      </c>
      <c r="C951" s="8" t="s">
        <v>1421</v>
      </c>
      <c r="D951" s="9">
        <v>10</v>
      </c>
      <c r="E951" s="8"/>
      <c r="F951" s="8" t="s">
        <v>884</v>
      </c>
      <c r="G951" s="8" t="s">
        <v>431</v>
      </c>
      <c r="H951" s="8" t="s">
        <v>436</v>
      </c>
      <c r="I951" s="8" t="s">
        <v>888</v>
      </c>
      <c r="J951" s="9" t="s">
        <v>886</v>
      </c>
      <c r="K951" s="9" t="s">
        <v>887</v>
      </c>
      <c r="L951" s="9" t="s">
        <v>435</v>
      </c>
      <c r="M951" s="9" t="s">
        <v>146</v>
      </c>
    </row>
    <row r="952" spans="1:13">
      <c r="A952" s="7"/>
      <c r="B952" s="8" t="s">
        <v>1427</v>
      </c>
      <c r="C952" s="8" t="s">
        <v>1421</v>
      </c>
      <c r="D952" s="9">
        <v>10</v>
      </c>
      <c r="E952" s="8"/>
      <c r="F952" s="8" t="s">
        <v>884</v>
      </c>
      <c r="G952" s="8" t="s">
        <v>431</v>
      </c>
      <c r="H952" s="8" t="s">
        <v>436</v>
      </c>
      <c r="I952" s="8" t="s">
        <v>889</v>
      </c>
      <c r="J952" s="9" t="s">
        <v>453</v>
      </c>
      <c r="K952" s="9" t="s">
        <v>890</v>
      </c>
      <c r="L952" s="9" t="s">
        <v>891</v>
      </c>
      <c r="M952" s="9" t="s">
        <v>146</v>
      </c>
    </row>
    <row r="953" spans="1:13">
      <c r="A953" s="7"/>
      <c r="B953" s="8" t="s">
        <v>1427</v>
      </c>
      <c r="C953" s="8" t="s">
        <v>1421</v>
      </c>
      <c r="D953" s="9">
        <v>10</v>
      </c>
      <c r="E953" s="8"/>
      <c r="F953" s="8" t="s">
        <v>884</v>
      </c>
      <c r="G953" s="8" t="s">
        <v>442</v>
      </c>
      <c r="H953" s="8" t="s">
        <v>443</v>
      </c>
      <c r="I953" s="8" t="s">
        <v>892</v>
      </c>
      <c r="J953" s="9" t="s">
        <v>886</v>
      </c>
      <c r="K953" s="9" t="s">
        <v>887</v>
      </c>
      <c r="L953" s="9" t="s">
        <v>435</v>
      </c>
      <c r="M953" s="9" t="s">
        <v>893</v>
      </c>
    </row>
    <row r="954" spans="1:13">
      <c r="A954" s="7">
        <f>MAX($A$4:A953)+1</f>
        <v>186</v>
      </c>
      <c r="B954" s="8" t="s">
        <v>1427</v>
      </c>
      <c r="C954" s="8" t="s">
        <v>1422</v>
      </c>
      <c r="D954" s="9">
        <v>10</v>
      </c>
      <c r="E954" s="8">
        <v>3695.88</v>
      </c>
      <c r="F954" s="8" t="s">
        <v>884</v>
      </c>
      <c r="G954" s="8" t="s">
        <v>431</v>
      </c>
      <c r="H954" s="8" t="s">
        <v>432</v>
      </c>
      <c r="I954" s="8" t="s">
        <v>885</v>
      </c>
      <c r="J954" s="9" t="s">
        <v>886</v>
      </c>
      <c r="K954" s="9" t="s">
        <v>887</v>
      </c>
      <c r="L954" s="9" t="s">
        <v>435</v>
      </c>
      <c r="M954" s="9" t="s">
        <v>146</v>
      </c>
    </row>
    <row r="955" spans="1:13">
      <c r="A955" s="7"/>
      <c r="B955" s="8" t="s">
        <v>1427</v>
      </c>
      <c r="C955" s="8" t="s">
        <v>1422</v>
      </c>
      <c r="D955" s="9">
        <v>10</v>
      </c>
      <c r="E955" s="8"/>
      <c r="F955" s="8" t="s">
        <v>884</v>
      </c>
      <c r="G955" s="8" t="s">
        <v>431</v>
      </c>
      <c r="H955" s="8" t="s">
        <v>436</v>
      </c>
      <c r="I955" s="8" t="s">
        <v>888</v>
      </c>
      <c r="J955" s="9" t="s">
        <v>886</v>
      </c>
      <c r="K955" s="9" t="s">
        <v>887</v>
      </c>
      <c r="L955" s="9" t="s">
        <v>435</v>
      </c>
      <c r="M955" s="9" t="s">
        <v>146</v>
      </c>
    </row>
    <row r="956" spans="1:13">
      <c r="A956" s="7"/>
      <c r="B956" s="8" t="s">
        <v>1427</v>
      </c>
      <c r="C956" s="8" t="s">
        <v>1422</v>
      </c>
      <c r="D956" s="9">
        <v>10</v>
      </c>
      <c r="E956" s="8"/>
      <c r="F956" s="8" t="s">
        <v>884</v>
      </c>
      <c r="G956" s="8" t="s">
        <v>431</v>
      </c>
      <c r="H956" s="8" t="s">
        <v>436</v>
      </c>
      <c r="I956" s="8" t="s">
        <v>889</v>
      </c>
      <c r="J956" s="9" t="s">
        <v>453</v>
      </c>
      <c r="K956" s="9" t="s">
        <v>890</v>
      </c>
      <c r="L956" s="9" t="s">
        <v>891</v>
      </c>
      <c r="M956" s="9" t="s">
        <v>146</v>
      </c>
    </row>
    <row r="957" spans="1:13">
      <c r="A957" s="7"/>
      <c r="B957" s="8" t="s">
        <v>1427</v>
      </c>
      <c r="C957" s="8" t="s">
        <v>1422</v>
      </c>
      <c r="D957" s="9">
        <v>10</v>
      </c>
      <c r="E957" s="8"/>
      <c r="F957" s="8" t="s">
        <v>884</v>
      </c>
      <c r="G957" s="8" t="s">
        <v>442</v>
      </c>
      <c r="H957" s="8" t="s">
        <v>443</v>
      </c>
      <c r="I957" s="8" t="s">
        <v>892</v>
      </c>
      <c r="J957" s="9" t="s">
        <v>886</v>
      </c>
      <c r="K957" s="9" t="s">
        <v>887</v>
      </c>
      <c r="L957" s="9" t="s">
        <v>435</v>
      </c>
      <c r="M957" s="9" t="s">
        <v>893</v>
      </c>
    </row>
    <row r="958" spans="1:13">
      <c r="A958" s="7">
        <f>MAX($A$4:A957)+1</f>
        <v>187</v>
      </c>
      <c r="B958" s="8" t="s">
        <v>1427</v>
      </c>
      <c r="C958" s="8" t="s">
        <v>1423</v>
      </c>
      <c r="D958" s="9">
        <v>10</v>
      </c>
      <c r="E958" s="8">
        <v>739.18</v>
      </c>
      <c r="F958" s="8" t="s">
        <v>884</v>
      </c>
      <c r="G958" s="8" t="s">
        <v>431</v>
      </c>
      <c r="H958" s="8" t="s">
        <v>432</v>
      </c>
      <c r="I958" s="8" t="s">
        <v>885</v>
      </c>
      <c r="J958" s="9" t="s">
        <v>886</v>
      </c>
      <c r="K958" s="9" t="s">
        <v>887</v>
      </c>
      <c r="L958" s="9" t="s">
        <v>435</v>
      </c>
      <c r="M958" s="9" t="s">
        <v>146</v>
      </c>
    </row>
    <row r="959" spans="1:13">
      <c r="A959" s="7"/>
      <c r="B959" s="8" t="s">
        <v>1427</v>
      </c>
      <c r="C959" s="8" t="s">
        <v>1423</v>
      </c>
      <c r="D959" s="9">
        <v>10</v>
      </c>
      <c r="E959" s="8"/>
      <c r="F959" s="8" t="s">
        <v>884</v>
      </c>
      <c r="G959" s="8" t="s">
        <v>431</v>
      </c>
      <c r="H959" s="8" t="s">
        <v>436</v>
      </c>
      <c r="I959" s="8" t="s">
        <v>888</v>
      </c>
      <c r="J959" s="9" t="s">
        <v>886</v>
      </c>
      <c r="K959" s="9" t="s">
        <v>887</v>
      </c>
      <c r="L959" s="9" t="s">
        <v>435</v>
      </c>
      <c r="M959" s="9" t="s">
        <v>146</v>
      </c>
    </row>
    <row r="960" spans="1:13">
      <c r="A960" s="7"/>
      <c r="B960" s="8" t="s">
        <v>1427</v>
      </c>
      <c r="C960" s="8" t="s">
        <v>1423</v>
      </c>
      <c r="D960" s="9">
        <v>10</v>
      </c>
      <c r="E960" s="8"/>
      <c r="F960" s="8" t="s">
        <v>884</v>
      </c>
      <c r="G960" s="8" t="s">
        <v>431</v>
      </c>
      <c r="H960" s="8" t="s">
        <v>436</v>
      </c>
      <c r="I960" s="8" t="s">
        <v>889</v>
      </c>
      <c r="J960" s="9" t="s">
        <v>453</v>
      </c>
      <c r="K960" s="9" t="s">
        <v>890</v>
      </c>
      <c r="L960" s="9" t="s">
        <v>891</v>
      </c>
      <c r="M960" s="9" t="s">
        <v>146</v>
      </c>
    </row>
    <row r="961" spans="1:13">
      <c r="A961" s="7"/>
      <c r="B961" s="8" t="s">
        <v>1427</v>
      </c>
      <c r="C961" s="8" t="s">
        <v>1423</v>
      </c>
      <c r="D961" s="9">
        <v>10</v>
      </c>
      <c r="E961" s="8"/>
      <c r="F961" s="8" t="s">
        <v>884</v>
      </c>
      <c r="G961" s="8" t="s">
        <v>442</v>
      </c>
      <c r="H961" s="8" t="s">
        <v>443</v>
      </c>
      <c r="I961" s="8" t="s">
        <v>892</v>
      </c>
      <c r="J961" s="9" t="s">
        <v>886</v>
      </c>
      <c r="K961" s="9" t="s">
        <v>887</v>
      </c>
      <c r="L961" s="9" t="s">
        <v>435</v>
      </c>
      <c r="M961" s="9" t="s">
        <v>893</v>
      </c>
    </row>
    <row r="962" spans="1:13">
      <c r="A962" s="7">
        <f>MAX($A$4:A961)+1</f>
        <v>188</v>
      </c>
      <c r="B962" s="8" t="s">
        <v>1427</v>
      </c>
      <c r="C962" s="8" t="s">
        <v>1424</v>
      </c>
      <c r="D962" s="9">
        <v>10</v>
      </c>
      <c r="E962" s="8">
        <v>127591.66</v>
      </c>
      <c r="F962" s="8" t="s">
        <v>884</v>
      </c>
      <c r="G962" s="8" t="s">
        <v>431</v>
      </c>
      <c r="H962" s="8" t="s">
        <v>432</v>
      </c>
      <c r="I962" s="8" t="s">
        <v>885</v>
      </c>
      <c r="J962" s="9" t="s">
        <v>886</v>
      </c>
      <c r="K962" s="9" t="s">
        <v>887</v>
      </c>
      <c r="L962" s="9" t="s">
        <v>435</v>
      </c>
      <c r="M962" s="9" t="s">
        <v>146</v>
      </c>
    </row>
    <row r="963" spans="1:13">
      <c r="A963" s="7"/>
      <c r="B963" s="8" t="s">
        <v>1427</v>
      </c>
      <c r="C963" s="8" t="s">
        <v>1424</v>
      </c>
      <c r="D963" s="9">
        <v>10</v>
      </c>
      <c r="E963" s="8"/>
      <c r="F963" s="8" t="s">
        <v>884</v>
      </c>
      <c r="G963" s="8" t="s">
        <v>431</v>
      </c>
      <c r="H963" s="8" t="s">
        <v>436</v>
      </c>
      <c r="I963" s="8" t="s">
        <v>888</v>
      </c>
      <c r="J963" s="9" t="s">
        <v>886</v>
      </c>
      <c r="K963" s="9" t="s">
        <v>887</v>
      </c>
      <c r="L963" s="9" t="s">
        <v>435</v>
      </c>
      <c r="M963" s="9" t="s">
        <v>146</v>
      </c>
    </row>
    <row r="964" spans="1:13">
      <c r="A964" s="7"/>
      <c r="B964" s="8" t="s">
        <v>1427</v>
      </c>
      <c r="C964" s="8" t="s">
        <v>1424</v>
      </c>
      <c r="D964" s="9">
        <v>10</v>
      </c>
      <c r="E964" s="8"/>
      <c r="F964" s="8" t="s">
        <v>884</v>
      </c>
      <c r="G964" s="8" t="s">
        <v>431</v>
      </c>
      <c r="H964" s="8" t="s">
        <v>436</v>
      </c>
      <c r="I964" s="8" t="s">
        <v>889</v>
      </c>
      <c r="J964" s="9" t="s">
        <v>453</v>
      </c>
      <c r="K964" s="9" t="s">
        <v>890</v>
      </c>
      <c r="L964" s="9" t="s">
        <v>891</v>
      </c>
      <c r="M964" s="9" t="s">
        <v>146</v>
      </c>
    </row>
    <row r="965" spans="1:13">
      <c r="A965" s="7"/>
      <c r="B965" s="8" t="s">
        <v>1427</v>
      </c>
      <c r="C965" s="8" t="s">
        <v>1424</v>
      </c>
      <c r="D965" s="9">
        <v>10</v>
      </c>
      <c r="E965" s="8"/>
      <c r="F965" s="8" t="s">
        <v>884</v>
      </c>
      <c r="G965" s="8" t="s">
        <v>442</v>
      </c>
      <c r="H965" s="8" t="s">
        <v>443</v>
      </c>
      <c r="I965" s="8" t="s">
        <v>892</v>
      </c>
      <c r="J965" s="9" t="s">
        <v>886</v>
      </c>
      <c r="K965" s="9" t="s">
        <v>887</v>
      </c>
      <c r="L965" s="9" t="s">
        <v>435</v>
      </c>
      <c r="M965" s="9" t="s">
        <v>893</v>
      </c>
    </row>
    <row r="966" spans="1:13">
      <c r="A966" s="7">
        <f>MAX($A$4:A965)+1</f>
        <v>189</v>
      </c>
      <c r="B966" s="8" t="s">
        <v>1428</v>
      </c>
      <c r="C966" s="8" t="s">
        <v>1417</v>
      </c>
      <c r="D966" s="9">
        <v>10</v>
      </c>
      <c r="E966" s="11">
        <v>440876.03</v>
      </c>
      <c r="F966" s="8" t="s">
        <v>884</v>
      </c>
      <c r="G966" s="12" t="s">
        <v>431</v>
      </c>
      <c r="H966" s="12" t="s">
        <v>432</v>
      </c>
      <c r="I966" s="12" t="s">
        <v>885</v>
      </c>
      <c r="J966" s="15" t="s">
        <v>886</v>
      </c>
      <c r="K966" s="15" t="s">
        <v>887</v>
      </c>
      <c r="L966" s="15" t="s">
        <v>435</v>
      </c>
      <c r="M966" s="15" t="s">
        <v>146</v>
      </c>
    </row>
    <row r="967" spans="1:13">
      <c r="A967" s="7"/>
      <c r="B967" s="8" t="s">
        <v>1428</v>
      </c>
      <c r="C967" s="8" t="s">
        <v>1417</v>
      </c>
      <c r="D967" s="9">
        <v>10</v>
      </c>
      <c r="E967" s="13"/>
      <c r="F967" s="8" t="s">
        <v>884</v>
      </c>
      <c r="G967" s="12" t="s">
        <v>431</v>
      </c>
      <c r="H967" s="12" t="s">
        <v>436</v>
      </c>
      <c r="I967" s="12" t="s">
        <v>888</v>
      </c>
      <c r="J967" s="15" t="s">
        <v>886</v>
      </c>
      <c r="K967" s="15" t="s">
        <v>887</v>
      </c>
      <c r="L967" s="15" t="s">
        <v>435</v>
      </c>
      <c r="M967" s="15" t="s">
        <v>146</v>
      </c>
    </row>
    <row r="968" spans="1:13">
      <c r="A968" s="7"/>
      <c r="B968" s="8" t="s">
        <v>1428</v>
      </c>
      <c r="C968" s="8" t="s">
        <v>1417</v>
      </c>
      <c r="D968" s="9">
        <v>10</v>
      </c>
      <c r="E968" s="13"/>
      <c r="F968" s="8" t="s">
        <v>884</v>
      </c>
      <c r="G968" s="12" t="s">
        <v>431</v>
      </c>
      <c r="H968" s="12" t="s">
        <v>436</v>
      </c>
      <c r="I968" s="12" t="s">
        <v>889</v>
      </c>
      <c r="J968" s="15" t="s">
        <v>453</v>
      </c>
      <c r="K968" s="15" t="s">
        <v>890</v>
      </c>
      <c r="L968" s="15" t="s">
        <v>891</v>
      </c>
      <c r="M968" s="15" t="s">
        <v>146</v>
      </c>
    </row>
    <row r="969" spans="1:13">
      <c r="A969" s="7"/>
      <c r="B969" s="8" t="s">
        <v>1428</v>
      </c>
      <c r="C969" s="8" t="s">
        <v>1417</v>
      </c>
      <c r="D969" s="9">
        <v>10</v>
      </c>
      <c r="E969" s="13"/>
      <c r="F969" s="8" t="s">
        <v>884</v>
      </c>
      <c r="G969" s="12" t="s">
        <v>442</v>
      </c>
      <c r="H969" s="12" t="s">
        <v>443</v>
      </c>
      <c r="I969" s="12" t="s">
        <v>892</v>
      </c>
      <c r="J969" s="15" t="s">
        <v>886</v>
      </c>
      <c r="K969" s="15" t="s">
        <v>887</v>
      </c>
      <c r="L969" s="15" t="s">
        <v>435</v>
      </c>
      <c r="M969" s="15" t="s">
        <v>893</v>
      </c>
    </row>
    <row r="970" spans="1:13">
      <c r="A970" s="7">
        <f>MAX($A$4:A969)+1</f>
        <v>190</v>
      </c>
      <c r="B970" s="8" t="s">
        <v>1428</v>
      </c>
      <c r="C970" s="8" t="s">
        <v>1418</v>
      </c>
      <c r="D970" s="9">
        <v>10</v>
      </c>
      <c r="E970" s="11">
        <v>56674.56</v>
      </c>
      <c r="F970" s="8" t="s">
        <v>884</v>
      </c>
      <c r="G970" s="12" t="s">
        <v>431</v>
      </c>
      <c r="H970" s="12" t="s">
        <v>432</v>
      </c>
      <c r="I970" s="12" t="s">
        <v>885</v>
      </c>
      <c r="J970" s="15" t="s">
        <v>886</v>
      </c>
      <c r="K970" s="15" t="s">
        <v>887</v>
      </c>
      <c r="L970" s="15" t="s">
        <v>435</v>
      </c>
      <c r="M970" s="15" t="s">
        <v>146</v>
      </c>
    </row>
    <row r="971" spans="1:13">
      <c r="A971" s="7"/>
      <c r="B971" s="8" t="s">
        <v>1428</v>
      </c>
      <c r="C971" s="8" t="s">
        <v>1418</v>
      </c>
      <c r="D971" s="9">
        <v>10</v>
      </c>
      <c r="E971" s="13"/>
      <c r="F971" s="8" t="s">
        <v>884</v>
      </c>
      <c r="G971" s="12" t="s">
        <v>431</v>
      </c>
      <c r="H971" s="12" t="s">
        <v>436</v>
      </c>
      <c r="I971" s="12" t="s">
        <v>888</v>
      </c>
      <c r="J971" s="15" t="s">
        <v>886</v>
      </c>
      <c r="K971" s="15" t="s">
        <v>887</v>
      </c>
      <c r="L971" s="15" t="s">
        <v>435</v>
      </c>
      <c r="M971" s="15" t="s">
        <v>146</v>
      </c>
    </row>
    <row r="972" spans="1:13">
      <c r="A972" s="7"/>
      <c r="B972" s="8" t="s">
        <v>1428</v>
      </c>
      <c r="C972" s="8" t="s">
        <v>1418</v>
      </c>
      <c r="D972" s="9">
        <v>10</v>
      </c>
      <c r="E972" s="13"/>
      <c r="F972" s="8" t="s">
        <v>884</v>
      </c>
      <c r="G972" s="12" t="s">
        <v>431</v>
      </c>
      <c r="H972" s="12" t="s">
        <v>436</v>
      </c>
      <c r="I972" s="12" t="s">
        <v>889</v>
      </c>
      <c r="J972" s="15" t="s">
        <v>453</v>
      </c>
      <c r="K972" s="15" t="s">
        <v>890</v>
      </c>
      <c r="L972" s="15" t="s">
        <v>891</v>
      </c>
      <c r="M972" s="15" t="s">
        <v>146</v>
      </c>
    </row>
    <row r="973" spans="1:13">
      <c r="A973" s="7"/>
      <c r="B973" s="8" t="s">
        <v>1428</v>
      </c>
      <c r="C973" s="8" t="s">
        <v>1418</v>
      </c>
      <c r="D973" s="9">
        <v>10</v>
      </c>
      <c r="E973" s="13"/>
      <c r="F973" s="8" t="s">
        <v>884</v>
      </c>
      <c r="G973" s="12" t="s">
        <v>442</v>
      </c>
      <c r="H973" s="12" t="s">
        <v>443</v>
      </c>
      <c r="I973" s="12" t="s">
        <v>892</v>
      </c>
      <c r="J973" s="15" t="s">
        <v>886</v>
      </c>
      <c r="K973" s="15" t="s">
        <v>887</v>
      </c>
      <c r="L973" s="15" t="s">
        <v>435</v>
      </c>
      <c r="M973" s="15" t="s">
        <v>893</v>
      </c>
    </row>
    <row r="974" spans="1:13">
      <c r="A974" s="7">
        <f>MAX($A$4:A973)+1</f>
        <v>191</v>
      </c>
      <c r="B974" s="8" t="s">
        <v>1428</v>
      </c>
      <c r="C974" s="8" t="s">
        <v>1419</v>
      </c>
      <c r="D974" s="9">
        <v>10</v>
      </c>
      <c r="E974" s="11">
        <v>50032.61</v>
      </c>
      <c r="F974" s="8" t="s">
        <v>884</v>
      </c>
      <c r="G974" s="12" t="s">
        <v>431</v>
      </c>
      <c r="H974" s="12" t="s">
        <v>432</v>
      </c>
      <c r="I974" s="12" t="s">
        <v>885</v>
      </c>
      <c r="J974" s="15" t="s">
        <v>886</v>
      </c>
      <c r="K974" s="15" t="s">
        <v>887</v>
      </c>
      <c r="L974" s="15" t="s">
        <v>435</v>
      </c>
      <c r="M974" s="15" t="s">
        <v>146</v>
      </c>
    </row>
    <row r="975" spans="1:13">
      <c r="A975" s="7"/>
      <c r="B975" s="8" t="s">
        <v>1428</v>
      </c>
      <c r="C975" s="8" t="s">
        <v>1419</v>
      </c>
      <c r="D975" s="9">
        <v>10</v>
      </c>
      <c r="E975" s="13"/>
      <c r="F975" s="8" t="s">
        <v>884</v>
      </c>
      <c r="G975" s="12" t="s">
        <v>431</v>
      </c>
      <c r="H975" s="12" t="s">
        <v>436</v>
      </c>
      <c r="I975" s="12" t="s">
        <v>888</v>
      </c>
      <c r="J975" s="15" t="s">
        <v>886</v>
      </c>
      <c r="K975" s="15" t="s">
        <v>887</v>
      </c>
      <c r="L975" s="15" t="s">
        <v>435</v>
      </c>
      <c r="M975" s="15" t="s">
        <v>146</v>
      </c>
    </row>
    <row r="976" spans="1:13">
      <c r="A976" s="7"/>
      <c r="B976" s="8" t="s">
        <v>1428</v>
      </c>
      <c r="C976" s="8" t="s">
        <v>1419</v>
      </c>
      <c r="D976" s="9">
        <v>10</v>
      </c>
      <c r="E976" s="13"/>
      <c r="F976" s="8" t="s">
        <v>884</v>
      </c>
      <c r="G976" s="12" t="s">
        <v>431</v>
      </c>
      <c r="H976" s="12" t="s">
        <v>436</v>
      </c>
      <c r="I976" s="12" t="s">
        <v>889</v>
      </c>
      <c r="J976" s="15" t="s">
        <v>453</v>
      </c>
      <c r="K976" s="15" t="s">
        <v>890</v>
      </c>
      <c r="L976" s="15" t="s">
        <v>891</v>
      </c>
      <c r="M976" s="15" t="s">
        <v>146</v>
      </c>
    </row>
    <row r="977" spans="1:13">
      <c r="A977" s="7"/>
      <c r="B977" s="8" t="s">
        <v>1428</v>
      </c>
      <c r="C977" s="8" t="s">
        <v>1419</v>
      </c>
      <c r="D977" s="9">
        <v>10</v>
      </c>
      <c r="E977" s="13"/>
      <c r="F977" s="8" t="s">
        <v>884</v>
      </c>
      <c r="G977" s="12" t="s">
        <v>442</v>
      </c>
      <c r="H977" s="12" t="s">
        <v>443</v>
      </c>
      <c r="I977" s="12" t="s">
        <v>892</v>
      </c>
      <c r="J977" s="15" t="s">
        <v>886</v>
      </c>
      <c r="K977" s="15" t="s">
        <v>887</v>
      </c>
      <c r="L977" s="15" t="s">
        <v>435</v>
      </c>
      <c r="M977" s="15" t="s">
        <v>893</v>
      </c>
    </row>
    <row r="978" spans="1:13">
      <c r="A978" s="7">
        <f>MAX($A$4:A977)+1</f>
        <v>192</v>
      </c>
      <c r="B978" s="8" t="s">
        <v>1428</v>
      </c>
      <c r="C978" s="8" t="s">
        <v>1420</v>
      </c>
      <c r="D978" s="9">
        <v>10</v>
      </c>
      <c r="E978" s="11">
        <v>24438.1</v>
      </c>
      <c r="F978" s="8" t="s">
        <v>884</v>
      </c>
      <c r="G978" s="12" t="s">
        <v>431</v>
      </c>
      <c r="H978" s="12" t="s">
        <v>432</v>
      </c>
      <c r="I978" s="12" t="s">
        <v>885</v>
      </c>
      <c r="J978" s="15" t="s">
        <v>886</v>
      </c>
      <c r="K978" s="15" t="s">
        <v>887</v>
      </c>
      <c r="L978" s="15" t="s">
        <v>435</v>
      </c>
      <c r="M978" s="15" t="s">
        <v>146</v>
      </c>
    </row>
    <row r="979" spans="1:13">
      <c r="A979" s="7"/>
      <c r="B979" s="8" t="s">
        <v>1428</v>
      </c>
      <c r="C979" s="8" t="s">
        <v>1420</v>
      </c>
      <c r="D979" s="9">
        <v>10</v>
      </c>
      <c r="E979" s="13"/>
      <c r="F979" s="8" t="s">
        <v>884</v>
      </c>
      <c r="G979" s="12" t="s">
        <v>431</v>
      </c>
      <c r="H979" s="12" t="s">
        <v>436</v>
      </c>
      <c r="I979" s="12" t="s">
        <v>888</v>
      </c>
      <c r="J979" s="15" t="s">
        <v>886</v>
      </c>
      <c r="K979" s="15" t="s">
        <v>887</v>
      </c>
      <c r="L979" s="15" t="s">
        <v>435</v>
      </c>
      <c r="M979" s="15" t="s">
        <v>146</v>
      </c>
    </row>
    <row r="980" spans="1:13">
      <c r="A980" s="7"/>
      <c r="B980" s="8" t="s">
        <v>1428</v>
      </c>
      <c r="C980" s="8" t="s">
        <v>1420</v>
      </c>
      <c r="D980" s="9">
        <v>10</v>
      </c>
      <c r="E980" s="13"/>
      <c r="F980" s="8" t="s">
        <v>884</v>
      </c>
      <c r="G980" s="12" t="s">
        <v>431</v>
      </c>
      <c r="H980" s="12" t="s">
        <v>436</v>
      </c>
      <c r="I980" s="12" t="s">
        <v>889</v>
      </c>
      <c r="J980" s="15" t="s">
        <v>453</v>
      </c>
      <c r="K980" s="15" t="s">
        <v>890</v>
      </c>
      <c r="L980" s="15" t="s">
        <v>891</v>
      </c>
      <c r="M980" s="15" t="s">
        <v>146</v>
      </c>
    </row>
    <row r="981" spans="1:13">
      <c r="A981" s="7"/>
      <c r="B981" s="8" t="s">
        <v>1428</v>
      </c>
      <c r="C981" s="8" t="s">
        <v>1420</v>
      </c>
      <c r="D981" s="9">
        <v>10</v>
      </c>
      <c r="E981" s="13"/>
      <c r="F981" s="8" t="s">
        <v>884</v>
      </c>
      <c r="G981" s="12" t="s">
        <v>442</v>
      </c>
      <c r="H981" s="12" t="s">
        <v>443</v>
      </c>
      <c r="I981" s="12" t="s">
        <v>892</v>
      </c>
      <c r="J981" s="15" t="s">
        <v>886</v>
      </c>
      <c r="K981" s="15" t="s">
        <v>887</v>
      </c>
      <c r="L981" s="15" t="s">
        <v>435</v>
      </c>
      <c r="M981" s="15" t="s">
        <v>893</v>
      </c>
    </row>
    <row r="982" spans="1:13">
      <c r="A982" s="7">
        <f>MAX($A$4:A981)+1</f>
        <v>193</v>
      </c>
      <c r="B982" s="8" t="s">
        <v>1428</v>
      </c>
      <c r="C982" s="8" t="s">
        <v>1421</v>
      </c>
      <c r="D982" s="9">
        <v>10</v>
      </c>
      <c r="E982" s="11">
        <v>41463.6</v>
      </c>
      <c r="F982" s="8" t="s">
        <v>884</v>
      </c>
      <c r="G982" s="12" t="s">
        <v>431</v>
      </c>
      <c r="H982" s="12" t="s">
        <v>432</v>
      </c>
      <c r="I982" s="12" t="s">
        <v>885</v>
      </c>
      <c r="J982" s="15" t="s">
        <v>886</v>
      </c>
      <c r="K982" s="15" t="s">
        <v>887</v>
      </c>
      <c r="L982" s="15" t="s">
        <v>435</v>
      </c>
      <c r="M982" s="15" t="s">
        <v>146</v>
      </c>
    </row>
    <row r="983" spans="1:13">
      <c r="A983" s="7"/>
      <c r="B983" s="8" t="s">
        <v>1428</v>
      </c>
      <c r="C983" s="8" t="s">
        <v>1421</v>
      </c>
      <c r="D983" s="9">
        <v>10</v>
      </c>
      <c r="E983" s="13"/>
      <c r="F983" s="8" t="s">
        <v>884</v>
      </c>
      <c r="G983" s="12" t="s">
        <v>431</v>
      </c>
      <c r="H983" s="12" t="s">
        <v>436</v>
      </c>
      <c r="I983" s="12" t="s">
        <v>888</v>
      </c>
      <c r="J983" s="15" t="s">
        <v>886</v>
      </c>
      <c r="K983" s="15" t="s">
        <v>887</v>
      </c>
      <c r="L983" s="15" t="s">
        <v>435</v>
      </c>
      <c r="M983" s="15" t="s">
        <v>146</v>
      </c>
    </row>
    <row r="984" spans="1:13">
      <c r="A984" s="7"/>
      <c r="B984" s="8" t="s">
        <v>1428</v>
      </c>
      <c r="C984" s="8" t="s">
        <v>1421</v>
      </c>
      <c r="D984" s="9">
        <v>10</v>
      </c>
      <c r="E984" s="13"/>
      <c r="F984" s="8" t="s">
        <v>884</v>
      </c>
      <c r="G984" s="12" t="s">
        <v>431</v>
      </c>
      <c r="H984" s="12" t="s">
        <v>436</v>
      </c>
      <c r="I984" s="12" t="s">
        <v>889</v>
      </c>
      <c r="J984" s="15" t="s">
        <v>453</v>
      </c>
      <c r="K984" s="15" t="s">
        <v>890</v>
      </c>
      <c r="L984" s="15" t="s">
        <v>891</v>
      </c>
      <c r="M984" s="15" t="s">
        <v>146</v>
      </c>
    </row>
    <row r="985" spans="1:13">
      <c r="A985" s="7"/>
      <c r="B985" s="8" t="s">
        <v>1428</v>
      </c>
      <c r="C985" s="8" t="s">
        <v>1421</v>
      </c>
      <c r="D985" s="9">
        <v>10</v>
      </c>
      <c r="E985" s="13"/>
      <c r="F985" s="8" t="s">
        <v>884</v>
      </c>
      <c r="G985" s="12" t="s">
        <v>442</v>
      </c>
      <c r="H985" s="12" t="s">
        <v>443</v>
      </c>
      <c r="I985" s="12" t="s">
        <v>892</v>
      </c>
      <c r="J985" s="15" t="s">
        <v>886</v>
      </c>
      <c r="K985" s="15" t="s">
        <v>887</v>
      </c>
      <c r="L985" s="15" t="s">
        <v>435</v>
      </c>
      <c r="M985" s="15" t="s">
        <v>893</v>
      </c>
    </row>
    <row r="986" spans="1:13">
      <c r="A986" s="7">
        <f>MAX($A$4:A985)+1</f>
        <v>194</v>
      </c>
      <c r="B986" s="8" t="s">
        <v>1428</v>
      </c>
      <c r="C986" s="8" t="s">
        <v>1422</v>
      </c>
      <c r="D986" s="9">
        <v>10</v>
      </c>
      <c r="E986" s="11">
        <v>1437.54</v>
      </c>
      <c r="F986" s="8" t="s">
        <v>884</v>
      </c>
      <c r="G986" s="12" t="s">
        <v>431</v>
      </c>
      <c r="H986" s="12" t="s">
        <v>432</v>
      </c>
      <c r="I986" s="12" t="s">
        <v>885</v>
      </c>
      <c r="J986" s="15" t="s">
        <v>886</v>
      </c>
      <c r="K986" s="15" t="s">
        <v>887</v>
      </c>
      <c r="L986" s="15" t="s">
        <v>435</v>
      </c>
      <c r="M986" s="15" t="s">
        <v>146</v>
      </c>
    </row>
    <row r="987" spans="1:13">
      <c r="A987" s="7"/>
      <c r="B987" s="8" t="s">
        <v>1428</v>
      </c>
      <c r="C987" s="8" t="s">
        <v>1422</v>
      </c>
      <c r="D987" s="9">
        <v>10</v>
      </c>
      <c r="E987" s="13"/>
      <c r="F987" s="8" t="s">
        <v>884</v>
      </c>
      <c r="G987" s="12" t="s">
        <v>431</v>
      </c>
      <c r="H987" s="12" t="s">
        <v>436</v>
      </c>
      <c r="I987" s="12" t="s">
        <v>888</v>
      </c>
      <c r="J987" s="15" t="s">
        <v>886</v>
      </c>
      <c r="K987" s="15" t="s">
        <v>887</v>
      </c>
      <c r="L987" s="15" t="s">
        <v>435</v>
      </c>
      <c r="M987" s="15" t="s">
        <v>146</v>
      </c>
    </row>
    <row r="988" spans="1:13">
      <c r="A988" s="7"/>
      <c r="B988" s="8" t="s">
        <v>1428</v>
      </c>
      <c r="C988" s="8" t="s">
        <v>1422</v>
      </c>
      <c r="D988" s="9">
        <v>10</v>
      </c>
      <c r="E988" s="13"/>
      <c r="F988" s="8" t="s">
        <v>884</v>
      </c>
      <c r="G988" s="12" t="s">
        <v>431</v>
      </c>
      <c r="H988" s="12" t="s">
        <v>436</v>
      </c>
      <c r="I988" s="12" t="s">
        <v>889</v>
      </c>
      <c r="J988" s="15" t="s">
        <v>453</v>
      </c>
      <c r="K988" s="15" t="s">
        <v>890</v>
      </c>
      <c r="L988" s="15" t="s">
        <v>891</v>
      </c>
      <c r="M988" s="15" t="s">
        <v>146</v>
      </c>
    </row>
    <row r="989" spans="1:13">
      <c r="A989" s="7"/>
      <c r="B989" s="8" t="s">
        <v>1428</v>
      </c>
      <c r="C989" s="8" t="s">
        <v>1422</v>
      </c>
      <c r="D989" s="9">
        <v>10</v>
      </c>
      <c r="E989" s="13"/>
      <c r="F989" s="8" t="s">
        <v>884</v>
      </c>
      <c r="G989" s="12" t="s">
        <v>442</v>
      </c>
      <c r="H989" s="12" t="s">
        <v>443</v>
      </c>
      <c r="I989" s="12" t="s">
        <v>892</v>
      </c>
      <c r="J989" s="15" t="s">
        <v>886</v>
      </c>
      <c r="K989" s="15" t="s">
        <v>887</v>
      </c>
      <c r="L989" s="15" t="s">
        <v>435</v>
      </c>
      <c r="M989" s="15" t="s">
        <v>893</v>
      </c>
    </row>
    <row r="990" spans="1:13">
      <c r="A990" s="7">
        <f>MAX($A$4:A989)+1</f>
        <v>195</v>
      </c>
      <c r="B990" s="8" t="s">
        <v>1428</v>
      </c>
      <c r="C990" s="8" t="s">
        <v>1423</v>
      </c>
      <c r="D990" s="9">
        <v>10</v>
      </c>
      <c r="E990" s="13">
        <v>287.51</v>
      </c>
      <c r="F990" s="8" t="s">
        <v>884</v>
      </c>
      <c r="G990" s="12" t="s">
        <v>431</v>
      </c>
      <c r="H990" s="12" t="s">
        <v>432</v>
      </c>
      <c r="I990" s="12" t="s">
        <v>885</v>
      </c>
      <c r="J990" s="15" t="s">
        <v>886</v>
      </c>
      <c r="K990" s="15" t="s">
        <v>887</v>
      </c>
      <c r="L990" s="15" t="s">
        <v>435</v>
      </c>
      <c r="M990" s="15" t="s">
        <v>146</v>
      </c>
    </row>
    <row r="991" spans="1:13">
      <c r="A991" s="7"/>
      <c r="B991" s="8" t="s">
        <v>1428</v>
      </c>
      <c r="C991" s="8" t="s">
        <v>1423</v>
      </c>
      <c r="D991" s="9">
        <v>10</v>
      </c>
      <c r="E991" s="13"/>
      <c r="F991" s="8" t="s">
        <v>884</v>
      </c>
      <c r="G991" s="12" t="s">
        <v>431</v>
      </c>
      <c r="H991" s="12" t="s">
        <v>436</v>
      </c>
      <c r="I991" s="12" t="s">
        <v>888</v>
      </c>
      <c r="J991" s="15" t="s">
        <v>886</v>
      </c>
      <c r="K991" s="15" t="s">
        <v>887</v>
      </c>
      <c r="L991" s="15" t="s">
        <v>435</v>
      </c>
      <c r="M991" s="15" t="s">
        <v>146</v>
      </c>
    </row>
    <row r="992" spans="1:13">
      <c r="A992" s="7"/>
      <c r="B992" s="8" t="s">
        <v>1428</v>
      </c>
      <c r="C992" s="8" t="s">
        <v>1423</v>
      </c>
      <c r="D992" s="9">
        <v>10</v>
      </c>
      <c r="E992" s="13"/>
      <c r="F992" s="8" t="s">
        <v>884</v>
      </c>
      <c r="G992" s="12" t="s">
        <v>431</v>
      </c>
      <c r="H992" s="12" t="s">
        <v>436</v>
      </c>
      <c r="I992" s="12" t="s">
        <v>889</v>
      </c>
      <c r="J992" s="15" t="s">
        <v>453</v>
      </c>
      <c r="K992" s="15" t="s">
        <v>890</v>
      </c>
      <c r="L992" s="15" t="s">
        <v>891</v>
      </c>
      <c r="M992" s="15" t="s">
        <v>146</v>
      </c>
    </row>
    <row r="993" spans="1:13">
      <c r="A993" s="7"/>
      <c r="B993" s="8" t="s">
        <v>1428</v>
      </c>
      <c r="C993" s="8" t="s">
        <v>1423</v>
      </c>
      <c r="D993" s="9">
        <v>10</v>
      </c>
      <c r="E993" s="13"/>
      <c r="F993" s="8" t="s">
        <v>884</v>
      </c>
      <c r="G993" s="12" t="s">
        <v>442</v>
      </c>
      <c r="H993" s="12" t="s">
        <v>443</v>
      </c>
      <c r="I993" s="12" t="s">
        <v>892</v>
      </c>
      <c r="J993" s="15" t="s">
        <v>886</v>
      </c>
      <c r="K993" s="15" t="s">
        <v>887</v>
      </c>
      <c r="L993" s="15" t="s">
        <v>435</v>
      </c>
      <c r="M993" s="15" t="s">
        <v>893</v>
      </c>
    </row>
    <row r="994" spans="1:13">
      <c r="A994" s="7">
        <f>MAX($A$4:A993)+1</f>
        <v>196</v>
      </c>
      <c r="B994" s="8" t="s">
        <v>1428</v>
      </c>
      <c r="C994" s="8" t="s">
        <v>1424</v>
      </c>
      <c r="D994" s="9">
        <v>10</v>
      </c>
      <c r="E994" s="11">
        <v>49756.32</v>
      </c>
      <c r="F994" s="8" t="s">
        <v>884</v>
      </c>
      <c r="G994" s="12" t="s">
        <v>431</v>
      </c>
      <c r="H994" s="12" t="s">
        <v>432</v>
      </c>
      <c r="I994" s="12" t="s">
        <v>885</v>
      </c>
      <c r="J994" s="15" t="s">
        <v>886</v>
      </c>
      <c r="K994" s="15" t="s">
        <v>887</v>
      </c>
      <c r="L994" s="15" t="s">
        <v>435</v>
      </c>
      <c r="M994" s="15" t="s">
        <v>146</v>
      </c>
    </row>
    <row r="995" spans="1:13">
      <c r="A995" s="7"/>
      <c r="B995" s="8" t="s">
        <v>1428</v>
      </c>
      <c r="C995" s="8" t="s">
        <v>1424</v>
      </c>
      <c r="D995" s="9">
        <v>10</v>
      </c>
      <c r="E995" s="13"/>
      <c r="F995" s="8" t="s">
        <v>884</v>
      </c>
      <c r="G995" s="12" t="s">
        <v>431</v>
      </c>
      <c r="H995" s="12" t="s">
        <v>436</v>
      </c>
      <c r="I995" s="12" t="s">
        <v>888</v>
      </c>
      <c r="J995" s="15" t="s">
        <v>886</v>
      </c>
      <c r="K995" s="15" t="s">
        <v>887</v>
      </c>
      <c r="L995" s="15" t="s">
        <v>435</v>
      </c>
      <c r="M995" s="15" t="s">
        <v>146</v>
      </c>
    </row>
    <row r="996" spans="1:13">
      <c r="A996" s="7"/>
      <c r="B996" s="8" t="s">
        <v>1428</v>
      </c>
      <c r="C996" s="8" t="s">
        <v>1424</v>
      </c>
      <c r="D996" s="9">
        <v>10</v>
      </c>
      <c r="E996" s="13"/>
      <c r="F996" s="8" t="s">
        <v>884</v>
      </c>
      <c r="G996" s="12" t="s">
        <v>431</v>
      </c>
      <c r="H996" s="12" t="s">
        <v>436</v>
      </c>
      <c r="I996" s="12" t="s">
        <v>889</v>
      </c>
      <c r="J996" s="15" t="s">
        <v>453</v>
      </c>
      <c r="K996" s="15" t="s">
        <v>890</v>
      </c>
      <c r="L996" s="15" t="s">
        <v>891</v>
      </c>
      <c r="M996" s="15" t="s">
        <v>146</v>
      </c>
    </row>
    <row r="997" spans="1:13">
      <c r="A997" s="7"/>
      <c r="B997" s="8" t="s">
        <v>1428</v>
      </c>
      <c r="C997" s="8" t="s">
        <v>1424</v>
      </c>
      <c r="D997" s="9">
        <v>10</v>
      </c>
      <c r="E997" s="13"/>
      <c r="F997" s="8" t="s">
        <v>884</v>
      </c>
      <c r="G997" s="12" t="s">
        <v>442</v>
      </c>
      <c r="H997" s="12" t="s">
        <v>443</v>
      </c>
      <c r="I997" s="12" t="s">
        <v>892</v>
      </c>
      <c r="J997" s="15" t="s">
        <v>886</v>
      </c>
      <c r="K997" s="15" t="s">
        <v>887</v>
      </c>
      <c r="L997" s="15" t="s">
        <v>435</v>
      </c>
      <c r="M997" s="15" t="s">
        <v>893</v>
      </c>
    </row>
    <row r="998" ht="27" spans="1:13">
      <c r="A998" s="7">
        <f>MAX($A$4:A997)+1</f>
        <v>197</v>
      </c>
      <c r="B998" s="8" t="s">
        <v>428</v>
      </c>
      <c r="C998" s="8" t="s">
        <v>1429</v>
      </c>
      <c r="D998" s="10">
        <v>10</v>
      </c>
      <c r="E998" s="14">
        <v>516900</v>
      </c>
      <c r="F998" s="14" t="s">
        <v>1430</v>
      </c>
      <c r="G998" s="8" t="s">
        <v>431</v>
      </c>
      <c r="H998" s="8" t="s">
        <v>432</v>
      </c>
      <c r="I998" s="12" t="s">
        <v>1431</v>
      </c>
      <c r="J998" s="15" t="s">
        <v>434</v>
      </c>
      <c r="K998" s="9">
        <v>1</v>
      </c>
      <c r="L998" s="15" t="s">
        <v>438</v>
      </c>
      <c r="M998" s="9">
        <v>15</v>
      </c>
    </row>
    <row r="999" spans="1:13">
      <c r="A999" s="7"/>
      <c r="B999" s="8"/>
      <c r="C999" s="8"/>
      <c r="D999" s="10"/>
      <c r="E999" s="14"/>
      <c r="F999" s="14"/>
      <c r="G999" s="8" t="s">
        <v>431</v>
      </c>
      <c r="H999" s="8" t="s">
        <v>439</v>
      </c>
      <c r="I999" s="12" t="s">
        <v>480</v>
      </c>
      <c r="J999" s="15" t="s">
        <v>453</v>
      </c>
      <c r="K999" s="9">
        <v>60</v>
      </c>
      <c r="L999" s="15" t="s">
        <v>481</v>
      </c>
      <c r="M999" s="9">
        <v>15</v>
      </c>
    </row>
    <row r="1000" spans="1:13">
      <c r="A1000" s="7"/>
      <c r="B1000" s="8"/>
      <c r="C1000" s="8"/>
      <c r="D1000" s="10"/>
      <c r="E1000" s="14"/>
      <c r="F1000" s="14"/>
      <c r="G1000" s="8" t="s">
        <v>431</v>
      </c>
      <c r="H1000" s="8" t="s">
        <v>436</v>
      </c>
      <c r="I1000" s="12" t="s">
        <v>479</v>
      </c>
      <c r="J1000" s="15" t="s">
        <v>434</v>
      </c>
      <c r="K1000" s="9">
        <v>50</v>
      </c>
      <c r="L1000" s="15" t="s">
        <v>435</v>
      </c>
      <c r="M1000" s="9">
        <v>15</v>
      </c>
    </row>
    <row r="1001" spans="1:13">
      <c r="A1001" s="7"/>
      <c r="B1001" s="8"/>
      <c r="C1001" s="8"/>
      <c r="D1001" s="10"/>
      <c r="E1001" s="14"/>
      <c r="F1001" s="14"/>
      <c r="G1001" s="8" t="s">
        <v>442</v>
      </c>
      <c r="H1001" s="8" t="s">
        <v>443</v>
      </c>
      <c r="I1001" s="12" t="s">
        <v>1432</v>
      </c>
      <c r="J1001" s="15" t="s">
        <v>445</v>
      </c>
      <c r="K1001" s="9" t="s">
        <v>456</v>
      </c>
      <c r="L1001" s="9"/>
      <c r="M1001" s="9">
        <v>20</v>
      </c>
    </row>
    <row r="1002" spans="1:13">
      <c r="A1002" s="7"/>
      <c r="B1002" s="8"/>
      <c r="C1002" s="8"/>
      <c r="D1002" s="10"/>
      <c r="E1002" s="14"/>
      <c r="F1002" s="14"/>
      <c r="G1002" s="8" t="s">
        <v>446</v>
      </c>
      <c r="H1002" s="8" t="s">
        <v>447</v>
      </c>
      <c r="I1002" s="12" t="s">
        <v>845</v>
      </c>
      <c r="J1002" s="9" t="s">
        <v>434</v>
      </c>
      <c r="K1002" s="9">
        <v>100</v>
      </c>
      <c r="L1002" s="15" t="s">
        <v>435</v>
      </c>
      <c r="M1002" s="9">
        <v>10</v>
      </c>
    </row>
  </sheetData>
  <autoFilter ref="B4:N1002">
    <extLst/>
  </autoFilter>
  <mergeCells count="1183">
    <mergeCell ref="A5:A9"/>
    <mergeCell ref="A10:A15"/>
    <mergeCell ref="A16:A20"/>
    <mergeCell ref="A21:A25"/>
    <mergeCell ref="A26:A31"/>
    <mergeCell ref="A32:A37"/>
    <mergeCell ref="A38:A43"/>
    <mergeCell ref="A44:A49"/>
    <mergeCell ref="A50:A55"/>
    <mergeCell ref="A56:A61"/>
    <mergeCell ref="A62:A67"/>
    <mergeCell ref="A68:A73"/>
    <mergeCell ref="A74:A79"/>
    <mergeCell ref="A80:A85"/>
    <mergeCell ref="A86:A91"/>
    <mergeCell ref="A92:A97"/>
    <mergeCell ref="A98:A103"/>
    <mergeCell ref="A104:A109"/>
    <mergeCell ref="A110:A115"/>
    <mergeCell ref="A116:A121"/>
    <mergeCell ref="A122:A127"/>
    <mergeCell ref="A128:A133"/>
    <mergeCell ref="A134:A139"/>
    <mergeCell ref="A140:A145"/>
    <mergeCell ref="A146:A151"/>
    <mergeCell ref="A152:A157"/>
    <mergeCell ref="A158:A163"/>
    <mergeCell ref="A164:A169"/>
    <mergeCell ref="A170:A174"/>
    <mergeCell ref="A175:A179"/>
    <mergeCell ref="A180:A184"/>
    <mergeCell ref="A185:A189"/>
    <mergeCell ref="A190:A194"/>
    <mergeCell ref="A195:A199"/>
    <mergeCell ref="A200:A204"/>
    <mergeCell ref="A205:A210"/>
    <mergeCell ref="A211:A216"/>
    <mergeCell ref="A217:A222"/>
    <mergeCell ref="A223:A227"/>
    <mergeCell ref="A228:A233"/>
    <mergeCell ref="A234:A238"/>
    <mergeCell ref="A239:A243"/>
    <mergeCell ref="A244:A248"/>
    <mergeCell ref="A249:A254"/>
    <mergeCell ref="A255:A259"/>
    <mergeCell ref="A260:A264"/>
    <mergeCell ref="A265:A269"/>
    <mergeCell ref="A270:A274"/>
    <mergeCell ref="A275:A280"/>
    <mergeCell ref="A281:A286"/>
    <mergeCell ref="A287:A292"/>
    <mergeCell ref="A293:A297"/>
    <mergeCell ref="A298:A303"/>
    <mergeCell ref="A304:A309"/>
    <mergeCell ref="A310:A314"/>
    <mergeCell ref="A315:A319"/>
    <mergeCell ref="A320:A325"/>
    <mergeCell ref="A326:A331"/>
    <mergeCell ref="A332:A337"/>
    <mergeCell ref="A338:A342"/>
    <mergeCell ref="A343:A348"/>
    <mergeCell ref="A349:A354"/>
    <mergeCell ref="A355:A360"/>
    <mergeCell ref="A361:A366"/>
    <mergeCell ref="A367:A371"/>
    <mergeCell ref="A372:A376"/>
    <mergeCell ref="A377:A381"/>
    <mergeCell ref="A382:A386"/>
    <mergeCell ref="A387:A391"/>
    <mergeCell ref="A392:A397"/>
    <mergeCell ref="A398:A402"/>
    <mergeCell ref="A403:A408"/>
    <mergeCell ref="A409:A413"/>
    <mergeCell ref="A414:A419"/>
    <mergeCell ref="A420:A424"/>
    <mergeCell ref="A425:A430"/>
    <mergeCell ref="A431:A435"/>
    <mergeCell ref="A436:A439"/>
    <mergeCell ref="A440:A443"/>
    <mergeCell ref="A444:A447"/>
    <mergeCell ref="A448:A452"/>
    <mergeCell ref="A453:A457"/>
    <mergeCell ref="A458:A462"/>
    <mergeCell ref="A463:A467"/>
    <mergeCell ref="A468:A472"/>
    <mergeCell ref="A473:A477"/>
    <mergeCell ref="A478:A482"/>
    <mergeCell ref="A483:A487"/>
    <mergeCell ref="A488:A492"/>
    <mergeCell ref="A493:A497"/>
    <mergeCell ref="A498:A502"/>
    <mergeCell ref="A503:A507"/>
    <mergeCell ref="A508:A512"/>
    <mergeCell ref="A513:A517"/>
    <mergeCell ref="A518:A522"/>
    <mergeCell ref="A523:A528"/>
    <mergeCell ref="A529:A533"/>
    <mergeCell ref="A534:A538"/>
    <mergeCell ref="A539:A543"/>
    <mergeCell ref="A544:A548"/>
    <mergeCell ref="A549:A553"/>
    <mergeCell ref="A554:A558"/>
    <mergeCell ref="A559:A563"/>
    <mergeCell ref="A564:A568"/>
    <mergeCell ref="A569:A573"/>
    <mergeCell ref="A574:A578"/>
    <mergeCell ref="A579:A583"/>
    <mergeCell ref="A584:A588"/>
    <mergeCell ref="A589:A593"/>
    <mergeCell ref="A594:A598"/>
    <mergeCell ref="A599:A603"/>
    <mergeCell ref="A604:A608"/>
    <mergeCell ref="A609:A613"/>
    <mergeCell ref="A614:A618"/>
    <mergeCell ref="A619:A623"/>
    <mergeCell ref="A624:A628"/>
    <mergeCell ref="A629:A633"/>
    <mergeCell ref="A634:A638"/>
    <mergeCell ref="A639:A643"/>
    <mergeCell ref="A644:A648"/>
    <mergeCell ref="A649:A653"/>
    <mergeCell ref="A654:A658"/>
    <mergeCell ref="A659:A663"/>
    <mergeCell ref="A664:A668"/>
    <mergeCell ref="A669:A673"/>
    <mergeCell ref="A674:A678"/>
    <mergeCell ref="A679:A684"/>
    <mergeCell ref="A685:A690"/>
    <mergeCell ref="A691:A695"/>
    <mergeCell ref="A696:A700"/>
    <mergeCell ref="A701:A705"/>
    <mergeCell ref="A706:A710"/>
    <mergeCell ref="A711:A715"/>
    <mergeCell ref="A716:A720"/>
    <mergeCell ref="A721:A725"/>
    <mergeCell ref="A726:A730"/>
    <mergeCell ref="A731:A735"/>
    <mergeCell ref="A736:A740"/>
    <mergeCell ref="A741:A746"/>
    <mergeCell ref="A747:A752"/>
    <mergeCell ref="A753:A758"/>
    <mergeCell ref="A759:A763"/>
    <mergeCell ref="A764:A768"/>
    <mergeCell ref="A769:A773"/>
    <mergeCell ref="A774:A779"/>
    <mergeCell ref="A780:A784"/>
    <mergeCell ref="A785:A789"/>
    <mergeCell ref="A790:A794"/>
    <mergeCell ref="A795:A799"/>
    <mergeCell ref="A800:A804"/>
    <mergeCell ref="A805:A810"/>
    <mergeCell ref="A811:A815"/>
    <mergeCell ref="A816:A820"/>
    <mergeCell ref="A821:A826"/>
    <mergeCell ref="A827:A831"/>
    <mergeCell ref="A832:A837"/>
    <mergeCell ref="A838:A841"/>
    <mergeCell ref="A842:A845"/>
    <mergeCell ref="A846:A849"/>
    <mergeCell ref="A850:A853"/>
    <mergeCell ref="A854:A857"/>
    <mergeCell ref="A858:A861"/>
    <mergeCell ref="A862:A865"/>
    <mergeCell ref="A866:A869"/>
    <mergeCell ref="A870:A873"/>
    <mergeCell ref="A874:A877"/>
    <mergeCell ref="A878:A881"/>
    <mergeCell ref="A882:A885"/>
    <mergeCell ref="A886:A889"/>
    <mergeCell ref="A890:A893"/>
    <mergeCell ref="A894:A897"/>
    <mergeCell ref="A898:A901"/>
    <mergeCell ref="A902:A905"/>
    <mergeCell ref="A906:A909"/>
    <mergeCell ref="A910:A913"/>
    <mergeCell ref="A914:A917"/>
    <mergeCell ref="A918:A921"/>
    <mergeCell ref="A922:A925"/>
    <mergeCell ref="A926:A929"/>
    <mergeCell ref="A930:A933"/>
    <mergeCell ref="A934:A937"/>
    <mergeCell ref="A938:A941"/>
    <mergeCell ref="A942:A945"/>
    <mergeCell ref="A946:A949"/>
    <mergeCell ref="A950:A953"/>
    <mergeCell ref="A954:A957"/>
    <mergeCell ref="A958:A961"/>
    <mergeCell ref="A962:A965"/>
    <mergeCell ref="A966:A969"/>
    <mergeCell ref="A970:A973"/>
    <mergeCell ref="A974:A977"/>
    <mergeCell ref="A978:A981"/>
    <mergeCell ref="A982:A985"/>
    <mergeCell ref="A986:A989"/>
    <mergeCell ref="A990:A993"/>
    <mergeCell ref="A994:A997"/>
    <mergeCell ref="A998:A1002"/>
    <mergeCell ref="B5:B9"/>
    <mergeCell ref="B10:B15"/>
    <mergeCell ref="B16:B20"/>
    <mergeCell ref="B21:B25"/>
    <mergeCell ref="B26:B31"/>
    <mergeCell ref="B32:B37"/>
    <mergeCell ref="B38:B43"/>
    <mergeCell ref="B44:B49"/>
    <mergeCell ref="B50:B55"/>
    <mergeCell ref="B56:B61"/>
    <mergeCell ref="B62:B67"/>
    <mergeCell ref="B68:B73"/>
    <mergeCell ref="B74:B79"/>
    <mergeCell ref="B80:B85"/>
    <mergeCell ref="B86:B91"/>
    <mergeCell ref="B92:B97"/>
    <mergeCell ref="B98:B103"/>
    <mergeCell ref="B104:B109"/>
    <mergeCell ref="B110:B115"/>
    <mergeCell ref="B116:B121"/>
    <mergeCell ref="B122:B127"/>
    <mergeCell ref="B128:B133"/>
    <mergeCell ref="B134:B139"/>
    <mergeCell ref="B140:B145"/>
    <mergeCell ref="B146:B151"/>
    <mergeCell ref="B152:B157"/>
    <mergeCell ref="B158:B163"/>
    <mergeCell ref="B164:B169"/>
    <mergeCell ref="B170:B174"/>
    <mergeCell ref="B175:B179"/>
    <mergeCell ref="B180:B184"/>
    <mergeCell ref="B185:B189"/>
    <mergeCell ref="B190:B194"/>
    <mergeCell ref="B195:B199"/>
    <mergeCell ref="B200:B204"/>
    <mergeCell ref="B205:B210"/>
    <mergeCell ref="B211:B216"/>
    <mergeCell ref="B217:B222"/>
    <mergeCell ref="B223:B227"/>
    <mergeCell ref="B228:B233"/>
    <mergeCell ref="B234:B238"/>
    <mergeCell ref="B239:B243"/>
    <mergeCell ref="B244:B248"/>
    <mergeCell ref="B249:B254"/>
    <mergeCell ref="B255:B259"/>
    <mergeCell ref="B260:B264"/>
    <mergeCell ref="B265:B269"/>
    <mergeCell ref="B270:B274"/>
    <mergeCell ref="B275:B280"/>
    <mergeCell ref="B281:B286"/>
    <mergeCell ref="B287:B292"/>
    <mergeCell ref="B293:B297"/>
    <mergeCell ref="B298:B303"/>
    <mergeCell ref="B304:B309"/>
    <mergeCell ref="B310:B314"/>
    <mergeCell ref="B315:B319"/>
    <mergeCell ref="B320:B325"/>
    <mergeCell ref="B326:B331"/>
    <mergeCell ref="B332:B337"/>
    <mergeCell ref="B338:B342"/>
    <mergeCell ref="B343:B348"/>
    <mergeCell ref="B349:B354"/>
    <mergeCell ref="B355:B360"/>
    <mergeCell ref="B361:B366"/>
    <mergeCell ref="B367:B371"/>
    <mergeCell ref="B372:B376"/>
    <mergeCell ref="B377:B381"/>
    <mergeCell ref="B382:B386"/>
    <mergeCell ref="B387:B391"/>
    <mergeCell ref="B392:B397"/>
    <mergeCell ref="B398:B402"/>
    <mergeCell ref="B403:B408"/>
    <mergeCell ref="B409:B413"/>
    <mergeCell ref="B414:B419"/>
    <mergeCell ref="B420:B424"/>
    <mergeCell ref="B425:B430"/>
    <mergeCell ref="B431:B435"/>
    <mergeCell ref="B436:B439"/>
    <mergeCell ref="B440:B443"/>
    <mergeCell ref="B444:B447"/>
    <mergeCell ref="B448:B452"/>
    <mergeCell ref="B453:B457"/>
    <mergeCell ref="B458:B462"/>
    <mergeCell ref="B463:B467"/>
    <mergeCell ref="B468:B472"/>
    <mergeCell ref="B473:B477"/>
    <mergeCell ref="B478:B482"/>
    <mergeCell ref="B483:B487"/>
    <mergeCell ref="B488:B492"/>
    <mergeCell ref="B493:B497"/>
    <mergeCell ref="B498:B502"/>
    <mergeCell ref="B503:B507"/>
    <mergeCell ref="B508:B512"/>
    <mergeCell ref="B513:B517"/>
    <mergeCell ref="B518:B522"/>
    <mergeCell ref="B523:B528"/>
    <mergeCell ref="B529:B533"/>
    <mergeCell ref="B534:B538"/>
    <mergeCell ref="B539:B543"/>
    <mergeCell ref="B544:B548"/>
    <mergeCell ref="B549:B553"/>
    <mergeCell ref="B554:B558"/>
    <mergeCell ref="B559:B563"/>
    <mergeCell ref="B564:B568"/>
    <mergeCell ref="B569:B573"/>
    <mergeCell ref="B574:B578"/>
    <mergeCell ref="B579:B583"/>
    <mergeCell ref="B584:B588"/>
    <mergeCell ref="B589:B593"/>
    <mergeCell ref="B594:B598"/>
    <mergeCell ref="B599:B603"/>
    <mergeCell ref="B604:B608"/>
    <mergeCell ref="B609:B613"/>
    <mergeCell ref="B614:B618"/>
    <mergeCell ref="B619:B623"/>
    <mergeCell ref="B624:B628"/>
    <mergeCell ref="B629:B633"/>
    <mergeCell ref="B634:B638"/>
    <mergeCell ref="B639:B643"/>
    <mergeCell ref="B644:B648"/>
    <mergeCell ref="B649:B653"/>
    <mergeCell ref="B654:B658"/>
    <mergeCell ref="B659:B663"/>
    <mergeCell ref="B664:B668"/>
    <mergeCell ref="B669:B673"/>
    <mergeCell ref="B674:B678"/>
    <mergeCell ref="B679:B684"/>
    <mergeCell ref="B685:B690"/>
    <mergeCell ref="B691:B695"/>
    <mergeCell ref="B696:B700"/>
    <mergeCell ref="B701:B705"/>
    <mergeCell ref="B706:B710"/>
    <mergeCell ref="B711:B715"/>
    <mergeCell ref="B716:B720"/>
    <mergeCell ref="B721:B725"/>
    <mergeCell ref="B726:B730"/>
    <mergeCell ref="B731:B735"/>
    <mergeCell ref="B736:B740"/>
    <mergeCell ref="B741:B746"/>
    <mergeCell ref="B747:B752"/>
    <mergeCell ref="B753:B758"/>
    <mergeCell ref="B759:B763"/>
    <mergeCell ref="B764:B768"/>
    <mergeCell ref="B769:B773"/>
    <mergeCell ref="B774:B779"/>
    <mergeCell ref="B780:B784"/>
    <mergeCell ref="B785:B789"/>
    <mergeCell ref="B790:B794"/>
    <mergeCell ref="B795:B799"/>
    <mergeCell ref="B800:B804"/>
    <mergeCell ref="B805:B810"/>
    <mergeCell ref="B811:B815"/>
    <mergeCell ref="B816:B820"/>
    <mergeCell ref="B821:B826"/>
    <mergeCell ref="B827:B831"/>
    <mergeCell ref="B832:B837"/>
    <mergeCell ref="B838:B841"/>
    <mergeCell ref="B842:B845"/>
    <mergeCell ref="B846:B849"/>
    <mergeCell ref="B850:B853"/>
    <mergeCell ref="B854:B857"/>
    <mergeCell ref="B858:B861"/>
    <mergeCell ref="B862:B865"/>
    <mergeCell ref="B866:B869"/>
    <mergeCell ref="B870:B873"/>
    <mergeCell ref="B874:B877"/>
    <mergeCell ref="B878:B881"/>
    <mergeCell ref="B882:B885"/>
    <mergeCell ref="B886:B889"/>
    <mergeCell ref="B890:B893"/>
    <mergeCell ref="B894:B897"/>
    <mergeCell ref="B898:B901"/>
    <mergeCell ref="B902:B905"/>
    <mergeCell ref="B906:B909"/>
    <mergeCell ref="B910:B913"/>
    <mergeCell ref="B914:B917"/>
    <mergeCell ref="B918:B921"/>
    <mergeCell ref="B922:B925"/>
    <mergeCell ref="B926:B929"/>
    <mergeCell ref="B930:B933"/>
    <mergeCell ref="B934:B937"/>
    <mergeCell ref="B938:B941"/>
    <mergeCell ref="B942:B945"/>
    <mergeCell ref="B946:B949"/>
    <mergeCell ref="B950:B953"/>
    <mergeCell ref="B954:B957"/>
    <mergeCell ref="B958:B961"/>
    <mergeCell ref="B962:B965"/>
    <mergeCell ref="B966:B969"/>
    <mergeCell ref="B970:B973"/>
    <mergeCell ref="B974:B977"/>
    <mergeCell ref="B978:B981"/>
    <mergeCell ref="B982:B985"/>
    <mergeCell ref="B986:B989"/>
    <mergeCell ref="B990:B993"/>
    <mergeCell ref="B994:B997"/>
    <mergeCell ref="B998:B1002"/>
    <mergeCell ref="C5:C9"/>
    <mergeCell ref="C10:C15"/>
    <mergeCell ref="C16:C20"/>
    <mergeCell ref="C21:C25"/>
    <mergeCell ref="C26:C31"/>
    <mergeCell ref="C32:C37"/>
    <mergeCell ref="C38:C43"/>
    <mergeCell ref="C44:C49"/>
    <mergeCell ref="C50:C55"/>
    <mergeCell ref="C56:C61"/>
    <mergeCell ref="C62:C67"/>
    <mergeCell ref="C68:C73"/>
    <mergeCell ref="C74:C79"/>
    <mergeCell ref="C80:C85"/>
    <mergeCell ref="C86:C91"/>
    <mergeCell ref="C92:C97"/>
    <mergeCell ref="C98:C103"/>
    <mergeCell ref="C104:C109"/>
    <mergeCell ref="C110:C115"/>
    <mergeCell ref="C116:C121"/>
    <mergeCell ref="C122:C127"/>
    <mergeCell ref="C128:C133"/>
    <mergeCell ref="C134:C139"/>
    <mergeCell ref="C140:C145"/>
    <mergeCell ref="C146:C151"/>
    <mergeCell ref="C152:C157"/>
    <mergeCell ref="C158:C163"/>
    <mergeCell ref="C164:C169"/>
    <mergeCell ref="C170:C174"/>
    <mergeCell ref="C175:C179"/>
    <mergeCell ref="C180:C184"/>
    <mergeCell ref="C185:C189"/>
    <mergeCell ref="C190:C194"/>
    <mergeCell ref="C195:C199"/>
    <mergeCell ref="C200:C204"/>
    <mergeCell ref="C205:C210"/>
    <mergeCell ref="C211:C216"/>
    <mergeCell ref="C217:C222"/>
    <mergeCell ref="C223:C227"/>
    <mergeCell ref="C228:C233"/>
    <mergeCell ref="C234:C238"/>
    <mergeCell ref="C239:C243"/>
    <mergeCell ref="C244:C248"/>
    <mergeCell ref="C249:C254"/>
    <mergeCell ref="C255:C259"/>
    <mergeCell ref="C260:C264"/>
    <mergeCell ref="C265:C269"/>
    <mergeCell ref="C270:C274"/>
    <mergeCell ref="C275:C280"/>
    <mergeCell ref="C281:C286"/>
    <mergeCell ref="C287:C292"/>
    <mergeCell ref="C293:C297"/>
    <mergeCell ref="C298:C303"/>
    <mergeCell ref="C304:C309"/>
    <mergeCell ref="C310:C314"/>
    <mergeCell ref="C315:C319"/>
    <mergeCell ref="C320:C325"/>
    <mergeCell ref="C326:C331"/>
    <mergeCell ref="C332:C337"/>
    <mergeCell ref="C338:C342"/>
    <mergeCell ref="C343:C348"/>
    <mergeCell ref="C349:C354"/>
    <mergeCell ref="C355:C360"/>
    <mergeCell ref="C361:C366"/>
    <mergeCell ref="C367:C371"/>
    <mergeCell ref="C372:C376"/>
    <mergeCell ref="C377:C381"/>
    <mergeCell ref="C382:C386"/>
    <mergeCell ref="C387:C391"/>
    <mergeCell ref="C392:C397"/>
    <mergeCell ref="C398:C402"/>
    <mergeCell ref="C403:C408"/>
    <mergeCell ref="C409:C413"/>
    <mergeCell ref="C414:C419"/>
    <mergeCell ref="C420:C424"/>
    <mergeCell ref="C425:C430"/>
    <mergeCell ref="C431:C435"/>
    <mergeCell ref="C436:C439"/>
    <mergeCell ref="C440:C443"/>
    <mergeCell ref="C444:C447"/>
    <mergeCell ref="C448:C452"/>
    <mergeCell ref="C453:C457"/>
    <mergeCell ref="C458:C462"/>
    <mergeCell ref="C463:C467"/>
    <mergeCell ref="C468:C472"/>
    <mergeCell ref="C473:C477"/>
    <mergeCell ref="C478:C482"/>
    <mergeCell ref="C483:C487"/>
    <mergeCell ref="C488:C492"/>
    <mergeCell ref="C493:C497"/>
    <mergeCell ref="C498:C502"/>
    <mergeCell ref="C503:C507"/>
    <mergeCell ref="C508:C512"/>
    <mergeCell ref="C513:C517"/>
    <mergeCell ref="C518:C522"/>
    <mergeCell ref="C523:C528"/>
    <mergeCell ref="C529:C533"/>
    <mergeCell ref="C534:C538"/>
    <mergeCell ref="C539:C543"/>
    <mergeCell ref="C544:C548"/>
    <mergeCell ref="C549:C553"/>
    <mergeCell ref="C554:C558"/>
    <mergeCell ref="C559:C563"/>
    <mergeCell ref="C564:C568"/>
    <mergeCell ref="C569:C573"/>
    <mergeCell ref="C574:C578"/>
    <mergeCell ref="C579:C583"/>
    <mergeCell ref="C584:C588"/>
    <mergeCell ref="C589:C593"/>
    <mergeCell ref="C594:C598"/>
    <mergeCell ref="C599:C603"/>
    <mergeCell ref="C604:C608"/>
    <mergeCell ref="C609:C613"/>
    <mergeCell ref="C614:C618"/>
    <mergeCell ref="C619:C623"/>
    <mergeCell ref="C624:C628"/>
    <mergeCell ref="C629:C633"/>
    <mergeCell ref="C634:C638"/>
    <mergeCell ref="C639:C643"/>
    <mergeCell ref="C644:C648"/>
    <mergeCell ref="C649:C653"/>
    <mergeCell ref="C654:C658"/>
    <mergeCell ref="C659:C663"/>
    <mergeCell ref="C664:C668"/>
    <mergeCell ref="C669:C673"/>
    <mergeCell ref="C674:C678"/>
    <mergeCell ref="C679:C684"/>
    <mergeCell ref="C685:C690"/>
    <mergeCell ref="C691:C695"/>
    <mergeCell ref="C696:C700"/>
    <mergeCell ref="C701:C705"/>
    <mergeCell ref="C706:C710"/>
    <mergeCell ref="C711:C715"/>
    <mergeCell ref="C716:C720"/>
    <mergeCell ref="C721:C725"/>
    <mergeCell ref="C726:C730"/>
    <mergeCell ref="C731:C735"/>
    <mergeCell ref="C736:C740"/>
    <mergeCell ref="C741:C746"/>
    <mergeCell ref="C747:C752"/>
    <mergeCell ref="C753:C758"/>
    <mergeCell ref="C759:C763"/>
    <mergeCell ref="C764:C768"/>
    <mergeCell ref="C769:C773"/>
    <mergeCell ref="C774:C779"/>
    <mergeCell ref="C780:C784"/>
    <mergeCell ref="C785:C789"/>
    <mergeCell ref="C790:C794"/>
    <mergeCell ref="C795:C799"/>
    <mergeCell ref="C800:C804"/>
    <mergeCell ref="C805:C810"/>
    <mergeCell ref="C811:C815"/>
    <mergeCell ref="C816:C820"/>
    <mergeCell ref="C821:C826"/>
    <mergeCell ref="C827:C831"/>
    <mergeCell ref="C832:C837"/>
    <mergeCell ref="C838:C841"/>
    <mergeCell ref="C842:C845"/>
    <mergeCell ref="C846:C849"/>
    <mergeCell ref="C850:C853"/>
    <mergeCell ref="C854:C857"/>
    <mergeCell ref="C858:C861"/>
    <mergeCell ref="C862:C865"/>
    <mergeCell ref="C866:C869"/>
    <mergeCell ref="C870:C873"/>
    <mergeCell ref="C874:C877"/>
    <mergeCell ref="C878:C881"/>
    <mergeCell ref="C882:C885"/>
    <mergeCell ref="C886:C889"/>
    <mergeCell ref="C890:C893"/>
    <mergeCell ref="C894:C897"/>
    <mergeCell ref="C898:C901"/>
    <mergeCell ref="C902:C905"/>
    <mergeCell ref="C906:C909"/>
    <mergeCell ref="C910:C913"/>
    <mergeCell ref="C914:C917"/>
    <mergeCell ref="C918:C921"/>
    <mergeCell ref="C922:C925"/>
    <mergeCell ref="C926:C929"/>
    <mergeCell ref="C930:C933"/>
    <mergeCell ref="C934:C937"/>
    <mergeCell ref="C938:C941"/>
    <mergeCell ref="C942:C945"/>
    <mergeCell ref="C946:C949"/>
    <mergeCell ref="C950:C953"/>
    <mergeCell ref="C954:C957"/>
    <mergeCell ref="C958:C961"/>
    <mergeCell ref="C962:C965"/>
    <mergeCell ref="C966:C969"/>
    <mergeCell ref="C970:C973"/>
    <mergeCell ref="C974:C977"/>
    <mergeCell ref="C978:C981"/>
    <mergeCell ref="C982:C985"/>
    <mergeCell ref="C986:C989"/>
    <mergeCell ref="C990:C993"/>
    <mergeCell ref="C994:C997"/>
    <mergeCell ref="C998:C1002"/>
    <mergeCell ref="D5:D9"/>
    <mergeCell ref="D10:D15"/>
    <mergeCell ref="D16:D20"/>
    <mergeCell ref="D21:D25"/>
    <mergeCell ref="D26:D31"/>
    <mergeCell ref="D32:D37"/>
    <mergeCell ref="D38:D43"/>
    <mergeCell ref="D44:D49"/>
    <mergeCell ref="D50:D55"/>
    <mergeCell ref="D56:D61"/>
    <mergeCell ref="D62:D67"/>
    <mergeCell ref="D68:D73"/>
    <mergeCell ref="D74:D79"/>
    <mergeCell ref="D80:D85"/>
    <mergeCell ref="D86:D91"/>
    <mergeCell ref="D92:D97"/>
    <mergeCell ref="D98:D103"/>
    <mergeCell ref="D104:D109"/>
    <mergeCell ref="D110:D115"/>
    <mergeCell ref="D116:D121"/>
    <mergeCell ref="D122:D127"/>
    <mergeCell ref="D128:D133"/>
    <mergeCell ref="D134:D139"/>
    <mergeCell ref="D140:D145"/>
    <mergeCell ref="D146:D151"/>
    <mergeCell ref="D152:D157"/>
    <mergeCell ref="D158:D163"/>
    <mergeCell ref="D164:D169"/>
    <mergeCell ref="D170:D174"/>
    <mergeCell ref="D175:D179"/>
    <mergeCell ref="D180:D184"/>
    <mergeCell ref="D185:D189"/>
    <mergeCell ref="D190:D194"/>
    <mergeCell ref="D195:D199"/>
    <mergeCell ref="D200:D204"/>
    <mergeCell ref="D205:D210"/>
    <mergeCell ref="D211:D216"/>
    <mergeCell ref="D217:D222"/>
    <mergeCell ref="D223:D227"/>
    <mergeCell ref="D228:D233"/>
    <mergeCell ref="D234:D238"/>
    <mergeCell ref="D239:D243"/>
    <mergeCell ref="D244:D248"/>
    <mergeCell ref="D249:D254"/>
    <mergeCell ref="D255:D259"/>
    <mergeCell ref="D260:D264"/>
    <mergeCell ref="D265:D269"/>
    <mergeCell ref="D270:D274"/>
    <mergeCell ref="D275:D280"/>
    <mergeCell ref="D281:D286"/>
    <mergeCell ref="D287:D292"/>
    <mergeCell ref="D293:D297"/>
    <mergeCell ref="D298:D303"/>
    <mergeCell ref="D304:D309"/>
    <mergeCell ref="D310:D314"/>
    <mergeCell ref="D315:D319"/>
    <mergeCell ref="D320:D325"/>
    <mergeCell ref="D326:D331"/>
    <mergeCell ref="D332:D337"/>
    <mergeCell ref="D338:D342"/>
    <mergeCell ref="D343:D348"/>
    <mergeCell ref="D349:D354"/>
    <mergeCell ref="D355:D360"/>
    <mergeCell ref="D361:D366"/>
    <mergeCell ref="D367:D371"/>
    <mergeCell ref="D372:D376"/>
    <mergeCell ref="D377:D381"/>
    <mergeCell ref="D382:D386"/>
    <mergeCell ref="D387:D391"/>
    <mergeCell ref="D392:D397"/>
    <mergeCell ref="D398:D402"/>
    <mergeCell ref="D403:D408"/>
    <mergeCell ref="D409:D413"/>
    <mergeCell ref="D414:D419"/>
    <mergeCell ref="D420:D424"/>
    <mergeCell ref="D425:D430"/>
    <mergeCell ref="D431:D435"/>
    <mergeCell ref="D436:D439"/>
    <mergeCell ref="D440:D443"/>
    <mergeCell ref="D444:D447"/>
    <mergeCell ref="D448:D452"/>
    <mergeCell ref="D453:D457"/>
    <mergeCell ref="D458:D462"/>
    <mergeCell ref="D463:D467"/>
    <mergeCell ref="D468:D472"/>
    <mergeCell ref="D473:D477"/>
    <mergeCell ref="D478:D482"/>
    <mergeCell ref="D483:D487"/>
    <mergeCell ref="D488:D492"/>
    <mergeCell ref="D493:D497"/>
    <mergeCell ref="D498:D502"/>
    <mergeCell ref="D503:D507"/>
    <mergeCell ref="D508:D512"/>
    <mergeCell ref="D513:D517"/>
    <mergeCell ref="D518:D522"/>
    <mergeCell ref="D523:D528"/>
    <mergeCell ref="D529:D533"/>
    <mergeCell ref="D534:D538"/>
    <mergeCell ref="D539:D543"/>
    <mergeCell ref="D544:D548"/>
    <mergeCell ref="D549:D553"/>
    <mergeCell ref="D554:D558"/>
    <mergeCell ref="D559:D563"/>
    <mergeCell ref="D564:D568"/>
    <mergeCell ref="D569:D573"/>
    <mergeCell ref="D574:D578"/>
    <mergeCell ref="D579:D583"/>
    <mergeCell ref="D584:D588"/>
    <mergeCell ref="D589:D593"/>
    <mergeCell ref="D594:D598"/>
    <mergeCell ref="D599:D603"/>
    <mergeCell ref="D604:D608"/>
    <mergeCell ref="D609:D613"/>
    <mergeCell ref="D614:D618"/>
    <mergeCell ref="D619:D623"/>
    <mergeCell ref="D624:D628"/>
    <mergeCell ref="D629:D633"/>
    <mergeCell ref="D634:D638"/>
    <mergeCell ref="D639:D643"/>
    <mergeCell ref="D644:D648"/>
    <mergeCell ref="D649:D653"/>
    <mergeCell ref="D654:D658"/>
    <mergeCell ref="D659:D663"/>
    <mergeCell ref="D664:D668"/>
    <mergeCell ref="D669:D673"/>
    <mergeCell ref="D674:D678"/>
    <mergeCell ref="D679:D684"/>
    <mergeCell ref="D685:D690"/>
    <mergeCell ref="D691:D695"/>
    <mergeCell ref="D696:D700"/>
    <mergeCell ref="D701:D705"/>
    <mergeCell ref="D706:D710"/>
    <mergeCell ref="D711:D715"/>
    <mergeCell ref="D716:D720"/>
    <mergeCell ref="D721:D725"/>
    <mergeCell ref="D726:D730"/>
    <mergeCell ref="D731:D735"/>
    <mergeCell ref="D736:D740"/>
    <mergeCell ref="D741:D746"/>
    <mergeCell ref="D747:D752"/>
    <mergeCell ref="D753:D758"/>
    <mergeCell ref="D759:D763"/>
    <mergeCell ref="D764:D768"/>
    <mergeCell ref="D769:D773"/>
    <mergeCell ref="D774:D779"/>
    <mergeCell ref="D780:D784"/>
    <mergeCell ref="D785:D789"/>
    <mergeCell ref="D790:D794"/>
    <mergeCell ref="D795:D799"/>
    <mergeCell ref="D800:D804"/>
    <mergeCell ref="D805:D810"/>
    <mergeCell ref="D811:D815"/>
    <mergeCell ref="D816:D820"/>
    <mergeCell ref="D821:D826"/>
    <mergeCell ref="D827:D831"/>
    <mergeCell ref="D832:D837"/>
    <mergeCell ref="D838:D841"/>
    <mergeCell ref="D842:D845"/>
    <mergeCell ref="D846:D849"/>
    <mergeCell ref="D850:D853"/>
    <mergeCell ref="D854:D857"/>
    <mergeCell ref="D858:D861"/>
    <mergeCell ref="D862:D865"/>
    <mergeCell ref="D866:D869"/>
    <mergeCell ref="D870:D873"/>
    <mergeCell ref="D874:D877"/>
    <mergeCell ref="D878:D881"/>
    <mergeCell ref="D882:D885"/>
    <mergeCell ref="D886:D889"/>
    <mergeCell ref="D890:D893"/>
    <mergeCell ref="D894:D897"/>
    <mergeCell ref="D898:D901"/>
    <mergeCell ref="D902:D905"/>
    <mergeCell ref="D906:D909"/>
    <mergeCell ref="D910:D913"/>
    <mergeCell ref="D914:D917"/>
    <mergeCell ref="D918:D921"/>
    <mergeCell ref="D922:D925"/>
    <mergeCell ref="D926:D929"/>
    <mergeCell ref="D930:D933"/>
    <mergeCell ref="D934:D937"/>
    <mergeCell ref="D938:D941"/>
    <mergeCell ref="D942:D945"/>
    <mergeCell ref="D946:D949"/>
    <mergeCell ref="D950:D953"/>
    <mergeCell ref="D954:D957"/>
    <mergeCell ref="D958:D961"/>
    <mergeCell ref="D962:D965"/>
    <mergeCell ref="D966:D969"/>
    <mergeCell ref="D970:D973"/>
    <mergeCell ref="D974:D977"/>
    <mergeCell ref="D978:D981"/>
    <mergeCell ref="D982:D985"/>
    <mergeCell ref="D986:D989"/>
    <mergeCell ref="D990:D993"/>
    <mergeCell ref="D994:D997"/>
    <mergeCell ref="D998:D1002"/>
    <mergeCell ref="E5:E9"/>
    <mergeCell ref="E10:E15"/>
    <mergeCell ref="E16:E20"/>
    <mergeCell ref="E21:E25"/>
    <mergeCell ref="E26:E31"/>
    <mergeCell ref="E32:E37"/>
    <mergeCell ref="E38:E43"/>
    <mergeCell ref="E44:E49"/>
    <mergeCell ref="E50:E55"/>
    <mergeCell ref="E56:E61"/>
    <mergeCell ref="E62:E67"/>
    <mergeCell ref="E68:E73"/>
    <mergeCell ref="E74:E79"/>
    <mergeCell ref="E80:E85"/>
    <mergeCell ref="E86:E91"/>
    <mergeCell ref="E92:E97"/>
    <mergeCell ref="E98:E103"/>
    <mergeCell ref="E104:E109"/>
    <mergeCell ref="E110:E115"/>
    <mergeCell ref="E116:E121"/>
    <mergeCell ref="E122:E127"/>
    <mergeCell ref="E128:E133"/>
    <mergeCell ref="E134:E139"/>
    <mergeCell ref="E140:E145"/>
    <mergeCell ref="E146:E151"/>
    <mergeCell ref="E152:E157"/>
    <mergeCell ref="E158:E163"/>
    <mergeCell ref="E164:E169"/>
    <mergeCell ref="E170:E174"/>
    <mergeCell ref="E175:E179"/>
    <mergeCell ref="E180:E184"/>
    <mergeCell ref="E185:E189"/>
    <mergeCell ref="E190:E194"/>
    <mergeCell ref="E195:E199"/>
    <mergeCell ref="E200:E204"/>
    <mergeCell ref="E205:E210"/>
    <mergeCell ref="E211:E216"/>
    <mergeCell ref="E217:E222"/>
    <mergeCell ref="E223:E227"/>
    <mergeCell ref="E228:E233"/>
    <mergeCell ref="E234:E238"/>
    <mergeCell ref="E239:E243"/>
    <mergeCell ref="E244:E248"/>
    <mergeCell ref="E249:E254"/>
    <mergeCell ref="E255:E259"/>
    <mergeCell ref="E260:E264"/>
    <mergeCell ref="E265:E269"/>
    <mergeCell ref="E270:E274"/>
    <mergeCell ref="E275:E280"/>
    <mergeCell ref="E281:E286"/>
    <mergeCell ref="E287:E292"/>
    <mergeCell ref="E293:E297"/>
    <mergeCell ref="E298:E303"/>
    <mergeCell ref="E304:E309"/>
    <mergeCell ref="E310:E314"/>
    <mergeCell ref="E315:E319"/>
    <mergeCell ref="E320:E325"/>
    <mergeCell ref="E326:E331"/>
    <mergeCell ref="E332:E337"/>
    <mergeCell ref="E338:E342"/>
    <mergeCell ref="E343:E348"/>
    <mergeCell ref="E349:E354"/>
    <mergeCell ref="E355:E360"/>
    <mergeCell ref="E361:E366"/>
    <mergeCell ref="E367:E371"/>
    <mergeCell ref="E372:E376"/>
    <mergeCell ref="E377:E381"/>
    <mergeCell ref="E382:E386"/>
    <mergeCell ref="E387:E391"/>
    <mergeCell ref="E392:E397"/>
    <mergeCell ref="E398:E402"/>
    <mergeCell ref="E403:E408"/>
    <mergeCell ref="E409:E413"/>
    <mergeCell ref="E414:E419"/>
    <mergeCell ref="E420:E424"/>
    <mergeCell ref="E425:E430"/>
    <mergeCell ref="E431:E435"/>
    <mergeCell ref="E436:E439"/>
    <mergeCell ref="E440:E443"/>
    <mergeCell ref="E444:E447"/>
    <mergeCell ref="E448:E452"/>
    <mergeCell ref="E453:E457"/>
    <mergeCell ref="E458:E462"/>
    <mergeCell ref="E463:E467"/>
    <mergeCell ref="E468:E472"/>
    <mergeCell ref="E473:E477"/>
    <mergeCell ref="E478:E482"/>
    <mergeCell ref="E483:E487"/>
    <mergeCell ref="E488:E492"/>
    <mergeCell ref="E493:E497"/>
    <mergeCell ref="E498:E502"/>
    <mergeCell ref="E503:E507"/>
    <mergeCell ref="E508:E512"/>
    <mergeCell ref="E513:E517"/>
    <mergeCell ref="E518:E522"/>
    <mergeCell ref="E523:E528"/>
    <mergeCell ref="E529:E533"/>
    <mergeCell ref="E534:E538"/>
    <mergeCell ref="E539:E543"/>
    <mergeCell ref="E544:E548"/>
    <mergeCell ref="E549:E553"/>
    <mergeCell ref="E554:E558"/>
    <mergeCell ref="E559:E563"/>
    <mergeCell ref="E564:E568"/>
    <mergeCell ref="E569:E573"/>
    <mergeCell ref="E574:E578"/>
    <mergeCell ref="E579:E583"/>
    <mergeCell ref="E584:E588"/>
    <mergeCell ref="E589:E593"/>
    <mergeCell ref="E594:E598"/>
    <mergeCell ref="E599:E603"/>
    <mergeCell ref="E604:E608"/>
    <mergeCell ref="E609:E613"/>
    <mergeCell ref="E614:E618"/>
    <mergeCell ref="E619:E623"/>
    <mergeCell ref="E624:E628"/>
    <mergeCell ref="E629:E633"/>
    <mergeCell ref="E634:E638"/>
    <mergeCell ref="E639:E643"/>
    <mergeCell ref="E644:E648"/>
    <mergeCell ref="E649:E653"/>
    <mergeCell ref="E654:E658"/>
    <mergeCell ref="E659:E663"/>
    <mergeCell ref="E664:E668"/>
    <mergeCell ref="E669:E673"/>
    <mergeCell ref="E674:E678"/>
    <mergeCell ref="E679:E684"/>
    <mergeCell ref="E685:E690"/>
    <mergeCell ref="E691:E695"/>
    <mergeCell ref="E696:E700"/>
    <mergeCell ref="E701:E705"/>
    <mergeCell ref="E706:E710"/>
    <mergeCell ref="E711:E715"/>
    <mergeCell ref="E716:E720"/>
    <mergeCell ref="E721:E725"/>
    <mergeCell ref="E726:E730"/>
    <mergeCell ref="E731:E735"/>
    <mergeCell ref="E736:E740"/>
    <mergeCell ref="E741:E746"/>
    <mergeCell ref="E747:E752"/>
    <mergeCell ref="E753:E758"/>
    <mergeCell ref="E759:E763"/>
    <mergeCell ref="E764:E768"/>
    <mergeCell ref="E769:E773"/>
    <mergeCell ref="E774:E779"/>
    <mergeCell ref="E780:E784"/>
    <mergeCell ref="E785:E789"/>
    <mergeCell ref="E790:E794"/>
    <mergeCell ref="E795:E799"/>
    <mergeCell ref="E800:E804"/>
    <mergeCell ref="E805:E810"/>
    <mergeCell ref="E811:E815"/>
    <mergeCell ref="E816:E820"/>
    <mergeCell ref="E821:E826"/>
    <mergeCell ref="E827:E831"/>
    <mergeCell ref="E832:E837"/>
    <mergeCell ref="E838:E841"/>
    <mergeCell ref="E842:E845"/>
    <mergeCell ref="E846:E849"/>
    <mergeCell ref="E850:E853"/>
    <mergeCell ref="E854:E857"/>
    <mergeCell ref="E858:E861"/>
    <mergeCell ref="E862:E865"/>
    <mergeCell ref="E866:E869"/>
    <mergeCell ref="E870:E873"/>
    <mergeCell ref="E874:E877"/>
    <mergeCell ref="E878:E881"/>
    <mergeCell ref="E882:E885"/>
    <mergeCell ref="E886:E889"/>
    <mergeCell ref="E890:E893"/>
    <mergeCell ref="E894:E897"/>
    <mergeCell ref="E898:E901"/>
    <mergeCell ref="E902:E905"/>
    <mergeCell ref="E906:E909"/>
    <mergeCell ref="E910:E913"/>
    <mergeCell ref="E914:E917"/>
    <mergeCell ref="E918:E921"/>
    <mergeCell ref="E922:E925"/>
    <mergeCell ref="E926:E929"/>
    <mergeCell ref="E930:E933"/>
    <mergeCell ref="E934:E937"/>
    <mergeCell ref="E938:E941"/>
    <mergeCell ref="E942:E945"/>
    <mergeCell ref="E946:E949"/>
    <mergeCell ref="E950:E953"/>
    <mergeCell ref="E954:E957"/>
    <mergeCell ref="E958:E961"/>
    <mergeCell ref="E962:E965"/>
    <mergeCell ref="E966:E969"/>
    <mergeCell ref="E970:E973"/>
    <mergeCell ref="E974:E977"/>
    <mergeCell ref="E978:E981"/>
    <mergeCell ref="E982:E985"/>
    <mergeCell ref="E986:E989"/>
    <mergeCell ref="E990:E993"/>
    <mergeCell ref="E994:E997"/>
    <mergeCell ref="E998:E1002"/>
    <mergeCell ref="F5:F9"/>
    <mergeCell ref="F10:F15"/>
    <mergeCell ref="F16:F20"/>
    <mergeCell ref="F21:F25"/>
    <mergeCell ref="F26:F31"/>
    <mergeCell ref="F32:F37"/>
    <mergeCell ref="F38:F43"/>
    <mergeCell ref="F44:F49"/>
    <mergeCell ref="F50:F55"/>
    <mergeCell ref="F56:F61"/>
    <mergeCell ref="F62:F67"/>
    <mergeCell ref="F68:F73"/>
    <mergeCell ref="F74:F79"/>
    <mergeCell ref="F80:F85"/>
    <mergeCell ref="F86:F91"/>
    <mergeCell ref="F92:F97"/>
    <mergeCell ref="F98:F103"/>
    <mergeCell ref="F104:F109"/>
    <mergeCell ref="F110:F115"/>
    <mergeCell ref="F116:F121"/>
    <mergeCell ref="F122:F127"/>
    <mergeCell ref="F128:F133"/>
    <mergeCell ref="F134:F139"/>
    <mergeCell ref="F140:F145"/>
    <mergeCell ref="F146:F151"/>
    <mergeCell ref="F152:F157"/>
    <mergeCell ref="F158:F163"/>
    <mergeCell ref="F164:F169"/>
    <mergeCell ref="F170:F174"/>
    <mergeCell ref="F175:F179"/>
    <mergeCell ref="F180:F184"/>
    <mergeCell ref="F185:F189"/>
    <mergeCell ref="F190:F194"/>
    <mergeCell ref="F195:F199"/>
    <mergeCell ref="F200:F204"/>
    <mergeCell ref="F205:F210"/>
    <mergeCell ref="F211:F216"/>
    <mergeCell ref="F217:F222"/>
    <mergeCell ref="F223:F227"/>
    <mergeCell ref="F228:F233"/>
    <mergeCell ref="F234:F238"/>
    <mergeCell ref="F239:F243"/>
    <mergeCell ref="F244:F248"/>
    <mergeCell ref="F249:F254"/>
    <mergeCell ref="F255:F259"/>
    <mergeCell ref="F260:F264"/>
    <mergeCell ref="F265:F269"/>
    <mergeCell ref="F270:F274"/>
    <mergeCell ref="F275:F280"/>
    <mergeCell ref="F281:F286"/>
    <mergeCell ref="F287:F292"/>
    <mergeCell ref="F293:F297"/>
    <mergeCell ref="F298:F303"/>
    <mergeCell ref="F304:F309"/>
    <mergeCell ref="F310:F314"/>
    <mergeCell ref="F315:F319"/>
    <mergeCell ref="F320:F325"/>
    <mergeCell ref="F326:F331"/>
    <mergeCell ref="F332:F337"/>
    <mergeCell ref="F338:F342"/>
    <mergeCell ref="F343:F348"/>
    <mergeCell ref="F349:F354"/>
    <mergeCell ref="F355:F360"/>
    <mergeCell ref="F361:F366"/>
    <mergeCell ref="F367:F371"/>
    <mergeCell ref="F372:F376"/>
    <mergeCell ref="F377:F381"/>
    <mergeCell ref="F382:F386"/>
    <mergeCell ref="F387:F391"/>
    <mergeCell ref="F392:F397"/>
    <mergeCell ref="F398:F402"/>
    <mergeCell ref="F403:F408"/>
    <mergeCell ref="F409:F413"/>
    <mergeCell ref="F414:F419"/>
    <mergeCell ref="F420:F424"/>
    <mergeCell ref="F425:F430"/>
    <mergeCell ref="F431:F435"/>
    <mergeCell ref="F436:F439"/>
    <mergeCell ref="F440:F443"/>
    <mergeCell ref="F444:F447"/>
    <mergeCell ref="F448:F452"/>
    <mergeCell ref="F453:F457"/>
    <mergeCell ref="F458:F462"/>
    <mergeCell ref="F463:F467"/>
    <mergeCell ref="F468:F472"/>
    <mergeCell ref="F473:F477"/>
    <mergeCell ref="F478:F482"/>
    <mergeCell ref="F483:F487"/>
    <mergeCell ref="F488:F492"/>
    <mergeCell ref="F493:F497"/>
    <mergeCell ref="F498:F502"/>
    <mergeCell ref="F503:F507"/>
    <mergeCell ref="F508:F512"/>
    <mergeCell ref="F513:F517"/>
    <mergeCell ref="F518:F522"/>
    <mergeCell ref="F523:F528"/>
    <mergeCell ref="F529:F533"/>
    <mergeCell ref="F534:F538"/>
    <mergeCell ref="F539:F543"/>
    <mergeCell ref="F544:F548"/>
    <mergeCell ref="F549:F553"/>
    <mergeCell ref="F554:F558"/>
    <mergeCell ref="F559:F563"/>
    <mergeCell ref="F564:F568"/>
    <mergeCell ref="F569:F573"/>
    <mergeCell ref="F574:F578"/>
    <mergeCell ref="F579:F583"/>
    <mergeCell ref="F584:F588"/>
    <mergeCell ref="F589:F593"/>
    <mergeCell ref="F594:F598"/>
    <mergeCell ref="F599:F603"/>
    <mergeCell ref="F604:F608"/>
    <mergeCell ref="F609:F613"/>
    <mergeCell ref="F614:F618"/>
    <mergeCell ref="F619:F623"/>
    <mergeCell ref="F624:F628"/>
    <mergeCell ref="F629:F633"/>
    <mergeCell ref="F634:F638"/>
    <mergeCell ref="F639:F643"/>
    <mergeCell ref="F644:F648"/>
    <mergeCell ref="F649:F653"/>
    <mergeCell ref="F654:F658"/>
    <mergeCell ref="F659:F663"/>
    <mergeCell ref="F664:F668"/>
    <mergeCell ref="F669:F673"/>
    <mergeCell ref="F674:F678"/>
    <mergeCell ref="F679:F684"/>
    <mergeCell ref="F685:F690"/>
    <mergeCell ref="F691:F695"/>
    <mergeCell ref="F696:F700"/>
    <mergeCell ref="F701:F705"/>
    <mergeCell ref="F706:F710"/>
    <mergeCell ref="F711:F715"/>
    <mergeCell ref="F716:F720"/>
    <mergeCell ref="F721:F725"/>
    <mergeCell ref="F726:F730"/>
    <mergeCell ref="F731:F735"/>
    <mergeCell ref="F736:F740"/>
    <mergeCell ref="F741:F746"/>
    <mergeCell ref="F747:F752"/>
    <mergeCell ref="F753:F758"/>
    <mergeCell ref="F759:F763"/>
    <mergeCell ref="F764:F768"/>
    <mergeCell ref="F769:F773"/>
    <mergeCell ref="F774:F779"/>
    <mergeCell ref="F780:F784"/>
    <mergeCell ref="F785:F789"/>
    <mergeCell ref="F790:F794"/>
    <mergeCell ref="F795:F799"/>
    <mergeCell ref="F800:F804"/>
    <mergeCell ref="F805:F810"/>
    <mergeCell ref="F811:F815"/>
    <mergeCell ref="F816:F820"/>
    <mergeCell ref="F821:F826"/>
    <mergeCell ref="F827:F831"/>
    <mergeCell ref="F832:F837"/>
    <mergeCell ref="F838:F841"/>
    <mergeCell ref="F842:F845"/>
    <mergeCell ref="F846:F849"/>
    <mergeCell ref="F850:F853"/>
    <mergeCell ref="F854:F857"/>
    <mergeCell ref="F858:F861"/>
    <mergeCell ref="F862:F865"/>
    <mergeCell ref="F866:F869"/>
    <mergeCell ref="F870:F873"/>
    <mergeCell ref="F874:F877"/>
    <mergeCell ref="F878:F881"/>
    <mergeCell ref="F882:F885"/>
    <mergeCell ref="F886:F889"/>
    <mergeCell ref="F890:F893"/>
    <mergeCell ref="F894:F897"/>
    <mergeCell ref="F898:F901"/>
    <mergeCell ref="F902:F905"/>
    <mergeCell ref="F906:F909"/>
    <mergeCell ref="F910:F913"/>
    <mergeCell ref="F914:F917"/>
    <mergeCell ref="F918:F921"/>
    <mergeCell ref="F922:F925"/>
    <mergeCell ref="F926:F929"/>
    <mergeCell ref="F930:F933"/>
    <mergeCell ref="F934:F937"/>
    <mergeCell ref="F938:F941"/>
    <mergeCell ref="F942:F945"/>
    <mergeCell ref="F946:F949"/>
    <mergeCell ref="F950:F953"/>
    <mergeCell ref="F954:F957"/>
    <mergeCell ref="F958:F961"/>
    <mergeCell ref="F962:F965"/>
    <mergeCell ref="F966:F969"/>
    <mergeCell ref="F970:F973"/>
    <mergeCell ref="F974:F977"/>
    <mergeCell ref="F978:F981"/>
    <mergeCell ref="F982:F985"/>
    <mergeCell ref="F986:F989"/>
    <mergeCell ref="F990:F993"/>
    <mergeCell ref="F994:F997"/>
    <mergeCell ref="F998:F1002"/>
    <mergeCell ref="A1:N3"/>
  </mergeCells>
  <pageMargins left="0.748031496062992" right="0.748031496062992" top="0.275590551181102" bottom="0.275590551181102" header="0" footer="0"/>
  <pageSetup paperSize="9" scale="6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47"/>
  <sheetViews>
    <sheetView workbookViewId="0">
      <pane ySplit="5" topLeftCell="A6" activePane="bottomLeft" state="frozen"/>
      <selection/>
      <selection pane="bottomLeft" activeCell="C42" sqref="C42"/>
    </sheetView>
  </sheetViews>
  <sheetFormatPr defaultColWidth="10" defaultRowHeight="13.5"/>
  <cols>
    <col min="1" max="1" width="1.5" customWidth="true"/>
    <col min="2" max="2" width="19.875" customWidth="true"/>
    <col min="3" max="3" width="19.5" style="123" customWidth="true"/>
    <col min="4" max="4" width="25.5" customWidth="true"/>
    <col min="5" max="6" width="19.5" style="123" customWidth="true"/>
    <col min="7" max="7" width="16.375" style="123" customWidth="true"/>
    <col min="8" max="8" width="1.5" customWidth="true"/>
    <col min="9" max="9" width="10" hidden="true" customWidth="true"/>
    <col min="10" max="10" width="58.875" hidden="true" customWidth="true"/>
    <col min="11" max="11" width="10" hidden="true" customWidth="true"/>
    <col min="12" max="12" width="10" style="74" hidden="true" customWidth="true"/>
    <col min="13" max="14" width="10" hidden="true" customWidth="true"/>
    <col min="15" max="15" width="12.75" customWidth="true"/>
  </cols>
  <sheetData>
    <row r="1" ht="14.25" customHeight="true" spans="1:8">
      <c r="A1" s="44"/>
      <c r="B1" s="151"/>
      <c r="C1" s="152"/>
      <c r="D1" s="130"/>
      <c r="E1" s="161" t="s">
        <v>1</v>
      </c>
      <c r="F1" s="161" t="s">
        <v>1</v>
      </c>
      <c r="G1" s="161" t="s">
        <v>1</v>
      </c>
      <c r="H1" s="49"/>
    </row>
    <row r="2" ht="19.9" customHeight="true" spans="1:8">
      <c r="A2" s="49"/>
      <c r="B2" s="153" t="s">
        <v>2</v>
      </c>
      <c r="C2" s="153"/>
      <c r="D2" s="153"/>
      <c r="E2" s="153"/>
      <c r="F2" s="153"/>
      <c r="G2" s="153"/>
      <c r="H2" s="162" t="s">
        <v>3</v>
      </c>
    </row>
    <row r="3" ht="17.1" customHeight="true" spans="1:8">
      <c r="A3" s="154"/>
      <c r="B3" s="155"/>
      <c r="C3" s="152"/>
      <c r="D3" s="130"/>
      <c r="E3" s="152"/>
      <c r="F3" s="163"/>
      <c r="G3" s="163" t="s">
        <v>4</v>
      </c>
      <c r="H3" s="164"/>
    </row>
    <row r="4" ht="21.4" customHeight="true" spans="1:8">
      <c r="A4" s="49"/>
      <c r="B4" s="50" t="s">
        <v>5</v>
      </c>
      <c r="C4" s="50"/>
      <c r="D4" s="50" t="s">
        <v>6</v>
      </c>
      <c r="E4" s="50"/>
      <c r="F4" s="50"/>
      <c r="G4" s="50"/>
      <c r="H4" s="162"/>
    </row>
    <row r="5" ht="21.4" customHeight="true" spans="1:8">
      <c r="A5" s="151"/>
      <c r="B5" s="50" t="s">
        <v>7</v>
      </c>
      <c r="C5" s="156" t="s">
        <v>8</v>
      </c>
      <c r="D5" s="50" t="s">
        <v>7</v>
      </c>
      <c r="E5" s="156" t="s">
        <v>9</v>
      </c>
      <c r="F5" s="156" t="s">
        <v>10</v>
      </c>
      <c r="G5" s="156" t="s">
        <v>11</v>
      </c>
      <c r="H5" s="151"/>
    </row>
    <row r="6" ht="30" customHeight="true" spans="1:8">
      <c r="A6" s="55"/>
      <c r="B6" s="56" t="s">
        <v>12</v>
      </c>
      <c r="C6" s="125">
        <f>SUM(C7:C8)</f>
        <v>417212435.37</v>
      </c>
      <c r="D6" s="56" t="s">
        <v>13</v>
      </c>
      <c r="E6" s="125">
        <f>SUM(E7:E37)</f>
        <v>425758976.73</v>
      </c>
      <c r="F6" s="125">
        <f t="shared" ref="F6:G6" si="0">SUM(F7:F37)</f>
        <v>425643907.73</v>
      </c>
      <c r="G6" s="125">
        <f t="shared" si="0"/>
        <v>115069</v>
      </c>
      <c r="H6" s="165"/>
    </row>
    <row r="7" ht="30" customHeight="true" spans="1:15">
      <c r="A7" s="55"/>
      <c r="B7" s="57" t="s">
        <v>14</v>
      </c>
      <c r="C7" s="125">
        <v>417097366.37</v>
      </c>
      <c r="D7" s="57" t="s">
        <v>15</v>
      </c>
      <c r="E7" s="125">
        <v>96297261.1000001</v>
      </c>
      <c r="F7" s="125">
        <v>96297261.1000001</v>
      </c>
      <c r="G7" s="125"/>
      <c r="H7" s="165"/>
      <c r="I7" t="s">
        <v>16</v>
      </c>
      <c r="J7" t="str">
        <f>D7&amp;I7&amp;N7&amp;K7&amp;L7&amp;M7</f>
        <v> 一般公共服务支出（类）9629.73万元,占预算22.62%、</v>
      </c>
      <c r="K7" t="s">
        <v>17</v>
      </c>
      <c r="L7" s="74">
        <v>22.62</v>
      </c>
      <c r="M7" s="74" t="s">
        <v>18</v>
      </c>
      <c r="N7">
        <v>9629.73</v>
      </c>
      <c r="O7">
        <v>0.226239021283219</v>
      </c>
    </row>
    <row r="8" ht="30" customHeight="true" spans="1:15">
      <c r="A8" s="55"/>
      <c r="B8" s="57" t="s">
        <v>19</v>
      </c>
      <c r="C8" s="125">
        <v>115069</v>
      </c>
      <c r="D8" s="57" t="s">
        <v>20</v>
      </c>
      <c r="E8" s="125"/>
      <c r="F8" s="125"/>
      <c r="G8" s="125"/>
      <c r="H8" s="165"/>
      <c r="I8" t="s">
        <v>16</v>
      </c>
      <c r="J8" t="str">
        <f t="shared" ref="J8:J37" si="1">D8&amp;I8&amp;N8&amp;K8&amp;L8&amp;M8</f>
        <v> 外交支出（类）0万元,占预算0%、</v>
      </c>
      <c r="K8" t="s">
        <v>17</v>
      </c>
      <c r="L8" s="74">
        <v>0</v>
      </c>
      <c r="M8" s="74" t="s">
        <v>18</v>
      </c>
      <c r="N8">
        <v>0</v>
      </c>
      <c r="O8">
        <v>0</v>
      </c>
    </row>
    <row r="9" ht="30" customHeight="true" spans="1:15">
      <c r="A9" s="55"/>
      <c r="B9" s="57" t="s">
        <v>21</v>
      </c>
      <c r="C9" s="125"/>
      <c r="D9" s="57" t="s">
        <v>22</v>
      </c>
      <c r="E9" s="125">
        <v>3364058.88</v>
      </c>
      <c r="F9" s="125">
        <v>3364058.88</v>
      </c>
      <c r="G9" s="125"/>
      <c r="H9" s="165"/>
      <c r="I9" t="s">
        <v>16</v>
      </c>
      <c r="J9" t="str">
        <f t="shared" si="1"/>
        <v> 国防支出（类）336.41万元,占预算0.79%、</v>
      </c>
      <c r="K9" t="s">
        <v>17</v>
      </c>
      <c r="L9" s="74">
        <v>0.79</v>
      </c>
      <c r="M9" s="74" t="s">
        <v>18</v>
      </c>
      <c r="N9">
        <v>336.41</v>
      </c>
      <c r="O9">
        <v>0.00790345831082336</v>
      </c>
    </row>
    <row r="10" ht="30" customHeight="true" spans="1:15">
      <c r="A10" s="55"/>
      <c r="B10" s="57" t="s">
        <v>21</v>
      </c>
      <c r="C10" s="125"/>
      <c r="D10" s="57" t="s">
        <v>23</v>
      </c>
      <c r="E10" s="125">
        <v>8321999.26</v>
      </c>
      <c r="F10" s="125">
        <v>8321999.26</v>
      </c>
      <c r="G10" s="125"/>
      <c r="H10" s="165"/>
      <c r="I10" t="s">
        <v>16</v>
      </c>
      <c r="J10" t="str">
        <f t="shared" si="1"/>
        <v> 公共安全支出（类）832.2万元,占预算1.96%、</v>
      </c>
      <c r="K10" t="s">
        <v>17</v>
      </c>
      <c r="L10" s="74">
        <v>1.96</v>
      </c>
      <c r="M10" s="74" t="s">
        <v>18</v>
      </c>
      <c r="N10">
        <v>832.2</v>
      </c>
      <c r="O10">
        <v>0.0195515526214906</v>
      </c>
    </row>
    <row r="11" ht="30" customHeight="true" spans="1:15">
      <c r="A11" s="55"/>
      <c r="B11" s="57" t="s">
        <v>21</v>
      </c>
      <c r="C11" s="125"/>
      <c r="D11" s="57" t="s">
        <v>24</v>
      </c>
      <c r="E11" s="125">
        <v>37829827.36</v>
      </c>
      <c r="F11" s="125">
        <v>37829827.36</v>
      </c>
      <c r="G11" s="125"/>
      <c r="H11" s="165"/>
      <c r="I11" t="s">
        <v>16</v>
      </c>
      <c r="J11" t="str">
        <f t="shared" si="1"/>
        <v> 教育支出（类）3782.98万元,占预算8.89%、</v>
      </c>
      <c r="K11" t="s">
        <v>17</v>
      </c>
      <c r="L11" s="74">
        <v>8.89</v>
      </c>
      <c r="M11" s="74" t="s">
        <v>18</v>
      </c>
      <c r="N11">
        <v>3782.98</v>
      </c>
      <c r="O11">
        <v>0.0888767034438484</v>
      </c>
    </row>
    <row r="12" ht="30" customHeight="true" spans="1:15">
      <c r="A12" s="55"/>
      <c r="B12" s="57" t="s">
        <v>21</v>
      </c>
      <c r="C12" s="125"/>
      <c r="D12" s="57" t="s">
        <v>25</v>
      </c>
      <c r="E12" s="125"/>
      <c r="F12" s="125"/>
      <c r="G12" s="125"/>
      <c r="H12" s="165"/>
      <c r="I12" t="s">
        <v>16</v>
      </c>
      <c r="J12" t="str">
        <f t="shared" si="1"/>
        <v> 科学技术支出（类）0万元,占预算0%、</v>
      </c>
      <c r="K12" t="s">
        <v>17</v>
      </c>
      <c r="L12" s="74">
        <v>0</v>
      </c>
      <c r="M12" s="74" t="s">
        <v>18</v>
      </c>
      <c r="N12">
        <v>0</v>
      </c>
      <c r="O12">
        <v>0</v>
      </c>
    </row>
    <row r="13" ht="30" customHeight="true" spans="1:15">
      <c r="A13" s="55"/>
      <c r="B13" s="57" t="s">
        <v>21</v>
      </c>
      <c r="C13" s="125"/>
      <c r="D13" s="57" t="s">
        <v>26</v>
      </c>
      <c r="E13" s="125">
        <v>1784000</v>
      </c>
      <c r="F13" s="125">
        <v>1784000</v>
      </c>
      <c r="G13" s="125"/>
      <c r="H13" s="165"/>
      <c r="I13" t="s">
        <v>16</v>
      </c>
      <c r="J13" t="str">
        <f t="shared" si="1"/>
        <v> 文化旅游体育与传媒支出（类）178.4万元,占预算0.42%、</v>
      </c>
      <c r="K13" t="s">
        <v>17</v>
      </c>
      <c r="L13" s="74">
        <v>0.42</v>
      </c>
      <c r="M13" s="74" t="s">
        <v>18</v>
      </c>
      <c r="N13">
        <v>178.4</v>
      </c>
      <c r="O13">
        <v>0.00419129692120873</v>
      </c>
    </row>
    <row r="14" ht="30" customHeight="true" spans="1:15">
      <c r="A14" s="55"/>
      <c r="B14" s="57" t="s">
        <v>21</v>
      </c>
      <c r="C14" s="125"/>
      <c r="D14" s="57" t="s">
        <v>27</v>
      </c>
      <c r="E14" s="125">
        <v>17366866.73</v>
      </c>
      <c r="F14" s="125">
        <v>17366866.73</v>
      </c>
      <c r="G14" s="125"/>
      <c r="H14" s="165"/>
      <c r="I14" t="s">
        <v>16</v>
      </c>
      <c r="J14" t="str">
        <f t="shared" si="1"/>
        <v> 社会保障和就业支出（类）1736.69万元,占预算4.08%、</v>
      </c>
      <c r="K14" t="s">
        <v>17</v>
      </c>
      <c r="L14" s="74">
        <v>4.08</v>
      </c>
      <c r="M14" s="74" t="s">
        <v>18</v>
      </c>
      <c r="N14">
        <v>1736.69</v>
      </c>
      <c r="O14">
        <v>0.0408013985742664</v>
      </c>
    </row>
    <row r="15" ht="30" customHeight="true" spans="1:15">
      <c r="A15" s="55"/>
      <c r="B15" s="57" t="s">
        <v>21</v>
      </c>
      <c r="C15" s="125"/>
      <c r="D15" s="57" t="s">
        <v>28</v>
      </c>
      <c r="E15" s="125"/>
      <c r="F15" s="125"/>
      <c r="G15" s="125"/>
      <c r="H15" s="165"/>
      <c r="I15" t="s">
        <v>16</v>
      </c>
      <c r="J15" t="str">
        <f t="shared" si="1"/>
        <v> 社会保险基金支出（类）0万元,占预算0%、</v>
      </c>
      <c r="K15" t="s">
        <v>17</v>
      </c>
      <c r="L15" s="74">
        <v>0</v>
      </c>
      <c r="M15" s="74" t="s">
        <v>18</v>
      </c>
      <c r="N15">
        <v>0</v>
      </c>
      <c r="O15">
        <v>0</v>
      </c>
    </row>
    <row r="16" ht="30" customHeight="true" spans="1:15">
      <c r="A16" s="55"/>
      <c r="B16" s="57" t="s">
        <v>21</v>
      </c>
      <c r="C16" s="125"/>
      <c r="D16" s="57" t="s">
        <v>29</v>
      </c>
      <c r="E16" s="125">
        <v>7202560.61</v>
      </c>
      <c r="F16" s="125">
        <v>7202560.61</v>
      </c>
      <c r="G16" s="125"/>
      <c r="H16" s="165"/>
      <c r="I16" t="s">
        <v>16</v>
      </c>
      <c r="J16" t="str">
        <f t="shared" si="1"/>
        <v> 卫生健康支出（类）720.26万元,占预算1.69%、</v>
      </c>
      <c r="K16" t="s">
        <v>17</v>
      </c>
      <c r="L16" s="74">
        <v>1.69</v>
      </c>
      <c r="M16" s="74" t="s">
        <v>18</v>
      </c>
      <c r="N16">
        <v>720.26</v>
      </c>
      <c r="O16">
        <v>0.0169215639627311</v>
      </c>
    </row>
    <row r="17" ht="30" customHeight="true" spans="1:15">
      <c r="A17" s="55"/>
      <c r="B17" s="57" t="s">
        <v>21</v>
      </c>
      <c r="C17" s="125"/>
      <c r="D17" s="57" t="s">
        <v>30</v>
      </c>
      <c r="E17" s="125">
        <v>5552600</v>
      </c>
      <c r="F17" s="125">
        <v>5552600</v>
      </c>
      <c r="G17" s="125"/>
      <c r="H17" s="165"/>
      <c r="I17" t="s">
        <v>16</v>
      </c>
      <c r="J17" t="str">
        <f t="shared" si="1"/>
        <v> 节能环保支出（类）555.26万元,占预算1.3%、</v>
      </c>
      <c r="K17" t="s">
        <v>17</v>
      </c>
      <c r="L17" s="74">
        <v>1.3</v>
      </c>
      <c r="M17" s="74" t="s">
        <v>18</v>
      </c>
      <c r="N17">
        <v>555.26</v>
      </c>
      <c r="O17">
        <v>0.0130451767290939</v>
      </c>
    </row>
    <row r="18" ht="30" customHeight="true" spans="1:15">
      <c r="A18" s="55"/>
      <c r="B18" s="57" t="s">
        <v>21</v>
      </c>
      <c r="C18" s="125"/>
      <c r="D18" s="57" t="s">
        <v>31</v>
      </c>
      <c r="E18" s="125">
        <v>40465505.02</v>
      </c>
      <c r="F18" s="125">
        <v>40350436.02</v>
      </c>
      <c r="G18" s="125">
        <v>115069</v>
      </c>
      <c r="H18" s="165"/>
      <c r="I18" t="s">
        <v>16</v>
      </c>
      <c r="J18" t="str">
        <f t="shared" si="1"/>
        <v> 城乡社区支出（类）4035.04万元,占预算9.48%、</v>
      </c>
      <c r="K18" t="s">
        <v>17</v>
      </c>
      <c r="L18" s="74">
        <v>9.48</v>
      </c>
      <c r="M18" s="74" t="s">
        <v>18</v>
      </c>
      <c r="N18">
        <v>4035.04</v>
      </c>
      <c r="O18">
        <v>0.0947985752578787</v>
      </c>
    </row>
    <row r="19" ht="30" customHeight="true" spans="1:15">
      <c r="A19" s="55"/>
      <c r="B19" s="57" t="s">
        <v>21</v>
      </c>
      <c r="C19" s="125"/>
      <c r="D19" s="57" t="s">
        <v>32</v>
      </c>
      <c r="E19" s="125">
        <v>140534191.85</v>
      </c>
      <c r="F19" s="125">
        <v>140534191.85</v>
      </c>
      <c r="G19" s="125"/>
      <c r="H19" s="165"/>
      <c r="I19" t="s">
        <v>16</v>
      </c>
      <c r="J19" t="str">
        <f t="shared" si="1"/>
        <v> 农林水支出（类）14053.42万元,占预算33.02%、</v>
      </c>
      <c r="K19" t="s">
        <v>17</v>
      </c>
      <c r="L19" s="74">
        <v>33.02</v>
      </c>
      <c r="M19" s="74" t="s">
        <v>18</v>
      </c>
      <c r="N19">
        <v>14053.42</v>
      </c>
      <c r="O19">
        <v>0.330168456068084</v>
      </c>
    </row>
    <row r="20" ht="30" customHeight="true" spans="1:15">
      <c r="A20" s="55"/>
      <c r="B20" s="57" t="s">
        <v>21</v>
      </c>
      <c r="C20" s="125"/>
      <c r="D20" s="57" t="s">
        <v>33</v>
      </c>
      <c r="E20" s="125">
        <v>395559.2</v>
      </c>
      <c r="F20" s="125">
        <v>395559.2</v>
      </c>
      <c r="G20" s="125"/>
      <c r="H20" s="165"/>
      <c r="I20" t="s">
        <v>16</v>
      </c>
      <c r="J20" t="str">
        <f t="shared" si="1"/>
        <v> 交通运输支出（类）39.56万元,占预算0.09%、</v>
      </c>
      <c r="K20" t="s">
        <v>17</v>
      </c>
      <c r="L20" s="74">
        <v>0.09</v>
      </c>
      <c r="M20" s="74" t="s">
        <v>18</v>
      </c>
      <c r="N20">
        <v>39.56</v>
      </c>
      <c r="O20">
        <v>0.000929319538742033</v>
      </c>
    </row>
    <row r="21" ht="30" customHeight="true" spans="1:15">
      <c r="A21" s="55"/>
      <c r="B21" s="57" t="s">
        <v>21</v>
      </c>
      <c r="C21" s="125"/>
      <c r="D21" s="57" t="s">
        <v>34</v>
      </c>
      <c r="E21" s="125"/>
      <c r="F21" s="125"/>
      <c r="G21" s="125"/>
      <c r="H21" s="165"/>
      <c r="I21" t="s">
        <v>16</v>
      </c>
      <c r="J21" t="str">
        <f t="shared" si="1"/>
        <v> 资源勘探工业信息等支出（类）0万元,占预算0%、</v>
      </c>
      <c r="K21" t="s">
        <v>17</v>
      </c>
      <c r="L21" s="74">
        <v>0</v>
      </c>
      <c r="M21" s="74" t="s">
        <v>18</v>
      </c>
      <c r="N21">
        <v>0</v>
      </c>
      <c r="O21">
        <v>0</v>
      </c>
    </row>
    <row r="22" ht="30" customHeight="true" spans="1:15">
      <c r="A22" s="55"/>
      <c r="B22" s="57" t="s">
        <v>21</v>
      </c>
      <c r="C22" s="125"/>
      <c r="D22" s="57" t="s">
        <v>35</v>
      </c>
      <c r="E22" s="125"/>
      <c r="F22" s="125"/>
      <c r="G22" s="125"/>
      <c r="H22" s="165"/>
      <c r="I22" t="s">
        <v>16</v>
      </c>
      <c r="J22" t="str">
        <f t="shared" si="1"/>
        <v> 商业服务业等支出（类）0万元,占预算0%、</v>
      </c>
      <c r="K22" t="s">
        <v>17</v>
      </c>
      <c r="L22" s="74">
        <v>0</v>
      </c>
      <c r="M22" s="74" t="s">
        <v>18</v>
      </c>
      <c r="N22">
        <v>0</v>
      </c>
      <c r="O22">
        <v>0</v>
      </c>
    </row>
    <row r="23" ht="30" customHeight="true" spans="1:15">
      <c r="A23" s="55"/>
      <c r="B23" s="57" t="s">
        <v>21</v>
      </c>
      <c r="C23" s="125"/>
      <c r="D23" s="57" t="s">
        <v>36</v>
      </c>
      <c r="E23" s="125"/>
      <c r="F23" s="125"/>
      <c r="G23" s="125"/>
      <c r="H23" s="165"/>
      <c r="I23" t="s">
        <v>16</v>
      </c>
      <c r="J23" t="str">
        <f t="shared" si="1"/>
        <v> 金融支出（类）0万元,占预算0%、</v>
      </c>
      <c r="K23" t="s">
        <v>17</v>
      </c>
      <c r="L23" s="74">
        <v>0</v>
      </c>
      <c r="M23" s="74" t="s">
        <v>18</v>
      </c>
      <c r="N23">
        <v>0</v>
      </c>
      <c r="O23">
        <v>0</v>
      </c>
    </row>
    <row r="24" ht="30" customHeight="true" spans="1:15">
      <c r="A24" s="55"/>
      <c r="B24" s="57" t="s">
        <v>21</v>
      </c>
      <c r="C24" s="125"/>
      <c r="D24" s="57" t="s">
        <v>37</v>
      </c>
      <c r="E24" s="125"/>
      <c r="F24" s="125"/>
      <c r="G24" s="125"/>
      <c r="H24" s="165"/>
      <c r="I24" t="s">
        <v>16</v>
      </c>
      <c r="J24" t="str">
        <f t="shared" si="1"/>
        <v> 援助其他地区支出（类）0万元,占预算0%、</v>
      </c>
      <c r="K24" t="s">
        <v>17</v>
      </c>
      <c r="L24" s="74">
        <v>0</v>
      </c>
      <c r="M24" s="74" t="s">
        <v>18</v>
      </c>
      <c r="N24">
        <v>0</v>
      </c>
      <c r="O24">
        <v>0</v>
      </c>
    </row>
    <row r="25" ht="30" customHeight="true" spans="1:15">
      <c r="A25" s="55"/>
      <c r="B25" s="57" t="s">
        <v>21</v>
      </c>
      <c r="C25" s="125"/>
      <c r="D25" s="57" t="s">
        <v>38</v>
      </c>
      <c r="E25" s="125">
        <v>60504400</v>
      </c>
      <c r="F25" s="125">
        <v>60504400</v>
      </c>
      <c r="G25" s="125"/>
      <c r="H25" s="165"/>
      <c r="I25" t="s">
        <v>16</v>
      </c>
      <c r="J25" t="str">
        <f t="shared" si="1"/>
        <v> 自然资源海洋气象等支出（类）6050.44万元,占预算14.21%、</v>
      </c>
      <c r="K25" t="s">
        <v>17</v>
      </c>
      <c r="L25" s="74">
        <v>14.21</v>
      </c>
      <c r="M25" s="74" t="s">
        <v>18</v>
      </c>
      <c r="N25">
        <v>6050.44</v>
      </c>
      <c r="O25">
        <v>0.142147929058061</v>
      </c>
    </row>
    <row r="26" ht="30" customHeight="true" spans="1:15">
      <c r="A26" s="55"/>
      <c r="B26" s="57" t="s">
        <v>21</v>
      </c>
      <c r="C26" s="125"/>
      <c r="D26" s="57" t="s">
        <v>39</v>
      </c>
      <c r="E26" s="125">
        <v>2810146.72</v>
      </c>
      <c r="F26" s="125">
        <v>2810146.72</v>
      </c>
      <c r="G26" s="125"/>
      <c r="H26" s="165"/>
      <c r="I26" t="s">
        <v>16</v>
      </c>
      <c r="J26" t="str">
        <f t="shared" si="1"/>
        <v> 住房保障支出（类）281.01万元,占预算0.66%、</v>
      </c>
      <c r="K26" t="s">
        <v>17</v>
      </c>
      <c r="L26" s="74">
        <v>0.66</v>
      </c>
      <c r="M26" s="74" t="s">
        <v>18</v>
      </c>
      <c r="N26">
        <v>281.01</v>
      </c>
      <c r="O26">
        <v>0.00660210722852063</v>
      </c>
    </row>
    <row r="27" ht="20.1" customHeight="true" spans="1:15">
      <c r="A27" s="55"/>
      <c r="B27" s="57" t="s">
        <v>21</v>
      </c>
      <c r="C27" s="125"/>
      <c r="D27" s="57" t="s">
        <v>40</v>
      </c>
      <c r="E27" s="125"/>
      <c r="F27" s="125"/>
      <c r="G27" s="125"/>
      <c r="H27" s="165"/>
      <c r="I27" t="s">
        <v>16</v>
      </c>
      <c r="J27" t="str">
        <f t="shared" si="1"/>
        <v> 粮油物资储备支出（类）0万元,占预算0%、</v>
      </c>
      <c r="K27" t="s">
        <v>17</v>
      </c>
      <c r="L27" s="74">
        <v>0</v>
      </c>
      <c r="M27" s="74" t="s">
        <v>18</v>
      </c>
      <c r="N27">
        <v>0</v>
      </c>
      <c r="O27">
        <v>0</v>
      </c>
    </row>
    <row r="28" ht="20.1" customHeight="true" spans="1:15">
      <c r="A28" s="55"/>
      <c r="B28" s="57" t="s">
        <v>21</v>
      </c>
      <c r="C28" s="125"/>
      <c r="D28" s="57" t="s">
        <v>41</v>
      </c>
      <c r="E28" s="125"/>
      <c r="F28" s="125"/>
      <c r="G28" s="125"/>
      <c r="H28" s="165"/>
      <c r="I28" t="s">
        <v>16</v>
      </c>
      <c r="J28" t="str">
        <f t="shared" si="1"/>
        <v> 国有资本经营预算支出（类）0万元,占预算0%、</v>
      </c>
      <c r="K28" t="s">
        <v>17</v>
      </c>
      <c r="L28" s="74">
        <v>0</v>
      </c>
      <c r="M28" s="74" t="s">
        <v>18</v>
      </c>
      <c r="N28">
        <v>0</v>
      </c>
      <c r="O28">
        <v>0</v>
      </c>
    </row>
    <row r="29" ht="20.1" customHeight="true" spans="1:15">
      <c r="A29" s="55"/>
      <c r="B29" s="57" t="s">
        <v>21</v>
      </c>
      <c r="C29" s="125"/>
      <c r="D29" s="57" t="s">
        <v>42</v>
      </c>
      <c r="E29" s="125"/>
      <c r="F29" s="125"/>
      <c r="G29" s="125"/>
      <c r="H29" s="165"/>
      <c r="I29" t="s">
        <v>16</v>
      </c>
      <c r="J29" t="str">
        <f t="shared" si="1"/>
        <v> 灾害防治及应急管理支出（类）0万元,占预算0%、</v>
      </c>
      <c r="K29" t="s">
        <v>17</v>
      </c>
      <c r="L29" s="74">
        <v>0</v>
      </c>
      <c r="M29" s="74" t="s">
        <v>18</v>
      </c>
      <c r="N29">
        <v>0</v>
      </c>
      <c r="O29">
        <v>0</v>
      </c>
    </row>
    <row r="30" ht="20.1" customHeight="true" spans="1:15">
      <c r="A30" s="55"/>
      <c r="B30" s="57" t="s">
        <v>21</v>
      </c>
      <c r="C30" s="125"/>
      <c r="D30" s="57" t="s">
        <v>43</v>
      </c>
      <c r="E30" s="125"/>
      <c r="F30" s="125"/>
      <c r="G30" s="125"/>
      <c r="H30" s="165"/>
      <c r="I30" t="s">
        <v>16</v>
      </c>
      <c r="J30" t="str">
        <f t="shared" si="1"/>
        <v> 预备费（类）0万元,占预算0%、</v>
      </c>
      <c r="K30" t="s">
        <v>17</v>
      </c>
      <c r="L30" s="74">
        <v>0</v>
      </c>
      <c r="M30" s="74" t="s">
        <v>18</v>
      </c>
      <c r="N30">
        <v>0</v>
      </c>
      <c r="O30">
        <v>0</v>
      </c>
    </row>
    <row r="31" ht="20.1" customHeight="true" spans="1:15">
      <c r="A31" s="55"/>
      <c r="B31" s="57" t="s">
        <v>21</v>
      </c>
      <c r="C31" s="125"/>
      <c r="D31" s="57" t="s">
        <v>44</v>
      </c>
      <c r="E31" s="125"/>
      <c r="F31" s="125"/>
      <c r="G31" s="125"/>
      <c r="H31" s="165"/>
      <c r="I31" t="s">
        <v>16</v>
      </c>
      <c r="J31" t="str">
        <f t="shared" si="1"/>
        <v> 其他支出（类）0万元,占预算0%、</v>
      </c>
      <c r="K31" t="s">
        <v>17</v>
      </c>
      <c r="L31" s="74">
        <v>0</v>
      </c>
      <c r="M31" s="74" t="s">
        <v>18</v>
      </c>
      <c r="N31">
        <v>0</v>
      </c>
      <c r="O31">
        <v>0</v>
      </c>
    </row>
    <row r="32" ht="20.1" customHeight="true" spans="1:15">
      <c r="A32" s="55"/>
      <c r="B32" s="57" t="s">
        <v>21</v>
      </c>
      <c r="C32" s="125"/>
      <c r="D32" s="57" t="s">
        <v>45</v>
      </c>
      <c r="E32" s="125"/>
      <c r="F32" s="125"/>
      <c r="G32" s="125"/>
      <c r="H32" s="165"/>
      <c r="I32" t="s">
        <v>16</v>
      </c>
      <c r="J32" t="str">
        <f t="shared" si="1"/>
        <v> 转移性支出（类）0万元,占预算0%、</v>
      </c>
      <c r="K32" t="s">
        <v>17</v>
      </c>
      <c r="L32" s="74">
        <v>0</v>
      </c>
      <c r="M32" s="74" t="s">
        <v>18</v>
      </c>
      <c r="N32">
        <v>0</v>
      </c>
      <c r="O32">
        <v>0</v>
      </c>
    </row>
    <row r="33" ht="20.1" customHeight="true" spans="1:15">
      <c r="A33" s="55"/>
      <c r="B33" s="57" t="s">
        <v>21</v>
      </c>
      <c r="C33" s="125"/>
      <c r="D33" s="57" t="s">
        <v>46</v>
      </c>
      <c r="E33" s="125"/>
      <c r="F33" s="125"/>
      <c r="G33" s="125"/>
      <c r="H33" s="165"/>
      <c r="I33" t="s">
        <v>16</v>
      </c>
      <c r="J33" t="str">
        <f t="shared" si="1"/>
        <v> 债务还本支出（类）0万元,占预算0%、</v>
      </c>
      <c r="K33" t="s">
        <v>17</v>
      </c>
      <c r="L33" s="74">
        <v>0</v>
      </c>
      <c r="M33" s="74" t="s">
        <v>18</v>
      </c>
      <c r="N33">
        <v>0</v>
      </c>
      <c r="O33">
        <v>0</v>
      </c>
    </row>
    <row r="34" ht="20.1" customHeight="true" spans="1:15">
      <c r="A34" s="55"/>
      <c r="B34" s="57" t="s">
        <v>21</v>
      </c>
      <c r="C34" s="125"/>
      <c r="D34" s="57" t="s">
        <v>47</v>
      </c>
      <c r="E34" s="125"/>
      <c r="F34" s="125"/>
      <c r="G34" s="125"/>
      <c r="H34" s="165"/>
      <c r="I34" t="s">
        <v>16</v>
      </c>
      <c r="J34" t="str">
        <f t="shared" si="1"/>
        <v> 债务付息支出（类）0万元,占预算0%、</v>
      </c>
      <c r="K34" t="s">
        <v>17</v>
      </c>
      <c r="L34" s="74">
        <v>0</v>
      </c>
      <c r="M34" s="74" t="s">
        <v>18</v>
      </c>
      <c r="N34">
        <v>0</v>
      </c>
      <c r="O34">
        <v>0</v>
      </c>
    </row>
    <row r="35" ht="20.1" customHeight="true" spans="1:15">
      <c r="A35" s="55"/>
      <c r="B35" s="57" t="s">
        <v>21</v>
      </c>
      <c r="C35" s="125"/>
      <c r="D35" s="57" t="s">
        <v>48</v>
      </c>
      <c r="E35" s="125"/>
      <c r="F35" s="125"/>
      <c r="G35" s="125"/>
      <c r="H35" s="165"/>
      <c r="I35" t="s">
        <v>16</v>
      </c>
      <c r="J35" t="str">
        <f t="shared" si="1"/>
        <v> 债务发行费用支出（类）0万元,占预算0%、</v>
      </c>
      <c r="K35" t="s">
        <v>17</v>
      </c>
      <c r="L35" s="74">
        <v>0</v>
      </c>
      <c r="M35" s="74" t="s">
        <v>18</v>
      </c>
      <c r="N35">
        <v>0</v>
      </c>
      <c r="O35">
        <v>0</v>
      </c>
    </row>
    <row r="36" ht="20.1" customHeight="true" spans="1:15">
      <c r="A36" s="55"/>
      <c r="B36" s="57" t="s">
        <v>21</v>
      </c>
      <c r="C36" s="125"/>
      <c r="D36" s="57" t="s">
        <v>49</v>
      </c>
      <c r="E36" s="125"/>
      <c r="F36" s="125"/>
      <c r="G36" s="125"/>
      <c r="H36" s="165"/>
      <c r="I36" t="s">
        <v>16</v>
      </c>
      <c r="J36" t="str">
        <f t="shared" si="1"/>
        <v> 抗疫特别国债安排的支出（类）0万元,占预算0%、</v>
      </c>
      <c r="K36" t="s">
        <v>17</v>
      </c>
      <c r="L36" s="74">
        <v>0</v>
      </c>
      <c r="M36" s="74" t="s">
        <v>18</v>
      </c>
      <c r="N36">
        <v>0</v>
      </c>
      <c r="O36">
        <v>0</v>
      </c>
    </row>
    <row r="37" ht="30" customHeight="true" spans="1:15">
      <c r="A37" s="55"/>
      <c r="B37" s="57"/>
      <c r="C37" s="125"/>
      <c r="D37" s="57" t="s">
        <v>50</v>
      </c>
      <c r="E37" s="125">
        <v>3330000</v>
      </c>
      <c r="F37" s="125">
        <v>3330000</v>
      </c>
      <c r="G37" s="125"/>
      <c r="H37" s="165"/>
      <c r="I37" t="s">
        <v>16</v>
      </c>
      <c r="J37" t="str">
        <f t="shared" si="1"/>
        <v>上解支出（类）333万元,占预算0.78%、</v>
      </c>
      <c r="K37" t="s">
        <v>17</v>
      </c>
      <c r="L37" s="74">
        <v>0.78</v>
      </c>
      <c r="M37" s="74" t="s">
        <v>18</v>
      </c>
      <c r="N37">
        <v>333</v>
      </c>
      <c r="O37">
        <v>0.00782344100203198</v>
      </c>
    </row>
    <row r="38" ht="30" customHeight="true" spans="1:8">
      <c r="A38" s="55"/>
      <c r="B38" s="56" t="s">
        <v>51</v>
      </c>
      <c r="C38" s="125">
        <v>8546541.36</v>
      </c>
      <c r="D38" s="56" t="s">
        <v>52</v>
      </c>
      <c r="E38" s="125">
        <v>0</v>
      </c>
      <c r="F38" s="125">
        <v>0</v>
      </c>
      <c r="G38" s="125"/>
      <c r="H38" s="165"/>
    </row>
    <row r="39" ht="30" customHeight="true" spans="1:8">
      <c r="A39" s="55"/>
      <c r="B39" s="57" t="s">
        <v>53</v>
      </c>
      <c r="C39" s="125">
        <v>8546541.36</v>
      </c>
      <c r="D39" s="56"/>
      <c r="E39" s="125"/>
      <c r="F39" s="125"/>
      <c r="G39" s="125"/>
      <c r="H39" s="165"/>
    </row>
    <row r="40" ht="30" customHeight="true" spans="1:8">
      <c r="A40" s="55"/>
      <c r="B40" s="57" t="s">
        <v>54</v>
      </c>
      <c r="C40" s="125">
        <v>0</v>
      </c>
      <c r="D40" s="56"/>
      <c r="E40" s="125"/>
      <c r="F40" s="125"/>
      <c r="G40" s="125"/>
      <c r="H40" s="165"/>
    </row>
    <row r="41" ht="30" customHeight="true" spans="1:8">
      <c r="A41" s="52"/>
      <c r="B41" s="53" t="s">
        <v>55</v>
      </c>
      <c r="C41" s="157">
        <f>C7+C38+C8</f>
        <v>425758976.73</v>
      </c>
      <c r="D41" s="53" t="s">
        <v>56</v>
      </c>
      <c r="E41" s="157">
        <f>SUM(E38+E6)</f>
        <v>425758976.73</v>
      </c>
      <c r="F41" s="157">
        <f t="shared" ref="F41:G41" si="2">SUM(F38+F6)</f>
        <v>425643907.73</v>
      </c>
      <c r="G41" s="157">
        <f t="shared" si="2"/>
        <v>115069</v>
      </c>
      <c r="H41" s="166"/>
    </row>
    <row r="42" ht="8.45" customHeight="true" spans="1:8">
      <c r="A42" s="133"/>
      <c r="B42" s="133"/>
      <c r="C42" s="158"/>
      <c r="D42" s="159"/>
      <c r="E42" s="158"/>
      <c r="F42" s="158"/>
      <c r="G42" s="158"/>
      <c r="H42" s="142"/>
    </row>
    <row r="43" ht="14.25" customHeight="true" spans="1:8">
      <c r="A43" s="130"/>
      <c r="B43" s="160"/>
      <c r="C43" s="160"/>
      <c r="D43" s="160"/>
      <c r="E43" s="160"/>
      <c r="F43" s="160"/>
      <c r="G43" s="160"/>
      <c r="H43" s="130"/>
    </row>
    <row r="44" ht="28.5" customHeight="true" spans="1:8">
      <c r="A44" s="130"/>
      <c r="B44" s="160"/>
      <c r="C44" s="160"/>
      <c r="D44" s="160"/>
      <c r="E44" s="160"/>
      <c r="F44" s="160"/>
      <c r="G44" s="160"/>
      <c r="H44" s="130"/>
    </row>
    <row r="45" ht="28.5" customHeight="true" spans="1:8">
      <c r="A45" s="130"/>
      <c r="B45" s="160"/>
      <c r="C45" s="160"/>
      <c r="D45" s="160"/>
      <c r="E45" s="160"/>
      <c r="F45" s="160"/>
      <c r="G45" s="160"/>
      <c r="H45" s="130"/>
    </row>
    <row r="46" ht="28.5" customHeight="true" spans="1:8">
      <c r="A46" s="130"/>
      <c r="B46" s="160"/>
      <c r="C46" s="160"/>
      <c r="D46" s="160"/>
      <c r="E46" s="160"/>
      <c r="F46" s="160"/>
      <c r="G46" s="160"/>
      <c r="H46" s="130"/>
    </row>
    <row r="47" ht="14.25" customHeight="true" spans="1:8">
      <c r="A47" s="130"/>
      <c r="B47" s="160"/>
      <c r="C47" s="160"/>
      <c r="D47" s="160"/>
      <c r="E47" s="160"/>
      <c r="F47" s="160"/>
      <c r="G47" s="160"/>
      <c r="H47" s="130"/>
    </row>
  </sheetData>
  <mergeCells count="9">
    <mergeCell ref="B2:G2"/>
    <mergeCell ref="B4:C4"/>
    <mergeCell ref="D4:G4"/>
    <mergeCell ref="B43:G43"/>
    <mergeCell ref="B44:G44"/>
    <mergeCell ref="B45:G45"/>
    <mergeCell ref="B46:G46"/>
    <mergeCell ref="B47:G47"/>
    <mergeCell ref="A7:A36"/>
  </mergeCells>
  <pageMargins left="0.748031496062992" right="0.748031496062992" top="0.275590551181102" bottom="0.275590551181102" header="0" footer="0"/>
  <pageSetup paperSize="9" scale="73" fitToHeight="0"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31"/>
  <sheetViews>
    <sheetView workbookViewId="0">
      <pane ySplit="6" topLeftCell="A127" activePane="bottomLeft" state="frozen"/>
      <selection/>
      <selection pane="bottomLeft" activeCell="J119" sqref="J119"/>
    </sheetView>
  </sheetViews>
  <sheetFormatPr defaultColWidth="10" defaultRowHeight="13.5"/>
  <cols>
    <col min="1" max="1" width="1.5" style="16" customWidth="true"/>
    <col min="2" max="4" width="7.75" style="16" customWidth="true"/>
    <col min="5" max="5" width="23.625" style="16" customWidth="true"/>
    <col min="6" max="6" width="17.875" style="144" customWidth="true"/>
    <col min="7" max="7" width="16.75" style="144" customWidth="true"/>
    <col min="8" max="8" width="19.5" style="144" customWidth="true"/>
    <col min="9" max="9" width="1.5" style="16" customWidth="true"/>
    <col min="10" max="10" width="27" style="16" customWidth="true"/>
    <col min="11" max="16384" width="10" style="16"/>
  </cols>
  <sheetData>
    <row r="1" ht="14.25" customHeight="true" spans="1:9">
      <c r="A1" s="18"/>
      <c r="B1" s="19"/>
      <c r="C1" s="19"/>
      <c r="D1" s="19"/>
      <c r="E1" s="27"/>
      <c r="F1" s="145"/>
      <c r="G1" s="145"/>
      <c r="H1" s="145"/>
      <c r="I1" s="18"/>
    </row>
    <row r="2" ht="19.9" customHeight="true" spans="1:9">
      <c r="A2" s="18"/>
      <c r="B2" s="20" t="s">
        <v>57</v>
      </c>
      <c r="C2" s="20"/>
      <c r="D2" s="20"/>
      <c r="E2" s="20"/>
      <c r="F2" s="20"/>
      <c r="G2" s="20"/>
      <c r="H2" s="20"/>
      <c r="I2" s="18" t="s">
        <v>3</v>
      </c>
    </row>
    <row r="3" ht="17.1" customHeight="true" spans="1:9">
      <c r="A3" s="18"/>
      <c r="B3" s="21"/>
      <c r="C3" s="21"/>
      <c r="D3" s="21"/>
      <c r="E3" s="30"/>
      <c r="F3" s="146"/>
      <c r="G3" s="146"/>
      <c r="H3" s="147" t="s">
        <v>4</v>
      </c>
      <c r="I3" s="18"/>
    </row>
    <row r="4" ht="21.4" customHeight="true" spans="1:9">
      <c r="A4" s="18"/>
      <c r="B4" s="22" t="s">
        <v>58</v>
      </c>
      <c r="C4" s="22"/>
      <c r="D4" s="22"/>
      <c r="E4" s="22"/>
      <c r="F4" s="148" t="s">
        <v>59</v>
      </c>
      <c r="G4" s="148"/>
      <c r="H4" s="148"/>
      <c r="I4" s="18"/>
    </row>
    <row r="5" ht="21.4" customHeight="true" spans="1:9">
      <c r="A5" s="23"/>
      <c r="B5" s="22" t="s">
        <v>60</v>
      </c>
      <c r="C5" s="22"/>
      <c r="D5" s="22"/>
      <c r="E5" s="22" t="s">
        <v>61</v>
      </c>
      <c r="F5" s="148" t="s">
        <v>9</v>
      </c>
      <c r="G5" s="148" t="s">
        <v>62</v>
      </c>
      <c r="H5" s="148" t="s">
        <v>63</v>
      </c>
      <c r="I5" s="23"/>
    </row>
    <row r="6" ht="21.4" customHeight="true" spans="1:9">
      <c r="A6" s="18"/>
      <c r="B6" s="22" t="s">
        <v>64</v>
      </c>
      <c r="C6" s="22" t="s">
        <v>65</v>
      </c>
      <c r="D6" s="22" t="s">
        <v>66</v>
      </c>
      <c r="E6" s="22"/>
      <c r="F6" s="148"/>
      <c r="G6" s="148"/>
      <c r="H6" s="148"/>
      <c r="I6" s="18"/>
    </row>
    <row r="7" ht="19.9" customHeight="true" spans="1:9">
      <c r="A7" s="24"/>
      <c r="B7" s="22" t="s">
        <v>67</v>
      </c>
      <c r="C7" s="22"/>
      <c r="D7" s="22"/>
      <c r="E7" s="22"/>
      <c r="F7" s="149">
        <v>425643907.73</v>
      </c>
      <c r="G7" s="149">
        <v>67748602.87</v>
      </c>
      <c r="H7" s="149">
        <v>357895304.86</v>
      </c>
      <c r="I7" s="24"/>
    </row>
    <row r="8" ht="30" customHeight="true" spans="1:9">
      <c r="A8" s="25"/>
      <c r="B8" s="26" t="s">
        <v>68</v>
      </c>
      <c r="C8" s="26" t="s">
        <v>21</v>
      </c>
      <c r="D8" s="26" t="s">
        <v>21</v>
      </c>
      <c r="E8" s="34" t="s">
        <v>69</v>
      </c>
      <c r="F8" s="150">
        <v>96297261.1</v>
      </c>
      <c r="G8" s="150">
        <v>58005877.59</v>
      </c>
      <c r="H8" s="150">
        <v>38291383.51</v>
      </c>
      <c r="I8" s="25"/>
    </row>
    <row r="9" ht="30" customHeight="true" spans="1:9">
      <c r="A9" s="25"/>
      <c r="B9" s="26" t="s">
        <v>68</v>
      </c>
      <c r="C9" s="26" t="s">
        <v>70</v>
      </c>
      <c r="D9" s="26" t="s">
        <v>21</v>
      </c>
      <c r="E9" s="34" t="s">
        <v>71</v>
      </c>
      <c r="F9" s="150">
        <v>1912531.02</v>
      </c>
      <c r="G9" s="150"/>
      <c r="H9" s="150">
        <v>1912531.02</v>
      </c>
      <c r="I9" s="25"/>
    </row>
    <row r="10" ht="30" customHeight="true" spans="1:9">
      <c r="A10" s="25"/>
      <c r="B10" s="26" t="s">
        <v>68</v>
      </c>
      <c r="C10" s="26" t="s">
        <v>70</v>
      </c>
      <c r="D10" s="26" t="s">
        <v>72</v>
      </c>
      <c r="E10" s="34" t="s">
        <v>73</v>
      </c>
      <c r="F10" s="150">
        <v>1912531.02</v>
      </c>
      <c r="G10" s="150"/>
      <c r="H10" s="150">
        <v>1912531.02</v>
      </c>
      <c r="I10" s="25"/>
    </row>
    <row r="11" ht="30" customHeight="true" spans="1:9">
      <c r="A11" s="25"/>
      <c r="B11" s="26" t="s">
        <v>68</v>
      </c>
      <c r="C11" s="26" t="s">
        <v>74</v>
      </c>
      <c r="D11" s="26" t="s">
        <v>21</v>
      </c>
      <c r="E11" s="34" t="s">
        <v>75</v>
      </c>
      <c r="F11" s="150">
        <v>84129704.51</v>
      </c>
      <c r="G11" s="150">
        <v>58005877.59</v>
      </c>
      <c r="H11" s="150">
        <v>26123826.92</v>
      </c>
      <c r="I11" s="25"/>
    </row>
    <row r="12" ht="30" customHeight="true" spans="2:9">
      <c r="B12" s="26" t="s">
        <v>68</v>
      </c>
      <c r="C12" s="26" t="s">
        <v>74</v>
      </c>
      <c r="D12" s="26" t="s">
        <v>70</v>
      </c>
      <c r="E12" s="34" t="s">
        <v>76</v>
      </c>
      <c r="F12" s="150">
        <v>48486014.71</v>
      </c>
      <c r="G12" s="150">
        <v>48486014.71</v>
      </c>
      <c r="H12" s="150"/>
      <c r="I12" s="25"/>
    </row>
    <row r="13" ht="30" customHeight="true" spans="2:9">
      <c r="B13" s="26" t="s">
        <v>68</v>
      </c>
      <c r="C13" s="26" t="s">
        <v>74</v>
      </c>
      <c r="D13" s="26" t="s">
        <v>77</v>
      </c>
      <c r="E13" s="34" t="s">
        <v>78</v>
      </c>
      <c r="F13" s="150">
        <v>26043826.92</v>
      </c>
      <c r="G13" s="150"/>
      <c r="H13" s="150">
        <v>26043826.92</v>
      </c>
      <c r="I13" s="25"/>
    </row>
    <row r="14" ht="30" customHeight="true" spans="2:9">
      <c r="B14" s="26" t="s">
        <v>68</v>
      </c>
      <c r="C14" s="26" t="s">
        <v>74</v>
      </c>
      <c r="D14" s="26" t="s">
        <v>79</v>
      </c>
      <c r="E14" s="34" t="s">
        <v>80</v>
      </c>
      <c r="F14" s="150">
        <v>9519862.88</v>
      </c>
      <c r="G14" s="150">
        <v>9519862.88</v>
      </c>
      <c r="H14" s="150"/>
      <c r="I14" s="25"/>
    </row>
    <row r="15" ht="30" customHeight="true" spans="2:9">
      <c r="B15" s="26" t="s">
        <v>68</v>
      </c>
      <c r="C15" s="26" t="s">
        <v>74</v>
      </c>
      <c r="D15" s="26" t="s">
        <v>72</v>
      </c>
      <c r="E15" s="34" t="s">
        <v>81</v>
      </c>
      <c r="F15" s="150">
        <v>80000</v>
      </c>
      <c r="G15" s="150"/>
      <c r="H15" s="150">
        <v>80000</v>
      </c>
      <c r="I15" s="25"/>
    </row>
    <row r="16" ht="30" customHeight="true" spans="2:9">
      <c r="B16" s="26" t="s">
        <v>68</v>
      </c>
      <c r="C16" s="26" t="s">
        <v>82</v>
      </c>
      <c r="D16" s="26" t="s">
        <v>21</v>
      </c>
      <c r="E16" s="34" t="s">
        <v>83</v>
      </c>
      <c r="F16" s="150">
        <v>1500000</v>
      </c>
      <c r="G16" s="150"/>
      <c r="H16" s="150">
        <v>1500000</v>
      </c>
      <c r="I16" s="25"/>
    </row>
    <row r="17" ht="30" customHeight="true" spans="2:9">
      <c r="B17" s="26" t="s">
        <v>68</v>
      </c>
      <c r="C17" s="26" t="s">
        <v>82</v>
      </c>
      <c r="D17" s="26" t="s">
        <v>72</v>
      </c>
      <c r="E17" s="34" t="s">
        <v>84</v>
      </c>
      <c r="F17" s="150">
        <v>1500000</v>
      </c>
      <c r="G17" s="150"/>
      <c r="H17" s="150">
        <v>1500000</v>
      </c>
      <c r="I17" s="25"/>
    </row>
    <row r="18" ht="30" customHeight="true" spans="2:9">
      <c r="B18" s="26" t="s">
        <v>68</v>
      </c>
      <c r="C18" s="26" t="s">
        <v>85</v>
      </c>
      <c r="D18" s="26" t="s">
        <v>21</v>
      </c>
      <c r="E18" s="34" t="s">
        <v>86</v>
      </c>
      <c r="F18" s="150">
        <v>500000</v>
      </c>
      <c r="G18" s="150"/>
      <c r="H18" s="150">
        <v>500000</v>
      </c>
      <c r="I18" s="25"/>
    </row>
    <row r="19" ht="30" customHeight="true" spans="2:9">
      <c r="B19" s="26" t="s">
        <v>68</v>
      </c>
      <c r="C19" s="26" t="s">
        <v>85</v>
      </c>
      <c r="D19" s="26" t="s">
        <v>72</v>
      </c>
      <c r="E19" s="34" t="s">
        <v>87</v>
      </c>
      <c r="F19" s="150">
        <v>500000</v>
      </c>
      <c r="G19" s="150"/>
      <c r="H19" s="150">
        <v>500000</v>
      </c>
      <c r="I19" s="25"/>
    </row>
    <row r="20" ht="30" customHeight="true" spans="2:9">
      <c r="B20" s="26" t="s">
        <v>68</v>
      </c>
      <c r="C20" s="26" t="s">
        <v>88</v>
      </c>
      <c r="D20" s="26" t="s">
        <v>21</v>
      </c>
      <c r="E20" s="34" t="s">
        <v>89</v>
      </c>
      <c r="F20" s="150">
        <v>488735.91</v>
      </c>
      <c r="G20" s="150"/>
      <c r="H20" s="150">
        <v>488735.91</v>
      </c>
      <c r="I20" s="25"/>
    </row>
    <row r="21" ht="30" customHeight="true" spans="2:9">
      <c r="B21" s="26" t="s">
        <v>68</v>
      </c>
      <c r="C21" s="26" t="s">
        <v>88</v>
      </c>
      <c r="D21" s="26" t="s">
        <v>72</v>
      </c>
      <c r="E21" s="34" t="s">
        <v>90</v>
      </c>
      <c r="F21" s="150">
        <v>488735.91</v>
      </c>
      <c r="G21" s="150"/>
      <c r="H21" s="150">
        <v>488735.91</v>
      </c>
      <c r="I21" s="25"/>
    </row>
    <row r="22" ht="30" customHeight="true" spans="2:9">
      <c r="B22" s="26" t="s">
        <v>68</v>
      </c>
      <c r="C22" s="26" t="s">
        <v>91</v>
      </c>
      <c r="D22" s="26" t="s">
        <v>21</v>
      </c>
      <c r="E22" s="34" t="s">
        <v>92</v>
      </c>
      <c r="F22" s="150">
        <v>1364000</v>
      </c>
      <c r="G22" s="150"/>
      <c r="H22" s="150">
        <v>1364000</v>
      </c>
      <c r="I22" s="25"/>
    </row>
    <row r="23" ht="30" customHeight="true" spans="2:9">
      <c r="B23" s="26" t="s">
        <v>68</v>
      </c>
      <c r="C23" s="26" t="s">
        <v>91</v>
      </c>
      <c r="D23" s="26" t="s">
        <v>93</v>
      </c>
      <c r="E23" s="34" t="s">
        <v>94</v>
      </c>
      <c r="F23" s="150">
        <v>1160000</v>
      </c>
      <c r="G23" s="150"/>
      <c r="H23" s="150">
        <v>1160000</v>
      </c>
      <c r="I23" s="25"/>
    </row>
    <row r="24" ht="30" customHeight="true" spans="2:9">
      <c r="B24" s="26" t="s">
        <v>68</v>
      </c>
      <c r="C24" s="26" t="s">
        <v>91</v>
      </c>
      <c r="D24" s="26" t="s">
        <v>72</v>
      </c>
      <c r="E24" s="34" t="s">
        <v>95</v>
      </c>
      <c r="F24" s="150">
        <v>204000</v>
      </c>
      <c r="G24" s="150"/>
      <c r="H24" s="150">
        <v>204000</v>
      </c>
      <c r="I24" s="25"/>
    </row>
    <row r="25" ht="30" customHeight="true" spans="2:9">
      <c r="B25" s="26" t="s">
        <v>68</v>
      </c>
      <c r="C25" s="26" t="s">
        <v>96</v>
      </c>
      <c r="D25" s="26" t="s">
        <v>21</v>
      </c>
      <c r="E25" s="34" t="s">
        <v>97</v>
      </c>
      <c r="F25" s="150">
        <v>1423623</v>
      </c>
      <c r="G25" s="150"/>
      <c r="H25" s="150">
        <v>1423623</v>
      </c>
      <c r="I25" s="25"/>
    </row>
    <row r="26" ht="30" customHeight="true" spans="2:9">
      <c r="B26" s="26" t="s">
        <v>68</v>
      </c>
      <c r="C26" s="26" t="s">
        <v>96</v>
      </c>
      <c r="D26" s="26" t="s">
        <v>72</v>
      </c>
      <c r="E26" s="34" t="s">
        <v>98</v>
      </c>
      <c r="F26" s="150">
        <v>1423623</v>
      </c>
      <c r="G26" s="150"/>
      <c r="H26" s="150">
        <v>1423623</v>
      </c>
      <c r="I26" s="25"/>
    </row>
    <row r="27" ht="30" customHeight="true" spans="2:9">
      <c r="B27" s="26" t="s">
        <v>68</v>
      </c>
      <c r="C27" s="26" t="s">
        <v>99</v>
      </c>
      <c r="D27" s="26" t="s">
        <v>21</v>
      </c>
      <c r="E27" s="34" t="s">
        <v>100</v>
      </c>
      <c r="F27" s="150">
        <v>150000</v>
      </c>
      <c r="G27" s="150"/>
      <c r="H27" s="150">
        <v>150000</v>
      </c>
      <c r="I27" s="25"/>
    </row>
    <row r="28" ht="30" customHeight="true" spans="2:9">
      <c r="B28" s="26" t="s">
        <v>68</v>
      </c>
      <c r="C28" s="26" t="s">
        <v>99</v>
      </c>
      <c r="D28" s="26" t="s">
        <v>101</v>
      </c>
      <c r="E28" s="34" t="s">
        <v>102</v>
      </c>
      <c r="F28" s="150">
        <v>150000</v>
      </c>
      <c r="G28" s="150"/>
      <c r="H28" s="150">
        <v>150000</v>
      </c>
      <c r="I28" s="25"/>
    </row>
    <row r="29" ht="30" customHeight="true" spans="2:9">
      <c r="B29" s="26" t="s">
        <v>68</v>
      </c>
      <c r="C29" s="26" t="s">
        <v>103</v>
      </c>
      <c r="D29" s="26" t="s">
        <v>21</v>
      </c>
      <c r="E29" s="34" t="s">
        <v>104</v>
      </c>
      <c r="F29" s="150">
        <v>4828666.66</v>
      </c>
      <c r="G29" s="150"/>
      <c r="H29" s="150">
        <v>4828666.66</v>
      </c>
      <c r="I29" s="25"/>
    </row>
    <row r="30" ht="30" customHeight="true" spans="2:9">
      <c r="B30" s="26" t="s">
        <v>68</v>
      </c>
      <c r="C30" s="26" t="s">
        <v>103</v>
      </c>
      <c r="D30" s="26" t="s">
        <v>105</v>
      </c>
      <c r="E30" s="34" t="s">
        <v>106</v>
      </c>
      <c r="F30" s="150">
        <v>1540743.26</v>
      </c>
      <c r="G30" s="150"/>
      <c r="H30" s="150">
        <v>1540743.26</v>
      </c>
      <c r="I30" s="25"/>
    </row>
    <row r="31" ht="30" customHeight="true" spans="2:9">
      <c r="B31" s="26" t="s">
        <v>68</v>
      </c>
      <c r="C31" s="26" t="s">
        <v>103</v>
      </c>
      <c r="D31" s="26" t="s">
        <v>72</v>
      </c>
      <c r="E31" s="34" t="s">
        <v>107</v>
      </c>
      <c r="F31" s="150">
        <v>3287923.4</v>
      </c>
      <c r="G31" s="150"/>
      <c r="H31" s="150">
        <v>3287923.4</v>
      </c>
      <c r="I31" s="25"/>
    </row>
    <row r="32" ht="30" customHeight="true" spans="2:9">
      <c r="B32" s="26" t="s">
        <v>108</v>
      </c>
      <c r="C32" s="26" t="s">
        <v>21</v>
      </c>
      <c r="D32" s="26" t="s">
        <v>21</v>
      </c>
      <c r="E32" s="34" t="s">
        <v>109</v>
      </c>
      <c r="F32" s="150">
        <v>3364058.88</v>
      </c>
      <c r="G32" s="150"/>
      <c r="H32" s="150">
        <v>3364058.88</v>
      </c>
      <c r="I32" s="25"/>
    </row>
    <row r="33" ht="30" customHeight="true" spans="2:9">
      <c r="B33" s="26" t="s">
        <v>108</v>
      </c>
      <c r="C33" s="26" t="s">
        <v>93</v>
      </c>
      <c r="D33" s="26" t="s">
        <v>21</v>
      </c>
      <c r="E33" s="34" t="s">
        <v>110</v>
      </c>
      <c r="F33" s="150">
        <v>3364058.88</v>
      </c>
      <c r="G33" s="150"/>
      <c r="H33" s="150">
        <v>3364058.88</v>
      </c>
      <c r="I33" s="25"/>
    </row>
    <row r="34" ht="30" customHeight="true" spans="2:9">
      <c r="B34" s="26" t="s">
        <v>108</v>
      </c>
      <c r="C34" s="26" t="s">
        <v>93</v>
      </c>
      <c r="D34" s="26" t="s">
        <v>70</v>
      </c>
      <c r="E34" s="34" t="s">
        <v>111</v>
      </c>
      <c r="F34" s="150">
        <v>80000</v>
      </c>
      <c r="G34" s="150"/>
      <c r="H34" s="150">
        <v>80000</v>
      </c>
      <c r="I34" s="25"/>
    </row>
    <row r="35" ht="30" customHeight="true" spans="2:9">
      <c r="B35" s="26" t="s">
        <v>108</v>
      </c>
      <c r="C35" s="26" t="s">
        <v>93</v>
      </c>
      <c r="D35" s="26" t="s">
        <v>72</v>
      </c>
      <c r="E35" s="34" t="s">
        <v>112</v>
      </c>
      <c r="F35" s="150">
        <v>3284058.88</v>
      </c>
      <c r="G35" s="150"/>
      <c r="H35" s="150">
        <v>3284058.88</v>
      </c>
      <c r="I35" s="25"/>
    </row>
    <row r="36" ht="30" customHeight="true" spans="2:9">
      <c r="B36" s="26" t="s">
        <v>113</v>
      </c>
      <c r="C36" s="26" t="s">
        <v>21</v>
      </c>
      <c r="D36" s="26" t="s">
        <v>21</v>
      </c>
      <c r="E36" s="34" t="s">
        <v>114</v>
      </c>
      <c r="F36" s="150">
        <v>8321999.26</v>
      </c>
      <c r="G36" s="150"/>
      <c r="H36" s="150">
        <v>8321999.26</v>
      </c>
      <c r="I36" s="25"/>
    </row>
    <row r="37" ht="30" customHeight="true" spans="2:9">
      <c r="B37" s="26" t="s">
        <v>113</v>
      </c>
      <c r="C37" s="26" t="s">
        <v>77</v>
      </c>
      <c r="D37" s="26" t="s">
        <v>21</v>
      </c>
      <c r="E37" s="34" t="s">
        <v>115</v>
      </c>
      <c r="F37" s="150">
        <v>1874733.31</v>
      </c>
      <c r="G37" s="150"/>
      <c r="H37" s="150">
        <v>1874733.31</v>
      </c>
      <c r="I37" s="25"/>
    </row>
    <row r="38" ht="30" customHeight="true" spans="1:9">
      <c r="A38" s="25"/>
      <c r="B38" s="26" t="s">
        <v>113</v>
      </c>
      <c r="C38" s="26" t="s">
        <v>77</v>
      </c>
      <c r="D38" s="26" t="s">
        <v>72</v>
      </c>
      <c r="E38" s="34" t="s">
        <v>116</v>
      </c>
      <c r="F38" s="150">
        <v>1874733.31</v>
      </c>
      <c r="G38" s="150"/>
      <c r="H38" s="150">
        <v>1874733.31</v>
      </c>
      <c r="I38" s="25"/>
    </row>
    <row r="39" ht="30" customHeight="true" spans="2:9">
      <c r="B39" s="26" t="s">
        <v>113</v>
      </c>
      <c r="C39" s="26" t="s">
        <v>72</v>
      </c>
      <c r="D39" s="26" t="s">
        <v>21</v>
      </c>
      <c r="E39" s="34" t="s">
        <v>117</v>
      </c>
      <c r="F39" s="150">
        <v>6447265.95</v>
      </c>
      <c r="G39" s="150"/>
      <c r="H39" s="150">
        <v>6447265.95</v>
      </c>
      <c r="I39" s="25"/>
    </row>
    <row r="40" ht="30" customHeight="true" spans="2:9">
      <c r="B40" s="26" t="s">
        <v>113</v>
      </c>
      <c r="C40" s="26" t="s">
        <v>72</v>
      </c>
      <c r="D40" s="26" t="s">
        <v>72</v>
      </c>
      <c r="E40" s="34" t="s">
        <v>118</v>
      </c>
      <c r="F40" s="150">
        <v>6447265.95</v>
      </c>
      <c r="G40" s="150"/>
      <c r="H40" s="150">
        <v>6447265.95</v>
      </c>
      <c r="I40" s="25"/>
    </row>
    <row r="41" ht="30" customHeight="true" spans="2:9">
      <c r="B41" s="26" t="s">
        <v>119</v>
      </c>
      <c r="C41" s="26" t="s">
        <v>21</v>
      </c>
      <c r="D41" s="26" t="s">
        <v>21</v>
      </c>
      <c r="E41" s="34" t="s">
        <v>120</v>
      </c>
      <c r="F41" s="150">
        <v>37829827.36</v>
      </c>
      <c r="G41" s="150"/>
      <c r="H41" s="150">
        <v>37829827.36</v>
      </c>
      <c r="I41" s="25"/>
    </row>
    <row r="42" ht="30" customHeight="true" spans="2:9">
      <c r="B42" s="26" t="s">
        <v>119</v>
      </c>
      <c r="C42" s="26" t="s">
        <v>77</v>
      </c>
      <c r="D42" s="26" t="s">
        <v>21</v>
      </c>
      <c r="E42" s="34" t="s">
        <v>121</v>
      </c>
      <c r="F42" s="150">
        <v>34251340.88</v>
      </c>
      <c r="G42" s="150"/>
      <c r="H42" s="150">
        <v>34251340.88</v>
      </c>
      <c r="I42" s="25"/>
    </row>
    <row r="43" ht="30" customHeight="true" spans="1:9">
      <c r="A43" s="25"/>
      <c r="B43" s="26" t="s">
        <v>119</v>
      </c>
      <c r="C43" s="26" t="s">
        <v>77</v>
      </c>
      <c r="D43" s="26" t="s">
        <v>105</v>
      </c>
      <c r="E43" s="34" t="s">
        <v>122</v>
      </c>
      <c r="F43" s="150">
        <v>34251340.88</v>
      </c>
      <c r="G43" s="150"/>
      <c r="H43" s="150">
        <v>34251340.88</v>
      </c>
      <c r="I43" s="25"/>
    </row>
    <row r="44" ht="30" customHeight="true" spans="2:9">
      <c r="B44" s="26" t="s">
        <v>119</v>
      </c>
      <c r="C44" s="26" t="s">
        <v>72</v>
      </c>
      <c r="D44" s="26" t="s">
        <v>21</v>
      </c>
      <c r="E44" s="34" t="s">
        <v>123</v>
      </c>
      <c r="F44" s="150">
        <v>3578486.48</v>
      </c>
      <c r="G44" s="150"/>
      <c r="H44" s="150">
        <v>3578486.48</v>
      </c>
      <c r="I44" s="25"/>
    </row>
    <row r="45" ht="30" customHeight="true" spans="2:9">
      <c r="B45" s="26" t="s">
        <v>119</v>
      </c>
      <c r="C45" s="26" t="s">
        <v>72</v>
      </c>
      <c r="D45" s="26" t="s">
        <v>72</v>
      </c>
      <c r="E45" s="34" t="s">
        <v>124</v>
      </c>
      <c r="F45" s="150">
        <v>3578486.48</v>
      </c>
      <c r="G45" s="150"/>
      <c r="H45" s="150">
        <v>3578486.48</v>
      </c>
      <c r="I45" s="25"/>
    </row>
    <row r="46" ht="30" customHeight="true" spans="2:9">
      <c r="B46" s="26" t="s">
        <v>125</v>
      </c>
      <c r="C46" s="26" t="s">
        <v>21</v>
      </c>
      <c r="D46" s="26" t="s">
        <v>21</v>
      </c>
      <c r="E46" s="34" t="s">
        <v>126</v>
      </c>
      <c r="F46" s="150">
        <v>1784000</v>
      </c>
      <c r="G46" s="150"/>
      <c r="H46" s="150">
        <v>1784000</v>
      </c>
      <c r="I46" s="25"/>
    </row>
    <row r="47" ht="30" customHeight="true" spans="2:9">
      <c r="B47" s="26" t="s">
        <v>125</v>
      </c>
      <c r="C47" s="26" t="s">
        <v>70</v>
      </c>
      <c r="D47" s="26" t="s">
        <v>21</v>
      </c>
      <c r="E47" s="34" t="s">
        <v>127</v>
      </c>
      <c r="F47" s="150">
        <v>1570000</v>
      </c>
      <c r="G47" s="150"/>
      <c r="H47" s="150">
        <v>1570000</v>
      </c>
      <c r="I47" s="25"/>
    </row>
    <row r="48" ht="30" customHeight="true" spans="2:9">
      <c r="B48" s="26" t="s">
        <v>125</v>
      </c>
      <c r="C48" s="26" t="s">
        <v>70</v>
      </c>
      <c r="D48" s="26" t="s">
        <v>72</v>
      </c>
      <c r="E48" s="34" t="s">
        <v>128</v>
      </c>
      <c r="F48" s="150">
        <v>1570000</v>
      </c>
      <c r="G48" s="150"/>
      <c r="H48" s="150">
        <v>1570000</v>
      </c>
      <c r="I48" s="25"/>
    </row>
    <row r="49" ht="30" customHeight="true" spans="1:9">
      <c r="A49" s="25"/>
      <c r="B49" s="26" t="s">
        <v>125</v>
      </c>
      <c r="C49" s="26" t="s">
        <v>72</v>
      </c>
      <c r="D49" s="26" t="s">
        <v>21</v>
      </c>
      <c r="E49" s="34" t="s">
        <v>129</v>
      </c>
      <c r="F49" s="150">
        <v>214000</v>
      </c>
      <c r="G49" s="150"/>
      <c r="H49" s="150">
        <v>214000</v>
      </c>
      <c r="I49" s="25"/>
    </row>
    <row r="50" ht="30" customHeight="true" spans="2:9">
      <c r="B50" s="26" t="s">
        <v>125</v>
      </c>
      <c r="C50" s="26" t="s">
        <v>72</v>
      </c>
      <c r="D50" s="26" t="s">
        <v>72</v>
      </c>
      <c r="E50" s="34" t="s">
        <v>130</v>
      </c>
      <c r="F50" s="150">
        <v>214000</v>
      </c>
      <c r="G50" s="150"/>
      <c r="H50" s="150">
        <v>214000</v>
      </c>
      <c r="I50" s="25"/>
    </row>
    <row r="51" ht="30" customHeight="true" spans="2:9">
      <c r="B51" s="26" t="s">
        <v>131</v>
      </c>
      <c r="C51" s="26" t="s">
        <v>21</v>
      </c>
      <c r="D51" s="26" t="s">
        <v>21</v>
      </c>
      <c r="E51" s="34" t="s">
        <v>132</v>
      </c>
      <c r="F51" s="150">
        <v>17366866.73</v>
      </c>
      <c r="G51" s="150">
        <v>4125317.95</v>
      </c>
      <c r="H51" s="150">
        <v>13241548.78</v>
      </c>
      <c r="I51" s="25"/>
    </row>
    <row r="52" ht="30" customHeight="true" spans="2:9">
      <c r="B52" s="26" t="s">
        <v>131</v>
      </c>
      <c r="C52" s="26" t="s">
        <v>77</v>
      </c>
      <c r="D52" s="26" t="s">
        <v>21</v>
      </c>
      <c r="E52" s="34" t="s">
        <v>133</v>
      </c>
      <c r="F52" s="150">
        <v>5088002.3</v>
      </c>
      <c r="G52" s="150"/>
      <c r="H52" s="150">
        <v>5088002.3</v>
      </c>
      <c r="I52" s="25"/>
    </row>
    <row r="53" ht="30" customHeight="true" spans="2:9">
      <c r="B53" s="26" t="s">
        <v>131</v>
      </c>
      <c r="C53" s="26" t="s">
        <v>77</v>
      </c>
      <c r="D53" s="26" t="s">
        <v>72</v>
      </c>
      <c r="E53" s="34" t="s">
        <v>134</v>
      </c>
      <c r="F53" s="150">
        <v>5088002.3</v>
      </c>
      <c r="G53" s="150"/>
      <c r="H53" s="150">
        <v>5088002.3</v>
      </c>
      <c r="I53" s="25"/>
    </row>
    <row r="54" ht="30" customHeight="true" spans="1:9">
      <c r="A54" s="25"/>
      <c r="B54" s="26" t="s">
        <v>131</v>
      </c>
      <c r="C54" s="26" t="s">
        <v>135</v>
      </c>
      <c r="D54" s="26" t="s">
        <v>21</v>
      </c>
      <c r="E54" s="34" t="s">
        <v>136</v>
      </c>
      <c r="F54" s="150">
        <v>4012212.43</v>
      </c>
      <c r="G54" s="150">
        <v>4012212.43</v>
      </c>
      <c r="H54" s="150"/>
      <c r="I54" s="25"/>
    </row>
    <row r="55" ht="30" customHeight="true" spans="2:9">
      <c r="B55" s="26" t="s">
        <v>131</v>
      </c>
      <c r="C55" s="26" t="s">
        <v>135</v>
      </c>
      <c r="D55" s="26" t="s">
        <v>135</v>
      </c>
      <c r="E55" s="34" t="s">
        <v>137</v>
      </c>
      <c r="F55" s="150">
        <v>2316601.6</v>
      </c>
      <c r="G55" s="150">
        <v>2316601.6</v>
      </c>
      <c r="H55" s="150"/>
      <c r="I55" s="25"/>
    </row>
    <row r="56" ht="30" customHeight="true" spans="2:9">
      <c r="B56" s="26" t="s">
        <v>131</v>
      </c>
      <c r="C56" s="26" t="s">
        <v>135</v>
      </c>
      <c r="D56" s="26" t="s">
        <v>93</v>
      </c>
      <c r="E56" s="34" t="s">
        <v>138</v>
      </c>
      <c r="F56" s="150">
        <v>1695610.83</v>
      </c>
      <c r="G56" s="150">
        <v>1695610.83</v>
      </c>
      <c r="H56" s="150"/>
      <c r="I56" s="25"/>
    </row>
    <row r="57" ht="30" customHeight="true" spans="2:9">
      <c r="B57" s="26" t="s">
        <v>131</v>
      </c>
      <c r="C57" s="26" t="s">
        <v>93</v>
      </c>
      <c r="D57" s="26" t="s">
        <v>21</v>
      </c>
      <c r="E57" s="34" t="s">
        <v>139</v>
      </c>
      <c r="F57" s="150">
        <v>5000000</v>
      </c>
      <c r="G57" s="150"/>
      <c r="H57" s="150">
        <v>5000000</v>
      </c>
      <c r="I57" s="25"/>
    </row>
    <row r="58" ht="30" customHeight="true" spans="2:9">
      <c r="B58" s="26" t="s">
        <v>131</v>
      </c>
      <c r="C58" s="26" t="s">
        <v>93</v>
      </c>
      <c r="D58" s="26" t="s">
        <v>72</v>
      </c>
      <c r="E58" s="34" t="s">
        <v>140</v>
      </c>
      <c r="F58" s="150">
        <v>5000000</v>
      </c>
      <c r="G58" s="150"/>
      <c r="H58" s="150">
        <v>5000000</v>
      </c>
      <c r="I58" s="25"/>
    </row>
    <row r="59" ht="30" customHeight="true" spans="2:9">
      <c r="B59" s="26" t="s">
        <v>131</v>
      </c>
      <c r="C59" s="26" t="s">
        <v>85</v>
      </c>
      <c r="D59" s="26" t="s">
        <v>21</v>
      </c>
      <c r="E59" s="34" t="s">
        <v>141</v>
      </c>
      <c r="F59" s="150">
        <v>113105.52</v>
      </c>
      <c r="G59" s="150">
        <v>113105.52</v>
      </c>
      <c r="H59" s="150"/>
      <c r="I59" s="25"/>
    </row>
    <row r="60" ht="30" customHeight="true" spans="2:9">
      <c r="B60" s="26" t="s">
        <v>131</v>
      </c>
      <c r="C60" s="26" t="s">
        <v>85</v>
      </c>
      <c r="D60" s="26" t="s">
        <v>72</v>
      </c>
      <c r="E60" s="34" t="s">
        <v>142</v>
      </c>
      <c r="F60" s="150">
        <v>113105.52</v>
      </c>
      <c r="G60" s="150">
        <v>113105.52</v>
      </c>
      <c r="H60" s="150"/>
      <c r="I60" s="25"/>
    </row>
    <row r="61" ht="30" customHeight="true" spans="1:9">
      <c r="A61" s="25"/>
      <c r="B61" s="26" t="s">
        <v>131</v>
      </c>
      <c r="C61" s="26" t="s">
        <v>143</v>
      </c>
      <c r="D61" s="26" t="s">
        <v>21</v>
      </c>
      <c r="E61" s="34" t="s">
        <v>144</v>
      </c>
      <c r="F61" s="150">
        <v>1899876.48</v>
      </c>
      <c r="G61" s="150"/>
      <c r="H61" s="150">
        <v>1899876.48</v>
      </c>
      <c r="I61" s="25"/>
    </row>
    <row r="62" ht="30" customHeight="true" spans="2:9">
      <c r="B62" s="26" t="s">
        <v>131</v>
      </c>
      <c r="C62" s="26" t="s">
        <v>143</v>
      </c>
      <c r="D62" s="26" t="s">
        <v>70</v>
      </c>
      <c r="E62" s="34" t="s">
        <v>145</v>
      </c>
      <c r="F62" s="150">
        <v>1899876.48</v>
      </c>
      <c r="G62" s="150"/>
      <c r="H62" s="150">
        <v>1899876.48</v>
      </c>
      <c r="I62" s="25"/>
    </row>
    <row r="63" ht="30" customHeight="true" spans="2:9">
      <c r="B63" s="26" t="s">
        <v>131</v>
      </c>
      <c r="C63" s="26" t="s">
        <v>146</v>
      </c>
      <c r="D63" s="26" t="s">
        <v>21</v>
      </c>
      <c r="E63" s="34" t="s">
        <v>147</v>
      </c>
      <c r="F63" s="150">
        <v>139520</v>
      </c>
      <c r="G63" s="150"/>
      <c r="H63" s="150">
        <v>139520</v>
      </c>
      <c r="I63" s="25"/>
    </row>
    <row r="64" ht="30" customHeight="true" spans="2:9">
      <c r="B64" s="26" t="s">
        <v>131</v>
      </c>
      <c r="C64" s="26" t="s">
        <v>146</v>
      </c>
      <c r="D64" s="26" t="s">
        <v>70</v>
      </c>
      <c r="E64" s="34" t="s">
        <v>148</v>
      </c>
      <c r="F64" s="150">
        <v>139520</v>
      </c>
      <c r="G64" s="150"/>
      <c r="H64" s="150">
        <v>139520</v>
      </c>
      <c r="I64" s="25"/>
    </row>
    <row r="65" ht="30" customHeight="true" spans="2:9">
      <c r="B65" s="26" t="s">
        <v>131</v>
      </c>
      <c r="C65" s="26" t="s">
        <v>149</v>
      </c>
      <c r="D65" s="26" t="s">
        <v>21</v>
      </c>
      <c r="E65" s="34" t="s">
        <v>150</v>
      </c>
      <c r="F65" s="150">
        <v>724150</v>
      </c>
      <c r="G65" s="150"/>
      <c r="H65" s="150">
        <v>724150</v>
      </c>
      <c r="I65" s="25"/>
    </row>
    <row r="66" ht="30" customHeight="true" spans="2:9">
      <c r="B66" s="26" t="s">
        <v>131</v>
      </c>
      <c r="C66" s="26" t="s">
        <v>149</v>
      </c>
      <c r="D66" s="26" t="s">
        <v>105</v>
      </c>
      <c r="E66" s="34" t="s">
        <v>151</v>
      </c>
      <c r="F66" s="150">
        <v>210950</v>
      </c>
      <c r="G66" s="150"/>
      <c r="H66" s="150">
        <v>210950</v>
      </c>
      <c r="I66" s="25"/>
    </row>
    <row r="67" ht="30" customHeight="true" spans="2:9">
      <c r="B67" s="26" t="s">
        <v>131</v>
      </c>
      <c r="C67" s="26" t="s">
        <v>149</v>
      </c>
      <c r="D67" s="26" t="s">
        <v>72</v>
      </c>
      <c r="E67" s="34" t="s">
        <v>152</v>
      </c>
      <c r="F67" s="150">
        <v>513200</v>
      </c>
      <c r="G67" s="150"/>
      <c r="H67" s="150">
        <v>513200</v>
      </c>
      <c r="I67" s="25"/>
    </row>
    <row r="68" ht="30" customHeight="true" spans="2:9">
      <c r="B68" s="26" t="s">
        <v>131</v>
      </c>
      <c r="C68" s="26" t="s">
        <v>72</v>
      </c>
      <c r="D68" s="26" t="s">
        <v>21</v>
      </c>
      <c r="E68" s="34" t="s">
        <v>153</v>
      </c>
      <c r="F68" s="150">
        <v>390000</v>
      </c>
      <c r="G68" s="150"/>
      <c r="H68" s="150">
        <v>390000</v>
      </c>
      <c r="I68" s="25"/>
    </row>
    <row r="69" ht="30" customHeight="true" spans="2:9">
      <c r="B69" s="26" t="s">
        <v>131</v>
      </c>
      <c r="C69" s="26" t="s">
        <v>72</v>
      </c>
      <c r="D69" s="26" t="s">
        <v>72</v>
      </c>
      <c r="E69" s="34" t="s">
        <v>154</v>
      </c>
      <c r="F69" s="150">
        <v>390000</v>
      </c>
      <c r="G69" s="150"/>
      <c r="H69" s="150">
        <v>390000</v>
      </c>
      <c r="I69" s="25"/>
    </row>
    <row r="70" ht="30" customHeight="true" spans="2:9">
      <c r="B70" s="26" t="s">
        <v>155</v>
      </c>
      <c r="C70" s="26" t="s">
        <v>21</v>
      </c>
      <c r="D70" s="26" t="s">
        <v>21</v>
      </c>
      <c r="E70" s="34" t="s">
        <v>156</v>
      </c>
      <c r="F70" s="150">
        <v>7202560.61</v>
      </c>
      <c r="G70" s="150">
        <v>3607260.61</v>
      </c>
      <c r="H70" s="150">
        <v>3595300</v>
      </c>
      <c r="I70" s="25"/>
    </row>
    <row r="71" ht="30" customHeight="true" spans="2:9">
      <c r="B71" s="26" t="s">
        <v>155</v>
      </c>
      <c r="C71" s="26" t="s">
        <v>105</v>
      </c>
      <c r="D71" s="26" t="s">
        <v>21</v>
      </c>
      <c r="E71" s="34" t="s">
        <v>157</v>
      </c>
      <c r="F71" s="150">
        <v>3097000</v>
      </c>
      <c r="G71" s="150"/>
      <c r="H71" s="150">
        <v>3097000</v>
      </c>
      <c r="I71" s="25"/>
    </row>
    <row r="72" ht="30" customHeight="true" spans="2:9">
      <c r="B72" s="26" t="s">
        <v>155</v>
      </c>
      <c r="C72" s="26" t="s">
        <v>105</v>
      </c>
      <c r="D72" s="26" t="s">
        <v>72</v>
      </c>
      <c r="E72" s="34" t="s">
        <v>158</v>
      </c>
      <c r="F72" s="150">
        <v>3097000</v>
      </c>
      <c r="G72" s="150"/>
      <c r="H72" s="150">
        <v>3097000</v>
      </c>
      <c r="I72" s="25"/>
    </row>
    <row r="73" ht="30" customHeight="true" spans="2:9">
      <c r="B73" s="26" t="s">
        <v>155</v>
      </c>
      <c r="C73" s="26" t="s">
        <v>82</v>
      </c>
      <c r="D73" s="26" t="s">
        <v>21</v>
      </c>
      <c r="E73" s="34" t="s">
        <v>159</v>
      </c>
      <c r="F73" s="150">
        <v>479000</v>
      </c>
      <c r="G73" s="150"/>
      <c r="H73" s="150">
        <v>479000</v>
      </c>
      <c r="I73" s="25"/>
    </row>
    <row r="74" ht="30" customHeight="true" spans="2:9">
      <c r="B74" s="26" t="s">
        <v>155</v>
      </c>
      <c r="C74" s="26" t="s">
        <v>82</v>
      </c>
      <c r="D74" s="26" t="s">
        <v>72</v>
      </c>
      <c r="E74" s="34" t="s">
        <v>160</v>
      </c>
      <c r="F74" s="150">
        <v>479000</v>
      </c>
      <c r="G74" s="150"/>
      <c r="H74" s="150">
        <v>479000</v>
      </c>
      <c r="I74" s="25"/>
    </row>
    <row r="75" ht="30" customHeight="true" spans="2:9">
      <c r="B75" s="26" t="s">
        <v>155</v>
      </c>
      <c r="C75" s="26" t="s">
        <v>88</v>
      </c>
      <c r="D75" s="26" t="s">
        <v>21</v>
      </c>
      <c r="E75" s="34" t="s">
        <v>161</v>
      </c>
      <c r="F75" s="150">
        <v>3607260.61</v>
      </c>
      <c r="G75" s="150">
        <v>3607260.61</v>
      </c>
      <c r="H75" s="150"/>
      <c r="I75" s="25"/>
    </row>
    <row r="76" ht="30" customHeight="true" spans="2:9">
      <c r="B76" s="26" t="s">
        <v>155</v>
      </c>
      <c r="C76" s="26" t="s">
        <v>88</v>
      </c>
      <c r="D76" s="26" t="s">
        <v>70</v>
      </c>
      <c r="E76" s="34" t="s">
        <v>162</v>
      </c>
      <c r="F76" s="150">
        <v>484051.54</v>
      </c>
      <c r="G76" s="150">
        <v>484051.54</v>
      </c>
      <c r="H76" s="150"/>
      <c r="I76" s="25"/>
    </row>
    <row r="77" ht="30" customHeight="true" spans="1:9">
      <c r="A77" s="25"/>
      <c r="B77" s="26" t="s">
        <v>155</v>
      </c>
      <c r="C77" s="26" t="s">
        <v>88</v>
      </c>
      <c r="D77" s="26" t="s">
        <v>77</v>
      </c>
      <c r="E77" s="34" t="s">
        <v>163</v>
      </c>
      <c r="F77" s="150">
        <v>558086.8</v>
      </c>
      <c r="G77" s="150">
        <v>558086.8</v>
      </c>
      <c r="H77" s="150"/>
      <c r="I77" s="25"/>
    </row>
    <row r="78" ht="30" customHeight="true" spans="2:9">
      <c r="B78" s="26" t="s">
        <v>155</v>
      </c>
      <c r="C78" s="26" t="s">
        <v>88</v>
      </c>
      <c r="D78" s="26" t="s">
        <v>74</v>
      </c>
      <c r="E78" s="34" t="s">
        <v>164</v>
      </c>
      <c r="F78" s="150">
        <v>2565122.27</v>
      </c>
      <c r="G78" s="150">
        <v>2565122.27</v>
      </c>
      <c r="H78" s="150"/>
      <c r="I78" s="25"/>
    </row>
    <row r="79" ht="30" customHeight="true" spans="2:9">
      <c r="B79" s="26" t="s">
        <v>155</v>
      </c>
      <c r="C79" s="26" t="s">
        <v>72</v>
      </c>
      <c r="D79" s="26" t="s">
        <v>21</v>
      </c>
      <c r="E79" s="34" t="s">
        <v>165</v>
      </c>
      <c r="F79" s="150">
        <v>19300</v>
      </c>
      <c r="G79" s="150"/>
      <c r="H79" s="150">
        <v>19300</v>
      </c>
      <c r="I79" s="25"/>
    </row>
    <row r="80" ht="30" customHeight="true" spans="2:9">
      <c r="B80" s="26" t="s">
        <v>155</v>
      </c>
      <c r="C80" s="26" t="s">
        <v>72</v>
      </c>
      <c r="D80" s="26" t="s">
        <v>72</v>
      </c>
      <c r="E80" s="34" t="s">
        <v>166</v>
      </c>
      <c r="F80" s="150">
        <v>19300</v>
      </c>
      <c r="G80" s="150"/>
      <c r="H80" s="150">
        <v>19300</v>
      </c>
      <c r="I80" s="25"/>
    </row>
    <row r="81" ht="30" customHeight="true" spans="2:9">
      <c r="B81" s="26" t="s">
        <v>167</v>
      </c>
      <c r="C81" s="26" t="s">
        <v>21</v>
      </c>
      <c r="D81" s="26" t="s">
        <v>21</v>
      </c>
      <c r="E81" s="34" t="s">
        <v>168</v>
      </c>
      <c r="F81" s="150">
        <v>5552600</v>
      </c>
      <c r="G81" s="150"/>
      <c r="H81" s="150">
        <v>5552600</v>
      </c>
      <c r="I81" s="25"/>
    </row>
    <row r="82" ht="30" customHeight="true" spans="2:9">
      <c r="B82" s="26" t="s">
        <v>167</v>
      </c>
      <c r="C82" s="26" t="s">
        <v>74</v>
      </c>
      <c r="D82" s="26" t="s">
        <v>21</v>
      </c>
      <c r="E82" s="34" t="s">
        <v>169</v>
      </c>
      <c r="F82" s="150">
        <v>5370000</v>
      </c>
      <c r="G82" s="150"/>
      <c r="H82" s="150">
        <v>5370000</v>
      </c>
      <c r="I82" s="25"/>
    </row>
    <row r="83" ht="30" customHeight="true" spans="2:9">
      <c r="B83" s="26" t="s">
        <v>167</v>
      </c>
      <c r="C83" s="26" t="s">
        <v>74</v>
      </c>
      <c r="D83" s="26" t="s">
        <v>77</v>
      </c>
      <c r="E83" s="34" t="s">
        <v>170</v>
      </c>
      <c r="F83" s="150">
        <v>2270000</v>
      </c>
      <c r="G83" s="150"/>
      <c r="H83" s="150">
        <v>2270000</v>
      </c>
      <c r="I83" s="25"/>
    </row>
    <row r="84" ht="30" customHeight="true" spans="2:9">
      <c r="B84" s="26" t="s">
        <v>167</v>
      </c>
      <c r="C84" s="26" t="s">
        <v>74</v>
      </c>
      <c r="D84" s="26" t="s">
        <v>72</v>
      </c>
      <c r="E84" s="34" t="s">
        <v>171</v>
      </c>
      <c r="F84" s="150">
        <v>3100000</v>
      </c>
      <c r="G84" s="150"/>
      <c r="H84" s="150">
        <v>3100000</v>
      </c>
      <c r="I84" s="25"/>
    </row>
    <row r="85" ht="30" customHeight="true" spans="2:9">
      <c r="B85" s="26" t="s">
        <v>167</v>
      </c>
      <c r="C85" s="26" t="s">
        <v>105</v>
      </c>
      <c r="D85" s="26" t="s">
        <v>21</v>
      </c>
      <c r="E85" s="34" t="s">
        <v>172</v>
      </c>
      <c r="F85" s="150">
        <v>182600</v>
      </c>
      <c r="G85" s="150"/>
      <c r="H85" s="150">
        <v>182600</v>
      </c>
      <c r="I85" s="25"/>
    </row>
    <row r="86" ht="30" customHeight="true" spans="2:9">
      <c r="B86" s="26" t="s">
        <v>167</v>
      </c>
      <c r="C86" s="26" t="s">
        <v>105</v>
      </c>
      <c r="D86" s="26" t="s">
        <v>70</v>
      </c>
      <c r="E86" s="34" t="s">
        <v>173</v>
      </c>
      <c r="F86" s="150">
        <v>182600</v>
      </c>
      <c r="G86" s="150"/>
      <c r="H86" s="150">
        <v>182600</v>
      </c>
      <c r="I86" s="25"/>
    </row>
    <row r="87" ht="30" customHeight="true" spans="2:9">
      <c r="B87" s="26" t="s">
        <v>174</v>
      </c>
      <c r="C87" s="26" t="s">
        <v>21</v>
      </c>
      <c r="D87" s="26" t="s">
        <v>21</v>
      </c>
      <c r="E87" s="34" t="s">
        <v>175</v>
      </c>
      <c r="F87" s="150">
        <v>40350436.02</v>
      </c>
      <c r="G87" s="150"/>
      <c r="H87" s="150">
        <v>40350436.02</v>
      </c>
      <c r="I87" s="25"/>
    </row>
    <row r="88" ht="30" customHeight="true" spans="1:9">
      <c r="A88" s="25"/>
      <c r="B88" s="26" t="s">
        <v>174</v>
      </c>
      <c r="C88" s="26" t="s">
        <v>70</v>
      </c>
      <c r="D88" s="26" t="s">
        <v>21</v>
      </c>
      <c r="E88" s="34" t="s">
        <v>176</v>
      </c>
      <c r="F88" s="150">
        <v>3557261.72</v>
      </c>
      <c r="G88" s="150"/>
      <c r="H88" s="150">
        <v>3557261.72</v>
      </c>
      <c r="I88" s="25"/>
    </row>
    <row r="89" ht="30" customHeight="true" spans="2:9">
      <c r="B89" s="26" t="s">
        <v>174</v>
      </c>
      <c r="C89" s="26" t="s">
        <v>70</v>
      </c>
      <c r="D89" s="26" t="s">
        <v>105</v>
      </c>
      <c r="E89" s="34" t="s">
        <v>177</v>
      </c>
      <c r="F89" s="150">
        <v>1000000</v>
      </c>
      <c r="G89" s="150"/>
      <c r="H89" s="150">
        <v>1000000</v>
      </c>
      <c r="I89" s="25"/>
    </row>
    <row r="90" ht="30" customHeight="true" spans="2:9">
      <c r="B90" s="26" t="s">
        <v>174</v>
      </c>
      <c r="C90" s="26" t="s">
        <v>70</v>
      </c>
      <c r="D90" s="26" t="s">
        <v>72</v>
      </c>
      <c r="E90" s="34" t="s">
        <v>178</v>
      </c>
      <c r="F90" s="150">
        <v>2557261.72</v>
      </c>
      <c r="G90" s="150"/>
      <c r="H90" s="150">
        <v>2557261.72</v>
      </c>
      <c r="I90" s="25"/>
    </row>
    <row r="91" ht="30" customHeight="true" spans="2:9">
      <c r="B91" s="26" t="s">
        <v>174</v>
      </c>
      <c r="C91" s="26" t="s">
        <v>77</v>
      </c>
      <c r="D91" s="26" t="s">
        <v>21</v>
      </c>
      <c r="E91" s="34" t="s">
        <v>179</v>
      </c>
      <c r="F91" s="150">
        <v>6029831.16</v>
      </c>
      <c r="G91" s="150"/>
      <c r="H91" s="150">
        <v>6029831.16</v>
      </c>
      <c r="I91" s="25"/>
    </row>
    <row r="92" ht="30" customHeight="true" spans="2:9">
      <c r="B92" s="26" t="s">
        <v>174</v>
      </c>
      <c r="C92" s="26" t="s">
        <v>77</v>
      </c>
      <c r="D92" s="26" t="s">
        <v>70</v>
      </c>
      <c r="E92" s="34" t="s">
        <v>180</v>
      </c>
      <c r="F92" s="150">
        <v>6029831.16</v>
      </c>
      <c r="G92" s="150"/>
      <c r="H92" s="150">
        <v>6029831.16</v>
      </c>
      <c r="I92" s="25"/>
    </row>
    <row r="93" ht="30" customHeight="true" spans="2:9">
      <c r="B93" s="26" t="s">
        <v>174</v>
      </c>
      <c r="C93" s="26" t="s">
        <v>74</v>
      </c>
      <c r="D93" s="26" t="s">
        <v>21</v>
      </c>
      <c r="E93" s="34" t="s">
        <v>181</v>
      </c>
      <c r="F93" s="150">
        <v>22938906.14</v>
      </c>
      <c r="G93" s="150"/>
      <c r="H93" s="150">
        <v>22938906.14</v>
      </c>
      <c r="I93" s="25"/>
    </row>
    <row r="94" ht="30" customHeight="true" spans="2:9">
      <c r="B94" s="26" t="s">
        <v>174</v>
      </c>
      <c r="C94" s="26" t="s">
        <v>74</v>
      </c>
      <c r="D94" s="26" t="s">
        <v>74</v>
      </c>
      <c r="E94" s="34" t="s">
        <v>182</v>
      </c>
      <c r="F94" s="150">
        <v>17163309.05</v>
      </c>
      <c r="G94" s="150"/>
      <c r="H94" s="150">
        <v>17163309.05</v>
      </c>
      <c r="I94" s="25"/>
    </row>
    <row r="95" ht="30" customHeight="true" spans="2:9">
      <c r="B95" s="26" t="s">
        <v>174</v>
      </c>
      <c r="C95" s="26" t="s">
        <v>74</v>
      </c>
      <c r="D95" s="26" t="s">
        <v>72</v>
      </c>
      <c r="E95" s="34" t="s">
        <v>183</v>
      </c>
      <c r="F95" s="150">
        <v>5775597.09</v>
      </c>
      <c r="G95" s="150"/>
      <c r="H95" s="150">
        <v>5775597.09</v>
      </c>
      <c r="I95" s="25"/>
    </row>
    <row r="96" ht="30" customHeight="true" spans="2:9">
      <c r="B96" s="26" t="s">
        <v>174</v>
      </c>
      <c r="C96" s="26" t="s">
        <v>135</v>
      </c>
      <c r="D96" s="26" t="s">
        <v>21</v>
      </c>
      <c r="E96" s="34" t="s">
        <v>184</v>
      </c>
      <c r="F96" s="150">
        <v>6500000</v>
      </c>
      <c r="G96" s="150"/>
      <c r="H96" s="150">
        <v>6500000</v>
      </c>
      <c r="I96" s="25"/>
    </row>
    <row r="97" ht="30" customHeight="true" spans="1:9">
      <c r="A97" s="25"/>
      <c r="B97" s="26" t="s">
        <v>174</v>
      </c>
      <c r="C97" s="26" t="s">
        <v>135</v>
      </c>
      <c r="D97" s="26" t="s">
        <v>70</v>
      </c>
      <c r="E97" s="34" t="s">
        <v>185</v>
      </c>
      <c r="F97" s="150">
        <v>6500000</v>
      </c>
      <c r="G97" s="150"/>
      <c r="H97" s="150">
        <v>6500000</v>
      </c>
      <c r="I97" s="25"/>
    </row>
    <row r="98" ht="30" customHeight="true" spans="2:9">
      <c r="B98" s="26" t="s">
        <v>174</v>
      </c>
      <c r="C98" s="26" t="s">
        <v>72</v>
      </c>
      <c r="D98" s="26" t="s">
        <v>21</v>
      </c>
      <c r="E98" s="34" t="s">
        <v>186</v>
      </c>
      <c r="F98" s="150">
        <v>1324437</v>
      </c>
      <c r="G98" s="150"/>
      <c r="H98" s="150">
        <v>1324437</v>
      </c>
      <c r="I98" s="25"/>
    </row>
    <row r="99" ht="30" customHeight="true" spans="2:9">
      <c r="B99" s="26" t="s">
        <v>174</v>
      </c>
      <c r="C99" s="26" t="s">
        <v>72</v>
      </c>
      <c r="D99" s="26" t="s">
        <v>72</v>
      </c>
      <c r="E99" s="34" t="s">
        <v>187</v>
      </c>
      <c r="F99" s="150">
        <v>1324437</v>
      </c>
      <c r="G99" s="150"/>
      <c r="H99" s="150">
        <v>1324437</v>
      </c>
      <c r="I99" s="25"/>
    </row>
    <row r="100" ht="30" customHeight="true" spans="2:9">
      <c r="B100" s="26" t="s">
        <v>188</v>
      </c>
      <c r="C100" s="26" t="s">
        <v>21</v>
      </c>
      <c r="D100" s="26" t="s">
        <v>21</v>
      </c>
      <c r="E100" s="34" t="s">
        <v>189</v>
      </c>
      <c r="F100" s="150">
        <v>140534191.85</v>
      </c>
      <c r="G100" s="150"/>
      <c r="H100" s="150">
        <v>140534191.85</v>
      </c>
      <c r="I100" s="25"/>
    </row>
    <row r="101" ht="30" customHeight="true" spans="2:9">
      <c r="B101" s="26" t="s">
        <v>188</v>
      </c>
      <c r="C101" s="26" t="s">
        <v>70</v>
      </c>
      <c r="D101" s="26" t="s">
        <v>21</v>
      </c>
      <c r="E101" s="34" t="s">
        <v>190</v>
      </c>
      <c r="F101" s="150">
        <f>70954601.49-980000</f>
        <v>69974601.49</v>
      </c>
      <c r="G101" s="150"/>
      <c r="H101" s="150">
        <f>70954601.49-980000</f>
        <v>69974601.49</v>
      </c>
      <c r="I101" s="25"/>
    </row>
    <row r="102" ht="30" customHeight="true" spans="2:9">
      <c r="B102" s="26" t="s">
        <v>188</v>
      </c>
      <c r="C102" s="26" t="s">
        <v>70</v>
      </c>
      <c r="D102" s="26" t="s">
        <v>85</v>
      </c>
      <c r="E102" s="34" t="s">
        <v>191</v>
      </c>
      <c r="F102" s="150">
        <v>114000</v>
      </c>
      <c r="G102" s="150"/>
      <c r="H102" s="150">
        <v>114000</v>
      </c>
      <c r="I102" s="25"/>
    </row>
    <row r="103" ht="30" customHeight="true" spans="2:9">
      <c r="B103" s="26" t="s">
        <v>188</v>
      </c>
      <c r="C103" s="26" t="s">
        <v>70</v>
      </c>
      <c r="D103" s="26" t="s">
        <v>192</v>
      </c>
      <c r="E103" s="34" t="s">
        <v>193</v>
      </c>
      <c r="F103" s="150">
        <v>22235981.65</v>
      </c>
      <c r="G103" s="150"/>
      <c r="H103" s="150">
        <v>22235981.65</v>
      </c>
      <c r="I103" s="25"/>
    </row>
    <row r="104" ht="30" customHeight="true" spans="2:9">
      <c r="B104" s="26" t="s">
        <v>188</v>
      </c>
      <c r="C104" s="26" t="s">
        <v>70</v>
      </c>
      <c r="D104" s="26" t="s">
        <v>194</v>
      </c>
      <c r="E104" s="34" t="s">
        <v>195</v>
      </c>
      <c r="F104" s="150">
        <v>32726630.02</v>
      </c>
      <c r="G104" s="150"/>
      <c r="H104" s="150">
        <v>32726630.02</v>
      </c>
      <c r="I104" s="25"/>
    </row>
    <row r="105" ht="30" customHeight="true" spans="2:9">
      <c r="B105" s="26" t="s">
        <v>188</v>
      </c>
      <c r="C105" s="26" t="s">
        <v>70</v>
      </c>
      <c r="D105" s="26" t="s">
        <v>196</v>
      </c>
      <c r="E105" s="34" t="s">
        <v>197</v>
      </c>
      <c r="F105" s="150">
        <v>3005956.55</v>
      </c>
      <c r="G105" s="150"/>
      <c r="H105" s="150">
        <v>3005956.55</v>
      </c>
      <c r="I105" s="25"/>
    </row>
    <row r="106" ht="30" customHeight="true" spans="2:9">
      <c r="B106" s="26" t="s">
        <v>188</v>
      </c>
      <c r="C106" s="26" t="s">
        <v>70</v>
      </c>
      <c r="D106" s="26" t="s">
        <v>198</v>
      </c>
      <c r="E106" s="34" t="s">
        <v>199</v>
      </c>
      <c r="F106" s="150">
        <v>6626143.59</v>
      </c>
      <c r="G106" s="150"/>
      <c r="H106" s="150">
        <v>6626143.59</v>
      </c>
      <c r="I106" s="25"/>
    </row>
    <row r="107" ht="30" customHeight="true" spans="1:9">
      <c r="A107" s="25"/>
      <c r="B107" s="26" t="s">
        <v>188</v>
      </c>
      <c r="C107" s="26" t="s">
        <v>70</v>
      </c>
      <c r="D107" s="26" t="s">
        <v>72</v>
      </c>
      <c r="E107" s="34" t="s">
        <v>200</v>
      </c>
      <c r="F107" s="150">
        <f>6245889.68-980000</f>
        <v>5265889.68</v>
      </c>
      <c r="G107" s="150"/>
      <c r="H107" s="150">
        <f>6245889.68-980000</f>
        <v>5265889.68</v>
      </c>
      <c r="I107" s="25"/>
    </row>
    <row r="108" ht="30" customHeight="true" spans="2:9">
      <c r="B108" s="26" t="s">
        <v>188</v>
      </c>
      <c r="C108" s="26" t="s">
        <v>77</v>
      </c>
      <c r="D108" s="26" t="s">
        <v>21</v>
      </c>
      <c r="E108" s="34" t="s">
        <v>201</v>
      </c>
      <c r="F108" s="150">
        <v>1000000</v>
      </c>
      <c r="G108" s="150"/>
      <c r="H108" s="150">
        <v>1000000</v>
      </c>
      <c r="I108" s="25"/>
    </row>
    <row r="109" ht="30" customHeight="true" spans="2:9">
      <c r="B109" s="26" t="s">
        <v>188</v>
      </c>
      <c r="C109" s="26" t="s">
        <v>77</v>
      </c>
      <c r="D109" s="26" t="s">
        <v>202</v>
      </c>
      <c r="E109" s="34" t="s">
        <v>203</v>
      </c>
      <c r="F109" s="150">
        <v>1000000</v>
      </c>
      <c r="G109" s="150"/>
      <c r="H109" s="150">
        <v>1000000</v>
      </c>
      <c r="I109" s="25"/>
    </row>
    <row r="110" ht="30" customHeight="true" spans="2:9">
      <c r="B110" s="26" t="s">
        <v>188</v>
      </c>
      <c r="C110" s="26" t="s">
        <v>74</v>
      </c>
      <c r="D110" s="26" t="s">
        <v>21</v>
      </c>
      <c r="E110" s="34" t="s">
        <v>204</v>
      </c>
      <c r="F110" s="150">
        <v>15728761.09</v>
      </c>
      <c r="G110" s="150"/>
      <c r="H110" s="150">
        <v>15728761.09</v>
      </c>
      <c r="I110" s="25"/>
    </row>
    <row r="111" ht="30" customHeight="true" spans="2:9">
      <c r="B111" s="26" t="s">
        <v>188</v>
      </c>
      <c r="C111" s="26" t="s">
        <v>74</v>
      </c>
      <c r="D111" s="26" t="s">
        <v>101</v>
      </c>
      <c r="E111" s="34" t="s">
        <v>205</v>
      </c>
      <c r="F111" s="150">
        <v>15728761.09</v>
      </c>
      <c r="G111" s="150"/>
      <c r="H111" s="150">
        <v>15728761.09</v>
      </c>
      <c r="I111" s="25"/>
    </row>
    <row r="112" ht="30" customHeight="true" spans="2:9">
      <c r="B112" s="26" t="s">
        <v>188</v>
      </c>
      <c r="C112" s="26" t="s">
        <v>135</v>
      </c>
      <c r="D112" s="26" t="s">
        <v>21</v>
      </c>
      <c r="E112" s="34" t="s">
        <v>206</v>
      </c>
      <c r="F112" s="150">
        <v>7979132.46</v>
      </c>
      <c r="G112" s="150"/>
      <c r="H112" s="150">
        <v>7979132.46</v>
      </c>
      <c r="I112" s="25"/>
    </row>
    <row r="113" ht="30" customHeight="true" spans="2:9">
      <c r="B113" s="26" t="s">
        <v>188</v>
      </c>
      <c r="C113" s="26" t="s">
        <v>135</v>
      </c>
      <c r="D113" s="26" t="s">
        <v>105</v>
      </c>
      <c r="E113" s="34" t="s">
        <v>207</v>
      </c>
      <c r="F113" s="150">
        <v>1800000</v>
      </c>
      <c r="G113" s="150"/>
      <c r="H113" s="150">
        <v>1800000</v>
      </c>
      <c r="I113" s="25"/>
    </row>
    <row r="114" ht="30" customHeight="true" spans="2:9">
      <c r="B114" s="26" t="s">
        <v>188</v>
      </c>
      <c r="C114" s="26" t="s">
        <v>135</v>
      </c>
      <c r="D114" s="26" t="s">
        <v>135</v>
      </c>
      <c r="E114" s="34" t="s">
        <v>208</v>
      </c>
      <c r="F114" s="150">
        <v>3510000</v>
      </c>
      <c r="G114" s="150"/>
      <c r="H114" s="150">
        <v>3510000</v>
      </c>
      <c r="I114" s="25"/>
    </row>
    <row r="115" ht="30" customHeight="true" spans="2:9">
      <c r="B115" s="26" t="s">
        <v>188</v>
      </c>
      <c r="C115" s="26" t="s">
        <v>135</v>
      </c>
      <c r="D115" s="26" t="s">
        <v>72</v>
      </c>
      <c r="E115" s="34" t="s">
        <v>209</v>
      </c>
      <c r="F115" s="150">
        <v>2669132.46</v>
      </c>
      <c r="G115" s="150"/>
      <c r="H115" s="150">
        <v>2669132.46</v>
      </c>
      <c r="I115" s="25"/>
    </row>
    <row r="116" s="143" customFormat="true" ht="30" customHeight="true" spans="2:9">
      <c r="B116" s="37" t="s">
        <v>188</v>
      </c>
      <c r="C116" s="37" t="s">
        <v>82</v>
      </c>
      <c r="D116" s="37" t="s">
        <v>21</v>
      </c>
      <c r="E116" s="34" t="s">
        <v>210</v>
      </c>
      <c r="F116" s="150">
        <f>44871696.81+980000</f>
        <v>45851696.81</v>
      </c>
      <c r="G116" s="150"/>
      <c r="H116" s="150">
        <f>44871696.81+980000</f>
        <v>45851696.81</v>
      </c>
      <c r="I116" s="25"/>
    </row>
    <row r="117" s="143" customFormat="true" ht="30" customHeight="true" spans="2:9">
      <c r="B117" s="37" t="s">
        <v>188</v>
      </c>
      <c r="C117" s="37" t="s">
        <v>82</v>
      </c>
      <c r="D117" s="37" t="s">
        <v>135</v>
      </c>
      <c r="E117" s="34" t="s">
        <v>211</v>
      </c>
      <c r="F117" s="150">
        <f>44821696.81+980000</f>
        <v>45801696.81</v>
      </c>
      <c r="G117" s="150"/>
      <c r="H117" s="150">
        <f>44821696.81+980000</f>
        <v>45801696.81</v>
      </c>
      <c r="I117" s="25"/>
    </row>
    <row r="118" ht="30" customHeight="true" spans="2:9">
      <c r="B118" s="26" t="s">
        <v>188</v>
      </c>
      <c r="C118" s="26" t="s">
        <v>82</v>
      </c>
      <c r="D118" s="26" t="s">
        <v>72</v>
      </c>
      <c r="E118" s="34" t="s">
        <v>212</v>
      </c>
      <c r="F118" s="150">
        <v>50000</v>
      </c>
      <c r="G118" s="150"/>
      <c r="H118" s="150">
        <v>50000</v>
      </c>
      <c r="I118" s="25"/>
    </row>
    <row r="119" ht="30" customHeight="true" spans="2:9">
      <c r="B119" s="26" t="s">
        <v>213</v>
      </c>
      <c r="C119" s="26" t="s">
        <v>21</v>
      </c>
      <c r="D119" s="26" t="s">
        <v>21</v>
      </c>
      <c r="E119" s="34" t="s">
        <v>214</v>
      </c>
      <c r="F119" s="150">
        <v>395559.2</v>
      </c>
      <c r="G119" s="150"/>
      <c r="H119" s="150">
        <v>395559.2</v>
      </c>
      <c r="I119" s="25"/>
    </row>
    <row r="120" ht="30" customHeight="true" spans="2:9">
      <c r="B120" s="26" t="s">
        <v>213</v>
      </c>
      <c r="C120" s="26" t="s">
        <v>70</v>
      </c>
      <c r="D120" s="26" t="s">
        <v>21</v>
      </c>
      <c r="E120" s="34" t="s">
        <v>215</v>
      </c>
      <c r="F120" s="150">
        <v>395559.2</v>
      </c>
      <c r="G120" s="150"/>
      <c r="H120" s="150">
        <v>395559.2</v>
      </c>
      <c r="I120" s="25"/>
    </row>
    <row r="121" ht="30" customHeight="true" spans="2:9">
      <c r="B121" s="26" t="s">
        <v>213</v>
      </c>
      <c r="C121" s="26" t="s">
        <v>70</v>
      </c>
      <c r="D121" s="26" t="s">
        <v>93</v>
      </c>
      <c r="E121" s="34" t="s">
        <v>216</v>
      </c>
      <c r="F121" s="150">
        <v>395559.2</v>
      </c>
      <c r="G121" s="150"/>
      <c r="H121" s="150">
        <v>395559.2</v>
      </c>
      <c r="I121" s="25"/>
    </row>
    <row r="122" ht="30" customHeight="true" spans="2:9">
      <c r="B122" s="26" t="s">
        <v>217</v>
      </c>
      <c r="C122" s="26" t="s">
        <v>21</v>
      </c>
      <c r="D122" s="26" t="s">
        <v>21</v>
      </c>
      <c r="E122" s="34" t="s">
        <v>218</v>
      </c>
      <c r="F122" s="150">
        <v>60504400</v>
      </c>
      <c r="G122" s="150"/>
      <c r="H122" s="150">
        <v>60504400</v>
      </c>
      <c r="I122" s="25"/>
    </row>
    <row r="123" ht="30" customHeight="true" spans="2:9">
      <c r="B123" s="26" t="s">
        <v>217</v>
      </c>
      <c r="C123" s="26" t="s">
        <v>70</v>
      </c>
      <c r="D123" s="26" t="s">
        <v>21</v>
      </c>
      <c r="E123" s="34" t="s">
        <v>219</v>
      </c>
      <c r="F123" s="150">
        <v>60504400</v>
      </c>
      <c r="G123" s="150"/>
      <c r="H123" s="150">
        <v>60504400</v>
      </c>
      <c r="I123" s="25"/>
    </row>
    <row r="124" ht="30" customHeight="true" spans="2:9">
      <c r="B124" s="26" t="s">
        <v>217</v>
      </c>
      <c r="C124" s="26" t="s">
        <v>70</v>
      </c>
      <c r="D124" s="26" t="s">
        <v>220</v>
      </c>
      <c r="E124" s="34" t="s">
        <v>221</v>
      </c>
      <c r="F124" s="150">
        <v>60024400</v>
      </c>
      <c r="G124" s="150"/>
      <c r="H124" s="150">
        <v>60024400</v>
      </c>
      <c r="I124" s="25"/>
    </row>
    <row r="125" ht="30" customHeight="true" spans="2:9">
      <c r="B125" s="26" t="s">
        <v>217</v>
      </c>
      <c r="C125" s="26" t="s">
        <v>70</v>
      </c>
      <c r="D125" s="26" t="s">
        <v>72</v>
      </c>
      <c r="E125" s="34" t="s">
        <v>222</v>
      </c>
      <c r="F125" s="150">
        <v>480000</v>
      </c>
      <c r="G125" s="150"/>
      <c r="H125" s="150">
        <v>480000</v>
      </c>
      <c r="I125" s="25"/>
    </row>
    <row r="126" ht="30" customHeight="true" spans="2:9">
      <c r="B126" s="26" t="s">
        <v>223</v>
      </c>
      <c r="C126" s="26" t="s">
        <v>21</v>
      </c>
      <c r="D126" s="26" t="s">
        <v>21</v>
      </c>
      <c r="E126" s="34" t="s">
        <v>224</v>
      </c>
      <c r="F126" s="150">
        <v>2810146.72</v>
      </c>
      <c r="G126" s="150">
        <v>2010146.72</v>
      </c>
      <c r="H126" s="150">
        <v>800000</v>
      </c>
      <c r="I126" s="25"/>
    </row>
    <row r="127" ht="30" customHeight="true" spans="2:9">
      <c r="B127" s="26" t="s">
        <v>223</v>
      </c>
      <c r="C127" s="26" t="s">
        <v>70</v>
      </c>
      <c r="D127" s="26" t="s">
        <v>21</v>
      </c>
      <c r="E127" s="34" t="s">
        <v>225</v>
      </c>
      <c r="F127" s="150">
        <v>800000</v>
      </c>
      <c r="G127" s="150"/>
      <c r="H127" s="150">
        <v>800000</v>
      </c>
      <c r="I127" s="25"/>
    </row>
    <row r="128" ht="30" customHeight="true" spans="2:9">
      <c r="B128" s="26" t="s">
        <v>223</v>
      </c>
      <c r="C128" s="26" t="s">
        <v>70</v>
      </c>
      <c r="D128" s="26" t="s">
        <v>135</v>
      </c>
      <c r="E128" s="34" t="s">
        <v>226</v>
      </c>
      <c r="F128" s="150">
        <v>800000</v>
      </c>
      <c r="G128" s="150"/>
      <c r="H128" s="150">
        <v>800000</v>
      </c>
      <c r="I128" s="25"/>
    </row>
    <row r="129" ht="30" customHeight="true" spans="2:9">
      <c r="B129" s="26" t="s">
        <v>223</v>
      </c>
      <c r="C129" s="26" t="s">
        <v>77</v>
      </c>
      <c r="D129" s="26" t="s">
        <v>21</v>
      </c>
      <c r="E129" s="34" t="s">
        <v>227</v>
      </c>
      <c r="F129" s="150">
        <v>2010146.72</v>
      </c>
      <c r="G129" s="150">
        <v>2010146.72</v>
      </c>
      <c r="H129" s="150"/>
      <c r="I129" s="25"/>
    </row>
    <row r="130" ht="30" customHeight="true" spans="2:9">
      <c r="B130" s="26" t="s">
        <v>223</v>
      </c>
      <c r="C130" s="26" t="s">
        <v>77</v>
      </c>
      <c r="D130" s="26" t="s">
        <v>70</v>
      </c>
      <c r="E130" s="34" t="s">
        <v>228</v>
      </c>
      <c r="F130" s="150">
        <v>2010146.72</v>
      </c>
      <c r="G130" s="150">
        <v>2010146.72</v>
      </c>
      <c r="H130" s="150"/>
      <c r="I130" s="25"/>
    </row>
    <row r="131" ht="30" customHeight="true" spans="2:9">
      <c r="B131" s="26"/>
      <c r="C131" s="26"/>
      <c r="D131" s="26"/>
      <c r="E131" s="34" t="s">
        <v>229</v>
      </c>
      <c r="F131" s="150">
        <v>3330000</v>
      </c>
      <c r="G131" s="150"/>
      <c r="H131" s="150">
        <v>3330000</v>
      </c>
      <c r="I131" s="25"/>
    </row>
  </sheetData>
  <autoFilter ref="A6:J131">
    <extLst/>
  </autoFilter>
  <mergeCells count="11">
    <mergeCell ref="B1:D1"/>
    <mergeCell ref="B2:H2"/>
    <mergeCell ref="B4:E4"/>
    <mergeCell ref="F4:H4"/>
    <mergeCell ref="B5:D5"/>
    <mergeCell ref="B7:E7"/>
    <mergeCell ref="A10:A11"/>
    <mergeCell ref="E5:E6"/>
    <mergeCell ref="F5:F6"/>
    <mergeCell ref="G5:G6"/>
    <mergeCell ref="H5:H6"/>
  </mergeCells>
  <pageMargins left="0.748031496062992" right="0.748031496062992" top="0.275590551181102" bottom="0.275590551181102" header="0" footer="0"/>
  <pageSetup paperSize="9" scale="87" fitToHeight="0"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64"/>
  <sheetViews>
    <sheetView workbookViewId="0">
      <pane ySplit="6" topLeftCell="A55" activePane="bottomLeft" state="frozen"/>
      <selection/>
      <selection pane="bottomLeft" activeCell="J77" sqref="J77"/>
    </sheetView>
  </sheetViews>
  <sheetFormatPr defaultColWidth="10" defaultRowHeight="13.5"/>
  <cols>
    <col min="1" max="1" width="1.5" customWidth="true"/>
    <col min="2" max="4" width="7.75" customWidth="true"/>
    <col min="5" max="5" width="25.375" customWidth="true"/>
    <col min="6" max="7" width="16.75" style="128" customWidth="true"/>
    <col min="8" max="8" width="11.5" style="128" customWidth="true"/>
    <col min="9" max="9" width="1.5" customWidth="true"/>
  </cols>
  <sheetData>
    <row r="1" ht="14.25" customHeight="true" spans="1:9">
      <c r="A1" s="129"/>
      <c r="E1" s="134"/>
      <c r="F1" s="135"/>
      <c r="G1" s="135"/>
      <c r="H1" s="135"/>
      <c r="I1" s="129"/>
    </row>
    <row r="2" ht="19.9" customHeight="true" spans="1:9">
      <c r="A2" s="70"/>
      <c r="B2" s="45" t="s">
        <v>230</v>
      </c>
      <c r="C2" s="45"/>
      <c r="D2" s="45"/>
      <c r="E2" s="45"/>
      <c r="F2" s="45"/>
      <c r="G2" s="45"/>
      <c r="H2" s="45"/>
      <c r="I2" s="70" t="s">
        <v>3</v>
      </c>
    </row>
    <row r="3" ht="27" spans="1:9">
      <c r="A3" s="70"/>
      <c r="B3" s="91"/>
      <c r="C3" s="91"/>
      <c r="D3" s="91"/>
      <c r="E3" s="63"/>
      <c r="F3" s="136"/>
      <c r="G3" s="136"/>
      <c r="H3" s="137" t="s">
        <v>4</v>
      </c>
      <c r="I3" s="70"/>
    </row>
    <row r="4" ht="21.4" customHeight="true" spans="1:9">
      <c r="A4" s="70"/>
      <c r="B4" s="50" t="s">
        <v>231</v>
      </c>
      <c r="C4" s="50"/>
      <c r="D4" s="50"/>
      <c r="E4" s="50"/>
      <c r="F4" s="138" t="s">
        <v>232</v>
      </c>
      <c r="G4" s="138"/>
      <c r="H4" s="138"/>
      <c r="I4" s="70"/>
    </row>
    <row r="5" ht="21.4" customHeight="true" spans="1:9">
      <c r="A5" s="130"/>
      <c r="B5" s="50" t="s">
        <v>60</v>
      </c>
      <c r="C5" s="50"/>
      <c r="D5" s="50"/>
      <c r="E5" s="50" t="s">
        <v>61</v>
      </c>
      <c r="F5" s="138" t="s">
        <v>9</v>
      </c>
      <c r="G5" s="138" t="s">
        <v>233</v>
      </c>
      <c r="H5" s="138" t="s">
        <v>234</v>
      </c>
      <c r="I5" s="130"/>
    </row>
    <row r="6" ht="21.4" customHeight="true" spans="1:9">
      <c r="A6" s="70"/>
      <c r="B6" s="50" t="s">
        <v>64</v>
      </c>
      <c r="C6" s="50" t="s">
        <v>65</v>
      </c>
      <c r="D6" s="50" t="s">
        <v>66</v>
      </c>
      <c r="E6" s="50"/>
      <c r="F6" s="138"/>
      <c r="G6" s="138"/>
      <c r="H6" s="138"/>
      <c r="I6" s="70"/>
    </row>
    <row r="7" ht="19.9" customHeight="true" spans="1:9">
      <c r="A7" s="131"/>
      <c r="B7" s="53" t="s">
        <v>67</v>
      </c>
      <c r="C7" s="53"/>
      <c r="D7" s="53"/>
      <c r="E7" s="53"/>
      <c r="F7" s="139">
        <f>F8+F21+F42</f>
        <v>67748602.82</v>
      </c>
      <c r="G7" s="139">
        <f>G8+G21+G42</f>
        <v>67748602.82</v>
      </c>
      <c r="H7" s="139">
        <f t="shared" ref="H7" si="0">H8+H21</f>
        <v>0</v>
      </c>
      <c r="I7" s="131"/>
    </row>
    <row r="8" ht="19.9" customHeight="true" spans="1:9">
      <c r="A8" s="72"/>
      <c r="B8" s="132" t="s">
        <v>235</v>
      </c>
      <c r="C8" s="132"/>
      <c r="D8" s="132"/>
      <c r="E8" s="140" t="s">
        <v>236</v>
      </c>
      <c r="F8" s="58">
        <f>SUM(F9:F20)</f>
        <v>37146871.74</v>
      </c>
      <c r="G8" s="58">
        <f t="shared" ref="G8:H8" si="1">SUM(G9:G20)</f>
        <v>37146871.74</v>
      </c>
      <c r="H8" s="58">
        <f t="shared" si="1"/>
        <v>0</v>
      </c>
      <c r="I8" s="72"/>
    </row>
    <row r="9" ht="19.9" customHeight="true" spans="1:13">
      <c r="A9" s="72"/>
      <c r="B9" s="132"/>
      <c r="C9" s="132" t="s">
        <v>70</v>
      </c>
      <c r="D9" s="132"/>
      <c r="E9" s="140" t="s">
        <v>237</v>
      </c>
      <c r="F9" s="58">
        <v>5455452</v>
      </c>
      <c r="G9" s="58">
        <v>5455452</v>
      </c>
      <c r="H9" s="58"/>
      <c r="I9" s="72"/>
      <c r="J9" t="s">
        <v>235</v>
      </c>
      <c r="K9" t="s">
        <v>70</v>
      </c>
      <c r="L9" t="s">
        <v>238</v>
      </c>
      <c r="M9">
        <v>5455452</v>
      </c>
    </row>
    <row r="10" ht="19.9" customHeight="true" spans="2:13">
      <c r="B10" s="132"/>
      <c r="C10" s="132" t="s">
        <v>77</v>
      </c>
      <c r="D10" s="132"/>
      <c r="E10" s="140" t="s">
        <v>239</v>
      </c>
      <c r="F10" s="58">
        <v>5570820</v>
      </c>
      <c r="G10" s="58">
        <v>5570820</v>
      </c>
      <c r="H10" s="58"/>
      <c r="I10" s="72"/>
      <c r="J10" t="s">
        <v>235</v>
      </c>
      <c r="K10" t="s">
        <v>77</v>
      </c>
      <c r="L10" t="s">
        <v>240</v>
      </c>
      <c r="M10">
        <v>5570820</v>
      </c>
    </row>
    <row r="11" ht="19.9" customHeight="true" spans="2:13">
      <c r="B11" s="132"/>
      <c r="C11" s="132" t="s">
        <v>74</v>
      </c>
      <c r="D11" s="132"/>
      <c r="E11" s="140" t="s">
        <v>241</v>
      </c>
      <c r="F11" s="58">
        <v>1654813.04</v>
      </c>
      <c r="G11" s="58">
        <v>1654813.04</v>
      </c>
      <c r="H11" s="58"/>
      <c r="I11" s="72"/>
      <c r="J11" t="s">
        <v>235</v>
      </c>
      <c r="K11" t="s">
        <v>74</v>
      </c>
      <c r="L11" t="s">
        <v>242</v>
      </c>
      <c r="M11">
        <v>1654813.04</v>
      </c>
    </row>
    <row r="12" ht="19.9" customHeight="true" spans="2:13">
      <c r="B12" s="132"/>
      <c r="C12" s="132" t="s">
        <v>82</v>
      </c>
      <c r="D12" s="132"/>
      <c r="E12" s="140" t="s">
        <v>243</v>
      </c>
      <c r="F12" s="58">
        <v>4296517.7</v>
      </c>
      <c r="G12" s="58">
        <v>4296517.7</v>
      </c>
      <c r="H12" s="58"/>
      <c r="I12" s="72"/>
      <c r="J12" t="s">
        <v>235</v>
      </c>
      <c r="K12" t="s">
        <v>82</v>
      </c>
      <c r="L12" t="s">
        <v>244</v>
      </c>
      <c r="M12">
        <v>4296517.7</v>
      </c>
    </row>
    <row r="13" ht="30.75" customHeight="true" spans="2:13">
      <c r="B13" s="132"/>
      <c r="C13" s="132" t="s">
        <v>85</v>
      </c>
      <c r="D13" s="132"/>
      <c r="E13" s="140" t="s">
        <v>245</v>
      </c>
      <c r="F13" s="58">
        <v>2316601.6</v>
      </c>
      <c r="G13" s="58">
        <v>2316601.6</v>
      </c>
      <c r="H13" s="58"/>
      <c r="I13" s="72"/>
      <c r="J13" t="s">
        <v>235</v>
      </c>
      <c r="K13" t="s">
        <v>85</v>
      </c>
      <c r="L13" t="s">
        <v>246</v>
      </c>
      <c r="M13">
        <v>2316601.6</v>
      </c>
    </row>
    <row r="14" ht="19.9" customHeight="true" spans="2:13">
      <c r="B14" s="132"/>
      <c r="C14" s="132" t="s">
        <v>143</v>
      </c>
      <c r="D14" s="132"/>
      <c r="E14" s="140" t="s">
        <v>247</v>
      </c>
      <c r="F14" s="58">
        <v>1695610.83</v>
      </c>
      <c r="G14" s="58">
        <v>1695610.83</v>
      </c>
      <c r="H14" s="58"/>
      <c r="I14" s="72"/>
      <c r="J14" t="s">
        <v>235</v>
      </c>
      <c r="K14" t="s">
        <v>143</v>
      </c>
      <c r="L14" t="s">
        <v>248</v>
      </c>
      <c r="M14">
        <v>1695610.83</v>
      </c>
    </row>
    <row r="15" ht="19.9" customHeight="true" spans="2:13">
      <c r="B15" s="132"/>
      <c r="C15" s="132" t="s">
        <v>249</v>
      </c>
      <c r="D15" s="132"/>
      <c r="E15" s="140" t="s">
        <v>250</v>
      </c>
      <c r="F15" s="58">
        <v>1042138.34</v>
      </c>
      <c r="G15" s="58">
        <v>1042138.34</v>
      </c>
      <c r="H15" s="58"/>
      <c r="I15" s="72"/>
      <c r="J15" t="s">
        <v>235</v>
      </c>
      <c r="K15" t="s">
        <v>249</v>
      </c>
      <c r="L15" t="s">
        <v>251</v>
      </c>
      <c r="M15">
        <v>1042138.34</v>
      </c>
    </row>
    <row r="16" ht="19.9" customHeight="true" spans="2:13">
      <c r="B16" s="132"/>
      <c r="C16" s="132" t="s">
        <v>88</v>
      </c>
      <c r="D16" s="132"/>
      <c r="E16" s="140" t="s">
        <v>252</v>
      </c>
      <c r="F16" s="58">
        <v>2565122.27</v>
      </c>
      <c r="G16" s="58">
        <v>2565122.27</v>
      </c>
      <c r="H16" s="58"/>
      <c r="I16" s="72"/>
      <c r="J16" t="s">
        <v>235</v>
      </c>
      <c r="K16" t="s">
        <v>88</v>
      </c>
      <c r="L16" t="s">
        <v>253</v>
      </c>
      <c r="M16">
        <v>2565122.27</v>
      </c>
    </row>
    <row r="17" ht="19.9" customHeight="true" spans="2:13">
      <c r="B17" s="132"/>
      <c r="C17" s="132" t="s">
        <v>220</v>
      </c>
      <c r="D17" s="132"/>
      <c r="E17" s="140" t="s">
        <v>254</v>
      </c>
      <c r="F17" s="58">
        <v>44623.79</v>
      </c>
      <c r="G17" s="58">
        <v>44623.79</v>
      </c>
      <c r="H17" s="58"/>
      <c r="I17" s="72"/>
      <c r="J17" t="s">
        <v>235</v>
      </c>
      <c r="K17" t="s">
        <v>220</v>
      </c>
      <c r="L17" t="s">
        <v>255</v>
      </c>
      <c r="M17">
        <v>44623.79</v>
      </c>
    </row>
    <row r="18" ht="19.9" customHeight="true" spans="2:13">
      <c r="B18" s="132"/>
      <c r="C18" s="132" t="s">
        <v>256</v>
      </c>
      <c r="D18" s="132"/>
      <c r="E18" s="140" t="s">
        <v>257</v>
      </c>
      <c r="F18" s="58">
        <v>2010146.72</v>
      </c>
      <c r="G18" s="58">
        <v>2010146.72</v>
      </c>
      <c r="H18" s="58"/>
      <c r="I18" s="72"/>
      <c r="J18" t="s">
        <v>235</v>
      </c>
      <c r="K18" t="s">
        <v>256</v>
      </c>
      <c r="L18" t="s">
        <v>258</v>
      </c>
      <c r="M18">
        <v>2010146.72</v>
      </c>
    </row>
    <row r="19" ht="19.9" customHeight="true" spans="2:9">
      <c r="B19" s="132"/>
      <c r="C19" s="132" t="s">
        <v>259</v>
      </c>
      <c r="D19" s="132"/>
      <c r="E19" s="140" t="s">
        <v>260</v>
      </c>
      <c r="F19" s="58"/>
      <c r="G19" s="58"/>
      <c r="H19" s="58"/>
      <c r="I19" s="72"/>
    </row>
    <row r="20" ht="19.9" customHeight="true" spans="2:13">
      <c r="B20" s="132"/>
      <c r="C20" s="132" t="s">
        <v>72</v>
      </c>
      <c r="D20" s="132"/>
      <c r="E20" s="140" t="s">
        <v>261</v>
      </c>
      <c r="F20" s="58">
        <v>10495025.45</v>
      </c>
      <c r="G20" s="58">
        <v>10495025.45</v>
      </c>
      <c r="H20" s="58"/>
      <c r="I20" s="72"/>
      <c r="J20" t="s">
        <v>235</v>
      </c>
      <c r="K20" t="s">
        <v>72</v>
      </c>
      <c r="L20" t="s">
        <v>262</v>
      </c>
      <c r="M20">
        <v>10495025.45</v>
      </c>
    </row>
    <row r="21" ht="19.9" customHeight="true" spans="2:9">
      <c r="B21" s="132" t="s">
        <v>263</v>
      </c>
      <c r="C21" s="132"/>
      <c r="D21" s="132"/>
      <c r="E21" s="140" t="s">
        <v>264</v>
      </c>
      <c r="F21" s="58">
        <f>SUM(F22:F41)</f>
        <v>30488625.56</v>
      </c>
      <c r="G21" s="58">
        <f>SUM(G22:G41)</f>
        <v>30488625.56</v>
      </c>
      <c r="H21" s="58">
        <f>SUM(H22:H59)</f>
        <v>0</v>
      </c>
      <c r="I21" s="72"/>
    </row>
    <row r="22" ht="19.9" customHeight="true" spans="1:9">
      <c r="A22" s="72"/>
      <c r="B22" s="132"/>
      <c r="C22" s="132" t="s">
        <v>70</v>
      </c>
      <c r="D22" s="132"/>
      <c r="E22" s="140" t="s">
        <v>265</v>
      </c>
      <c r="F22" s="58"/>
      <c r="G22" s="58"/>
      <c r="H22" s="58"/>
      <c r="I22" s="72"/>
    </row>
    <row r="23" ht="19.9" customHeight="true" spans="2:9">
      <c r="B23" s="132"/>
      <c r="C23" s="132" t="s">
        <v>74</v>
      </c>
      <c r="D23" s="132"/>
      <c r="E23" s="140" t="s">
        <v>266</v>
      </c>
      <c r="F23" s="58"/>
      <c r="G23" s="58"/>
      <c r="H23" s="58"/>
      <c r="I23" s="72"/>
    </row>
    <row r="24" ht="19.9" customHeight="true" spans="2:9">
      <c r="B24" s="132"/>
      <c r="C24" s="132" t="s">
        <v>135</v>
      </c>
      <c r="D24" s="132"/>
      <c r="E24" s="140" t="s">
        <v>267</v>
      </c>
      <c r="F24" s="58"/>
      <c r="G24" s="58"/>
      <c r="H24" s="58"/>
      <c r="I24" s="72"/>
    </row>
    <row r="25" ht="19.9" customHeight="true" spans="2:9">
      <c r="B25" s="132"/>
      <c r="C25" s="132" t="s">
        <v>93</v>
      </c>
      <c r="D25" s="132"/>
      <c r="E25" s="140" t="s">
        <v>268</v>
      </c>
      <c r="F25" s="58"/>
      <c r="G25" s="58"/>
      <c r="H25" s="58"/>
      <c r="I25" s="72"/>
    </row>
    <row r="26" ht="19.9" customHeight="true" spans="2:13">
      <c r="B26" s="132"/>
      <c r="C26" s="132" t="s">
        <v>82</v>
      </c>
      <c r="D26" s="132"/>
      <c r="E26" s="140" t="s">
        <v>269</v>
      </c>
      <c r="F26" s="58">
        <v>172520</v>
      </c>
      <c r="G26" s="58">
        <v>172520</v>
      </c>
      <c r="H26" s="58"/>
      <c r="I26" s="72"/>
      <c r="J26" t="s">
        <v>263</v>
      </c>
      <c r="K26" t="s">
        <v>82</v>
      </c>
      <c r="L26" t="s">
        <v>270</v>
      </c>
      <c r="M26">
        <v>172520</v>
      </c>
    </row>
    <row r="27" ht="19.9" customHeight="true" spans="2:9">
      <c r="B27" s="132"/>
      <c r="C27" s="132" t="s">
        <v>143</v>
      </c>
      <c r="D27" s="132"/>
      <c r="E27" s="140" t="s">
        <v>271</v>
      </c>
      <c r="F27" s="58"/>
      <c r="G27" s="58"/>
      <c r="H27" s="58"/>
      <c r="I27" s="72"/>
    </row>
    <row r="28" ht="19.9" customHeight="true" spans="2:9">
      <c r="B28" s="132"/>
      <c r="C28" s="132" t="s">
        <v>88</v>
      </c>
      <c r="D28" s="132"/>
      <c r="E28" s="140" t="s">
        <v>272</v>
      </c>
      <c r="F28" s="58"/>
      <c r="G28" s="58"/>
      <c r="H28" s="58"/>
      <c r="I28" s="72"/>
    </row>
    <row r="29" ht="19.9" customHeight="true" spans="2:9">
      <c r="B29" s="132"/>
      <c r="C29" s="132" t="s">
        <v>256</v>
      </c>
      <c r="D29" s="132"/>
      <c r="E29" s="140" t="s">
        <v>273</v>
      </c>
      <c r="F29" s="58"/>
      <c r="G29" s="58"/>
      <c r="H29" s="58"/>
      <c r="I29" s="72"/>
    </row>
    <row r="30" ht="19.9" customHeight="true" spans="2:9">
      <c r="B30" s="132"/>
      <c r="C30" s="132" t="s">
        <v>259</v>
      </c>
      <c r="D30" s="132"/>
      <c r="E30" s="140" t="s">
        <v>274</v>
      </c>
      <c r="F30" s="58"/>
      <c r="G30" s="58"/>
      <c r="H30" s="58"/>
      <c r="I30" s="72"/>
    </row>
    <row r="31" ht="19.9" customHeight="true" spans="2:9">
      <c r="B31" s="132"/>
      <c r="C31" s="132" t="s">
        <v>275</v>
      </c>
      <c r="D31" s="132"/>
      <c r="E31" s="140" t="s">
        <v>276</v>
      </c>
      <c r="F31" s="58"/>
      <c r="G31" s="58"/>
      <c r="H31" s="58"/>
      <c r="I31" s="72"/>
    </row>
    <row r="32" ht="19.9" customHeight="true" spans="2:9">
      <c r="B32" s="132"/>
      <c r="C32" s="132" t="s">
        <v>101</v>
      </c>
      <c r="D32" s="132"/>
      <c r="E32" s="140" t="s">
        <v>277</v>
      </c>
      <c r="F32" s="58"/>
      <c r="G32" s="58"/>
      <c r="H32" s="58"/>
      <c r="I32" s="72"/>
    </row>
    <row r="33" ht="19.9" customHeight="true" spans="2:9">
      <c r="B33" s="132"/>
      <c r="C33" s="132" t="s">
        <v>278</v>
      </c>
      <c r="D33" s="132"/>
      <c r="E33" s="140" t="s">
        <v>279</v>
      </c>
      <c r="F33" s="58"/>
      <c r="G33" s="58"/>
      <c r="H33" s="58"/>
      <c r="I33" s="72"/>
    </row>
    <row r="34" ht="19.9" customHeight="true" spans="2:9">
      <c r="B34" s="132"/>
      <c r="C34" s="132" t="s">
        <v>280</v>
      </c>
      <c r="D34" s="132"/>
      <c r="E34" s="140" t="s">
        <v>281</v>
      </c>
      <c r="F34" s="58"/>
      <c r="G34" s="58"/>
      <c r="H34" s="58"/>
      <c r="I34" s="72"/>
    </row>
    <row r="35" ht="19.9" customHeight="true" spans="2:9">
      <c r="B35" s="132"/>
      <c r="C35" s="132" t="s">
        <v>282</v>
      </c>
      <c r="D35" s="132"/>
      <c r="E35" s="140" t="s">
        <v>283</v>
      </c>
      <c r="F35" s="58"/>
      <c r="G35" s="58"/>
      <c r="H35" s="58"/>
      <c r="I35" s="72"/>
    </row>
    <row r="36" ht="19.9" customHeight="true" spans="2:13">
      <c r="B36" s="132"/>
      <c r="C36" s="132" t="s">
        <v>194</v>
      </c>
      <c r="D36" s="132"/>
      <c r="E36" s="140" t="s">
        <v>284</v>
      </c>
      <c r="F36" s="58">
        <v>29845945.56</v>
      </c>
      <c r="G36" s="58">
        <v>29845945.56</v>
      </c>
      <c r="H36" s="58"/>
      <c r="I36" s="72"/>
      <c r="J36" t="s">
        <v>263</v>
      </c>
      <c r="K36" t="s">
        <v>194</v>
      </c>
      <c r="L36" t="s">
        <v>285</v>
      </c>
      <c r="M36">
        <v>29845945.56</v>
      </c>
    </row>
    <row r="37" ht="19.9" customHeight="true" spans="2:9">
      <c r="B37" s="132"/>
      <c r="C37" s="132" t="s">
        <v>286</v>
      </c>
      <c r="D37" s="132"/>
      <c r="E37" s="140" t="s">
        <v>287</v>
      </c>
      <c r="F37" s="58"/>
      <c r="G37" s="58"/>
      <c r="H37" s="58"/>
      <c r="I37" s="72"/>
    </row>
    <row r="38" ht="19.9" customHeight="true" spans="2:9">
      <c r="B38" s="132"/>
      <c r="C38" s="132" t="s">
        <v>149</v>
      </c>
      <c r="D38" s="132"/>
      <c r="E38" s="140" t="s">
        <v>288</v>
      </c>
      <c r="F38" s="58"/>
      <c r="G38" s="58"/>
      <c r="H38" s="58"/>
      <c r="I38" s="72"/>
    </row>
    <row r="39" ht="19.9" customHeight="true" spans="2:9">
      <c r="B39" s="132"/>
      <c r="C39" s="132" t="s">
        <v>289</v>
      </c>
      <c r="D39" s="132"/>
      <c r="E39" s="140" t="s">
        <v>290</v>
      </c>
      <c r="F39" s="58"/>
      <c r="G39" s="58"/>
      <c r="H39" s="58"/>
      <c r="I39" s="72"/>
    </row>
    <row r="40" ht="19.9" customHeight="true" spans="2:13">
      <c r="B40" s="132"/>
      <c r="C40" s="132" t="s">
        <v>103</v>
      </c>
      <c r="D40" s="132"/>
      <c r="E40" s="140" t="s">
        <v>291</v>
      </c>
      <c r="F40" s="58">
        <v>470160</v>
      </c>
      <c r="G40" s="58">
        <v>470160</v>
      </c>
      <c r="H40" s="58"/>
      <c r="I40" s="72"/>
      <c r="J40" t="s">
        <v>263</v>
      </c>
      <c r="K40" t="s">
        <v>103</v>
      </c>
      <c r="L40" t="s">
        <v>292</v>
      </c>
      <c r="M40">
        <v>470160</v>
      </c>
    </row>
    <row r="41" ht="19.9" customHeight="true" spans="2:9">
      <c r="B41" s="132"/>
      <c r="C41" s="132" t="s">
        <v>72</v>
      </c>
      <c r="D41" s="132"/>
      <c r="E41" s="140" t="s">
        <v>293</v>
      </c>
      <c r="F41" s="58"/>
      <c r="G41" s="58"/>
      <c r="H41" s="58"/>
      <c r="I41" s="72"/>
    </row>
    <row r="42" ht="19.9" customHeight="true" spans="2:9">
      <c r="B42" s="132" t="s">
        <v>294</v>
      </c>
      <c r="C42" s="132"/>
      <c r="D42" s="132"/>
      <c r="E42" s="140" t="s">
        <v>295</v>
      </c>
      <c r="F42" s="58">
        <v>113105.52</v>
      </c>
      <c r="G42" s="58">
        <v>113105.52</v>
      </c>
      <c r="H42" s="58"/>
      <c r="I42" s="72"/>
    </row>
    <row r="43" ht="19.9" customHeight="true" spans="1:13">
      <c r="A43" s="72"/>
      <c r="B43" s="132"/>
      <c r="C43" s="132" t="s">
        <v>135</v>
      </c>
      <c r="D43" s="132"/>
      <c r="E43" s="140" t="s">
        <v>296</v>
      </c>
      <c r="F43" s="58">
        <v>113105.52</v>
      </c>
      <c r="G43" s="58">
        <v>113105.52</v>
      </c>
      <c r="H43" s="58"/>
      <c r="I43" s="72"/>
      <c r="J43" t="s">
        <v>294</v>
      </c>
      <c r="K43" t="s">
        <v>135</v>
      </c>
      <c r="L43" t="s">
        <v>297</v>
      </c>
      <c r="M43">
        <v>113105.52</v>
      </c>
    </row>
    <row r="44" ht="19.9" customHeight="true" spans="2:9">
      <c r="B44" s="132"/>
      <c r="C44" s="132" t="s">
        <v>93</v>
      </c>
      <c r="D44" s="132"/>
      <c r="E44" s="140" t="s">
        <v>298</v>
      </c>
      <c r="F44" s="58"/>
      <c r="G44" s="58"/>
      <c r="H44" s="58"/>
      <c r="I44" s="72"/>
    </row>
    <row r="45" ht="19.9" customHeight="true" spans="2:13">
      <c r="B45" s="132"/>
      <c r="C45" s="132" t="s">
        <v>143</v>
      </c>
      <c r="D45" s="132"/>
      <c r="E45" s="140" t="s">
        <v>299</v>
      </c>
      <c r="F45" s="58">
        <v>0.05</v>
      </c>
      <c r="G45" s="58">
        <v>0.05</v>
      </c>
      <c r="H45" s="58"/>
      <c r="I45" s="72"/>
      <c r="J45" t="s">
        <v>294</v>
      </c>
      <c r="K45" t="s">
        <v>143</v>
      </c>
      <c r="L45" t="s">
        <v>300</v>
      </c>
      <c r="M45">
        <v>0.05</v>
      </c>
    </row>
    <row r="46" ht="19.9" customHeight="true" spans="2:9">
      <c r="B46" s="132"/>
      <c r="C46" s="132" t="s">
        <v>249</v>
      </c>
      <c r="D46" s="132"/>
      <c r="E46" s="140" t="s">
        <v>301</v>
      </c>
      <c r="F46" s="58"/>
      <c r="G46" s="58"/>
      <c r="H46" s="58"/>
      <c r="I46" s="72"/>
    </row>
    <row r="47" ht="19.9" customHeight="true" spans="2:9">
      <c r="B47" s="132"/>
      <c r="C47" s="132" t="s">
        <v>72</v>
      </c>
      <c r="D47" s="132"/>
      <c r="E47" s="140" t="s">
        <v>302</v>
      </c>
      <c r="F47" s="58"/>
      <c r="G47" s="58"/>
      <c r="H47" s="58"/>
      <c r="I47" s="72"/>
    </row>
    <row r="48" ht="19.9" customHeight="true" spans="2:9">
      <c r="B48" s="132" t="s">
        <v>303</v>
      </c>
      <c r="C48" s="132"/>
      <c r="D48" s="132"/>
      <c r="E48" s="140" t="s">
        <v>304</v>
      </c>
      <c r="F48" s="58"/>
      <c r="G48" s="58"/>
      <c r="H48" s="58"/>
      <c r="I48" s="72"/>
    </row>
    <row r="49" ht="19.9" customHeight="true" spans="1:9">
      <c r="A49" s="72"/>
      <c r="B49" s="132"/>
      <c r="C49" s="132" t="s">
        <v>70</v>
      </c>
      <c r="D49" s="132"/>
      <c r="E49" s="140" t="s">
        <v>305</v>
      </c>
      <c r="F49" s="58"/>
      <c r="G49" s="58"/>
      <c r="H49" s="58"/>
      <c r="I49" s="72"/>
    </row>
    <row r="50" ht="19.9" customHeight="true" spans="2:9">
      <c r="B50" s="132"/>
      <c r="C50" s="132" t="s">
        <v>77</v>
      </c>
      <c r="D50" s="132"/>
      <c r="E50" s="140" t="s">
        <v>306</v>
      </c>
      <c r="F50" s="58"/>
      <c r="G50" s="58"/>
      <c r="H50" s="58"/>
      <c r="I50" s="72"/>
    </row>
    <row r="51" ht="19.9" customHeight="true" spans="2:9">
      <c r="B51" s="132"/>
      <c r="C51" s="132" t="s">
        <v>74</v>
      </c>
      <c r="D51" s="132"/>
      <c r="E51" s="140" t="s">
        <v>307</v>
      </c>
      <c r="F51" s="58"/>
      <c r="G51" s="58"/>
      <c r="H51" s="58"/>
      <c r="I51" s="72"/>
    </row>
    <row r="52" ht="19.9" customHeight="true" spans="2:9">
      <c r="B52" s="132"/>
      <c r="C52" s="132" t="s">
        <v>135</v>
      </c>
      <c r="D52" s="132"/>
      <c r="E52" s="140" t="s">
        <v>308</v>
      </c>
      <c r="F52" s="58"/>
      <c r="G52" s="58"/>
      <c r="H52" s="58"/>
      <c r="I52" s="72"/>
    </row>
    <row r="53" ht="19.9" customHeight="true" spans="2:9">
      <c r="B53" s="132"/>
      <c r="C53" s="132" t="s">
        <v>93</v>
      </c>
      <c r="D53" s="132"/>
      <c r="E53" s="140" t="s">
        <v>309</v>
      </c>
      <c r="F53" s="58"/>
      <c r="G53" s="58"/>
      <c r="H53" s="58"/>
      <c r="I53" s="72"/>
    </row>
    <row r="54" ht="19.9" customHeight="true" spans="2:9">
      <c r="B54" s="132"/>
      <c r="C54" s="132" t="s">
        <v>82</v>
      </c>
      <c r="D54" s="132"/>
      <c r="E54" s="140" t="s">
        <v>310</v>
      </c>
      <c r="F54" s="58"/>
      <c r="G54" s="58"/>
      <c r="H54" s="58"/>
      <c r="I54" s="72"/>
    </row>
    <row r="55" ht="19.9" customHeight="true" spans="2:9">
      <c r="B55" s="132"/>
      <c r="C55" s="132" t="s">
        <v>143</v>
      </c>
      <c r="D55" s="132"/>
      <c r="E55" s="140" t="s">
        <v>311</v>
      </c>
      <c r="F55" s="58"/>
      <c r="G55" s="58"/>
      <c r="H55" s="58"/>
      <c r="I55" s="72"/>
    </row>
    <row r="56" ht="19.9" customHeight="true" spans="2:9">
      <c r="B56" s="132"/>
      <c r="C56" s="132" t="s">
        <v>88</v>
      </c>
      <c r="D56" s="132"/>
      <c r="E56" s="140" t="s">
        <v>312</v>
      </c>
      <c r="F56" s="58"/>
      <c r="G56" s="58"/>
      <c r="H56" s="58"/>
      <c r="I56" s="72"/>
    </row>
    <row r="57" ht="19.9" customHeight="true" spans="2:9">
      <c r="B57" s="132"/>
      <c r="C57" s="132" t="s">
        <v>256</v>
      </c>
      <c r="D57" s="132"/>
      <c r="E57" s="140" t="s">
        <v>313</v>
      </c>
      <c r="F57" s="58"/>
      <c r="G57" s="58"/>
      <c r="H57" s="58"/>
      <c r="I57" s="72"/>
    </row>
    <row r="58" ht="19.9" customHeight="true" spans="2:9">
      <c r="B58" s="132"/>
      <c r="C58" s="132" t="s">
        <v>314</v>
      </c>
      <c r="D58" s="132"/>
      <c r="E58" s="140" t="s">
        <v>315</v>
      </c>
      <c r="F58" s="58"/>
      <c r="G58" s="58"/>
      <c r="H58" s="58"/>
      <c r="I58" s="72"/>
    </row>
    <row r="59" ht="19.9" customHeight="true" spans="2:9">
      <c r="B59" s="132"/>
      <c r="C59" s="132" t="s">
        <v>72</v>
      </c>
      <c r="D59" s="132"/>
      <c r="E59" s="140" t="s">
        <v>316</v>
      </c>
      <c r="F59" s="58"/>
      <c r="G59" s="58"/>
      <c r="H59" s="58"/>
      <c r="I59" s="72"/>
    </row>
    <row r="60" ht="19.9" customHeight="true" spans="2:9">
      <c r="B60" s="132" t="s">
        <v>317</v>
      </c>
      <c r="C60" s="132"/>
      <c r="D60" s="132"/>
      <c r="E60" s="140" t="s">
        <v>318</v>
      </c>
      <c r="F60" s="58"/>
      <c r="G60" s="58"/>
      <c r="H60" s="58"/>
      <c r="I60" s="72"/>
    </row>
    <row r="61" ht="19.9" customHeight="true" spans="1:9">
      <c r="A61" s="72"/>
      <c r="B61" s="132"/>
      <c r="C61" s="132" t="s">
        <v>72</v>
      </c>
      <c r="D61" s="132"/>
      <c r="E61" s="140" t="s">
        <v>319</v>
      </c>
      <c r="F61" s="58"/>
      <c r="G61" s="58"/>
      <c r="H61" s="58"/>
      <c r="I61" s="72"/>
    </row>
    <row r="62" ht="19.9" customHeight="true" spans="2:9">
      <c r="B62" s="132" t="s">
        <v>320</v>
      </c>
      <c r="C62" s="132"/>
      <c r="D62" s="132"/>
      <c r="E62" s="140" t="s">
        <v>321</v>
      </c>
      <c r="F62" s="58"/>
      <c r="G62" s="58"/>
      <c r="H62" s="58"/>
      <c r="I62" s="72"/>
    </row>
    <row r="63" ht="30" customHeight="true" spans="1:9">
      <c r="A63" s="72"/>
      <c r="B63" s="132"/>
      <c r="C63" s="132" t="s">
        <v>85</v>
      </c>
      <c r="D63" s="132"/>
      <c r="E63" s="140" t="s">
        <v>322</v>
      </c>
      <c r="F63" s="58"/>
      <c r="G63" s="58"/>
      <c r="H63" s="58"/>
      <c r="I63" s="72"/>
    </row>
    <row r="64" ht="11.25" customHeight="true" spans="1:9">
      <c r="A64" s="133"/>
      <c r="B64" s="133" t="s">
        <v>3</v>
      </c>
      <c r="C64" s="133" t="s">
        <v>3</v>
      </c>
      <c r="D64" s="133" t="s">
        <v>3</v>
      </c>
      <c r="E64" s="133"/>
      <c r="F64" s="141"/>
      <c r="G64" s="141"/>
      <c r="H64" s="141"/>
      <c r="I64" s="142"/>
    </row>
  </sheetData>
  <mergeCells count="9">
    <mergeCell ref="B2:H2"/>
    <mergeCell ref="B4:E4"/>
    <mergeCell ref="F4:H4"/>
    <mergeCell ref="B5:D5"/>
    <mergeCell ref="B7:E7"/>
    <mergeCell ref="E5:E6"/>
    <mergeCell ref="F5:F6"/>
    <mergeCell ref="G5:G6"/>
    <mergeCell ref="H5:H6"/>
  </mergeCells>
  <pageMargins left="0.748031496062992" right="0.748031496062992" top="0.275590551181102" bottom="0.275590551181102" header="0" footer="0"/>
  <pageSetup paperSize="9" scale="93" fitToHeight="0"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workbookViewId="0">
      <pane ySplit="6" topLeftCell="A7" activePane="bottomLeft" state="frozen"/>
      <selection/>
      <selection pane="bottomLeft" activeCell="J32" sqref="J32"/>
    </sheetView>
  </sheetViews>
  <sheetFormatPr defaultColWidth="10" defaultRowHeight="13.5"/>
  <cols>
    <col min="1" max="1" width="1.5" customWidth="true"/>
    <col min="2" max="2" width="12.75" customWidth="true"/>
    <col min="3" max="7" width="10.625" customWidth="true"/>
    <col min="8" max="8" width="12.75" customWidth="true"/>
    <col min="9" max="9" width="10.625" customWidth="true"/>
    <col min="10" max="10" width="11.625" customWidth="true"/>
    <col min="11" max="11" width="10.625" customWidth="true"/>
    <col min="12" max="12" width="11.625" customWidth="true"/>
    <col min="13" max="13" width="13" customWidth="true"/>
    <col min="14" max="14" width="1.5" customWidth="true"/>
  </cols>
  <sheetData>
    <row r="1" ht="14.25" customHeight="true" spans="1:14">
      <c r="A1" s="88"/>
      <c r="B1" s="89"/>
      <c r="C1" s="90"/>
      <c r="D1" s="90"/>
      <c r="E1" s="90"/>
      <c r="F1" s="90" t="s">
        <v>1</v>
      </c>
      <c r="G1" s="90"/>
      <c r="H1" s="89"/>
      <c r="I1" s="90"/>
      <c r="J1" s="90"/>
      <c r="K1" s="90"/>
      <c r="L1" s="90" t="s">
        <v>1</v>
      </c>
      <c r="M1" s="90"/>
      <c r="N1" s="88"/>
    </row>
    <row r="2" ht="19.9" customHeight="true" spans="1:14">
      <c r="A2" s="70"/>
      <c r="B2" s="45" t="s">
        <v>323</v>
      </c>
      <c r="C2" s="45"/>
      <c r="D2" s="45"/>
      <c r="E2" s="45"/>
      <c r="F2" s="45"/>
      <c r="G2" s="45"/>
      <c r="H2" s="45"/>
      <c r="I2" s="45"/>
      <c r="J2" s="45"/>
      <c r="K2" s="45"/>
      <c r="L2" s="45"/>
      <c r="M2" s="45"/>
      <c r="N2" s="70" t="s">
        <v>3</v>
      </c>
    </row>
    <row r="3" ht="17.1" customHeight="true" spans="1:14">
      <c r="A3" s="70"/>
      <c r="B3" s="91"/>
      <c r="C3" s="63"/>
      <c r="D3" s="92"/>
      <c r="E3" s="92"/>
      <c r="F3" s="92"/>
      <c r="G3" s="98"/>
      <c r="H3" s="91"/>
      <c r="I3" s="63"/>
      <c r="J3" s="92"/>
      <c r="K3" s="92"/>
      <c r="L3" s="92"/>
      <c r="M3" s="98" t="s">
        <v>4</v>
      </c>
      <c r="N3" s="70"/>
    </row>
    <row r="4" ht="21.4" customHeight="true" spans="1:14">
      <c r="A4" s="93"/>
      <c r="B4" s="65" t="s">
        <v>324</v>
      </c>
      <c r="C4" s="65"/>
      <c r="D4" s="65"/>
      <c r="E4" s="65"/>
      <c r="F4" s="65"/>
      <c r="G4" s="65"/>
      <c r="H4" s="65" t="s">
        <v>59</v>
      </c>
      <c r="I4" s="65"/>
      <c r="J4" s="65"/>
      <c r="K4" s="65"/>
      <c r="L4" s="65"/>
      <c r="M4" s="65"/>
      <c r="N4" s="93"/>
    </row>
    <row r="5" ht="21.4" customHeight="true" spans="1:14">
      <c r="A5" s="70"/>
      <c r="B5" s="65" t="s">
        <v>9</v>
      </c>
      <c r="C5" s="65" t="s">
        <v>325</v>
      </c>
      <c r="D5" s="65" t="s">
        <v>326</v>
      </c>
      <c r="E5" s="65"/>
      <c r="F5" s="65"/>
      <c r="G5" s="65" t="s">
        <v>327</v>
      </c>
      <c r="H5" s="65" t="s">
        <v>9</v>
      </c>
      <c r="I5" s="65" t="s">
        <v>325</v>
      </c>
      <c r="J5" s="65" t="s">
        <v>326</v>
      </c>
      <c r="K5" s="65"/>
      <c r="L5" s="65"/>
      <c r="M5" s="65" t="s">
        <v>327</v>
      </c>
      <c r="N5" s="70"/>
    </row>
    <row r="6" ht="34.15" customHeight="true" spans="1:14">
      <c r="A6" s="70"/>
      <c r="B6" s="65"/>
      <c r="C6" s="65"/>
      <c r="D6" s="65" t="s">
        <v>328</v>
      </c>
      <c r="E6" s="65" t="s">
        <v>329</v>
      </c>
      <c r="F6" s="65" t="s">
        <v>330</v>
      </c>
      <c r="G6" s="65"/>
      <c r="H6" s="65"/>
      <c r="I6" s="65"/>
      <c r="J6" s="65" t="s">
        <v>328</v>
      </c>
      <c r="K6" s="65" t="s">
        <v>329</v>
      </c>
      <c r="L6" s="65" t="s">
        <v>330</v>
      </c>
      <c r="M6" s="65"/>
      <c r="N6" s="70"/>
    </row>
    <row r="7" s="123" customFormat="true" ht="51" customHeight="true" spans="1:14">
      <c r="A7" s="124"/>
      <c r="B7" s="125">
        <v>509173.72</v>
      </c>
      <c r="C7" s="125">
        <v>0</v>
      </c>
      <c r="D7" s="125" t="s">
        <v>331</v>
      </c>
      <c r="E7" s="125" t="s">
        <v>332</v>
      </c>
      <c r="F7" s="125" t="s">
        <v>333</v>
      </c>
      <c r="G7" s="125" t="s">
        <v>334</v>
      </c>
      <c r="H7" s="125">
        <f>SUM(L7+M7)</f>
        <v>128000</v>
      </c>
      <c r="I7" s="125">
        <v>0</v>
      </c>
      <c r="J7" s="125">
        <v>56000</v>
      </c>
      <c r="K7" s="125">
        <v>0</v>
      </c>
      <c r="L7" s="125">
        <v>56000</v>
      </c>
      <c r="M7" s="125">
        <v>72000</v>
      </c>
      <c r="N7" s="124"/>
    </row>
    <row r="8" ht="27.75" customHeight="true" spans="1:14">
      <c r="A8" s="126"/>
      <c r="B8" s="127"/>
      <c r="C8" s="127"/>
      <c r="D8" s="127"/>
      <c r="E8" s="127"/>
      <c r="F8" s="127"/>
      <c r="G8" s="127"/>
      <c r="H8" s="127"/>
      <c r="I8" s="127"/>
      <c r="J8" s="127"/>
      <c r="K8" s="127"/>
      <c r="L8" s="127"/>
      <c r="M8" s="127"/>
      <c r="N8" s="70"/>
    </row>
    <row r="9" ht="17.1" customHeight="true" spans="1:14">
      <c r="A9" s="96"/>
      <c r="B9" s="97" t="s">
        <v>335</v>
      </c>
      <c r="C9" s="97"/>
      <c r="D9" s="97"/>
      <c r="E9" s="97"/>
      <c r="F9" s="97"/>
      <c r="G9" s="97"/>
      <c r="H9" s="97"/>
      <c r="I9" s="97"/>
      <c r="J9" s="97"/>
      <c r="K9" s="97"/>
      <c r="L9" s="97"/>
      <c r="M9" s="97"/>
      <c r="N9" s="100"/>
    </row>
  </sheetData>
  <mergeCells count="12">
    <mergeCell ref="B2:M2"/>
    <mergeCell ref="B4:G4"/>
    <mergeCell ref="H4:M4"/>
    <mergeCell ref="D5:F5"/>
    <mergeCell ref="J5:L5"/>
    <mergeCell ref="B9:M9"/>
    <mergeCell ref="B5:B6"/>
    <mergeCell ref="C5:C6"/>
    <mergeCell ref="G5:G6"/>
    <mergeCell ref="H5:H6"/>
    <mergeCell ref="I5:I6"/>
    <mergeCell ref="M5:M6"/>
  </mergeCells>
  <pageMargins left="0.748031496062992" right="0.748031496062992" top="0.275590551181102" bottom="0.275590551181102" header="0" footer="0"/>
  <pageSetup paperSize="9" scale="97"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6" topLeftCell="A7" activePane="bottomLeft" state="frozen"/>
      <selection/>
      <selection pane="bottomLeft" activeCell="L5" sqref="L5"/>
    </sheetView>
  </sheetViews>
  <sheetFormatPr defaultColWidth="10" defaultRowHeight="13.5"/>
  <cols>
    <col min="1" max="1" width="1.5" style="101" customWidth="true"/>
    <col min="2" max="4" width="7.75" style="101" customWidth="true"/>
    <col min="5" max="5" width="25" style="101" customWidth="true"/>
    <col min="6" max="6" width="14.5" style="101" customWidth="true"/>
    <col min="7" max="7" width="9.75" style="101" customWidth="true"/>
    <col min="8" max="8" width="14.5" style="101" customWidth="true"/>
    <col min="9" max="9" width="1.5" style="101" customWidth="true"/>
    <col min="10" max="16384" width="10" style="101"/>
  </cols>
  <sheetData>
    <row r="1" ht="14.25" customHeight="true" spans="1:9">
      <c r="A1" s="102"/>
      <c r="B1" s="103"/>
      <c r="C1" s="103"/>
      <c r="D1" s="103"/>
      <c r="E1" s="112"/>
      <c r="F1" s="113"/>
      <c r="G1" s="113"/>
      <c r="H1" s="113"/>
      <c r="I1" s="102"/>
    </row>
    <row r="2" ht="19.9" customHeight="true" spans="1:9">
      <c r="A2" s="104"/>
      <c r="B2" s="105" t="s">
        <v>336</v>
      </c>
      <c r="C2" s="105"/>
      <c r="D2" s="105"/>
      <c r="E2" s="105"/>
      <c r="F2" s="105"/>
      <c r="G2" s="105"/>
      <c r="H2" s="105"/>
      <c r="I2" s="104" t="s">
        <v>3</v>
      </c>
    </row>
    <row r="3" ht="17.1" customHeight="true" spans="1:9">
      <c r="A3" s="104"/>
      <c r="B3" s="106"/>
      <c r="C3" s="106"/>
      <c r="D3" s="106"/>
      <c r="E3" s="114"/>
      <c r="F3" s="115"/>
      <c r="G3" s="115"/>
      <c r="H3" s="116" t="s">
        <v>4</v>
      </c>
      <c r="I3" s="104"/>
    </row>
    <row r="4" ht="21.4" customHeight="true" spans="1:9">
      <c r="A4" s="104"/>
      <c r="B4" s="107" t="s">
        <v>58</v>
      </c>
      <c r="C4" s="107"/>
      <c r="D4" s="107"/>
      <c r="E4" s="107"/>
      <c r="F4" s="117" t="s">
        <v>59</v>
      </c>
      <c r="G4" s="117"/>
      <c r="H4" s="117"/>
      <c r="I4" s="104"/>
    </row>
    <row r="5" ht="21.4" customHeight="true" spans="1:9">
      <c r="A5" s="23"/>
      <c r="B5" s="107" t="s">
        <v>60</v>
      </c>
      <c r="C5" s="107"/>
      <c r="D5" s="107"/>
      <c r="E5" s="107" t="s">
        <v>61</v>
      </c>
      <c r="F5" s="117" t="s">
        <v>9</v>
      </c>
      <c r="G5" s="117" t="s">
        <v>62</v>
      </c>
      <c r="H5" s="117" t="s">
        <v>63</v>
      </c>
      <c r="I5" s="23"/>
    </row>
    <row r="6" ht="21.4" customHeight="true" spans="1:9">
      <c r="A6" s="104"/>
      <c r="B6" s="107" t="s">
        <v>64</v>
      </c>
      <c r="C6" s="107" t="s">
        <v>65</v>
      </c>
      <c r="D6" s="107" t="s">
        <v>66</v>
      </c>
      <c r="E6" s="107"/>
      <c r="F6" s="117"/>
      <c r="G6" s="117"/>
      <c r="H6" s="117"/>
      <c r="I6" s="104"/>
    </row>
    <row r="7" ht="30" customHeight="true" spans="1:9">
      <c r="A7" s="108"/>
      <c r="B7" s="107" t="s">
        <v>67</v>
      </c>
      <c r="C7" s="107"/>
      <c r="D7" s="107"/>
      <c r="E7" s="107"/>
      <c r="F7" s="118">
        <v>115069</v>
      </c>
      <c r="G7" s="118"/>
      <c r="H7" s="118">
        <v>115069</v>
      </c>
      <c r="I7" s="108"/>
    </row>
    <row r="8" ht="30" customHeight="true" spans="1:9">
      <c r="A8" s="109"/>
      <c r="B8" s="110" t="s">
        <v>174</v>
      </c>
      <c r="C8" s="110"/>
      <c r="D8" s="110"/>
      <c r="E8" s="119" t="s">
        <v>337</v>
      </c>
      <c r="F8" s="120">
        <v>115069</v>
      </c>
      <c r="G8" s="120"/>
      <c r="H8" s="120">
        <v>115069</v>
      </c>
      <c r="I8" s="109"/>
    </row>
    <row r="9" ht="30" customHeight="true" spans="1:9">
      <c r="A9" s="109"/>
      <c r="B9" s="110" t="s">
        <v>174</v>
      </c>
      <c r="C9" s="110" t="s">
        <v>85</v>
      </c>
      <c r="D9" s="110"/>
      <c r="E9" s="119" t="s">
        <v>338</v>
      </c>
      <c r="F9" s="120">
        <v>115069</v>
      </c>
      <c r="G9" s="120"/>
      <c r="H9" s="120">
        <v>115069</v>
      </c>
      <c r="I9" s="109"/>
    </row>
    <row r="10" ht="30" customHeight="true" spans="1:9">
      <c r="A10" s="109"/>
      <c r="B10" s="110" t="s">
        <v>174</v>
      </c>
      <c r="C10" s="110" t="s">
        <v>85</v>
      </c>
      <c r="D10" s="110" t="s">
        <v>105</v>
      </c>
      <c r="E10" s="119" t="s">
        <v>339</v>
      </c>
      <c r="F10" s="120">
        <v>15069</v>
      </c>
      <c r="G10" s="120"/>
      <c r="H10" s="120">
        <v>15069</v>
      </c>
      <c r="I10" s="109"/>
    </row>
    <row r="11" ht="30" customHeight="true" spans="1:9">
      <c r="A11" s="109"/>
      <c r="B11" s="110" t="s">
        <v>174</v>
      </c>
      <c r="C11" s="110" t="s">
        <v>85</v>
      </c>
      <c r="D11" s="110" t="s">
        <v>259</v>
      </c>
      <c r="E11" s="119" t="s">
        <v>340</v>
      </c>
      <c r="F11" s="120">
        <v>100000</v>
      </c>
      <c r="G11" s="120"/>
      <c r="H11" s="120">
        <v>100000</v>
      </c>
      <c r="I11" s="109"/>
    </row>
    <row r="12" ht="30" customHeight="true" spans="1:9">
      <c r="A12" s="109"/>
      <c r="B12" s="110"/>
      <c r="C12" s="110"/>
      <c r="D12" s="110"/>
      <c r="E12" s="119"/>
      <c r="F12" s="121"/>
      <c r="G12" s="121"/>
      <c r="H12" s="121"/>
      <c r="I12" s="109"/>
    </row>
    <row r="13" ht="30" customHeight="true" spans="1:9">
      <c r="A13" s="109"/>
      <c r="B13" s="110"/>
      <c r="C13" s="110"/>
      <c r="D13" s="110"/>
      <c r="E13" s="119"/>
      <c r="F13" s="121"/>
      <c r="G13" s="121"/>
      <c r="H13" s="121"/>
      <c r="I13" s="109"/>
    </row>
    <row r="14" ht="11.25" customHeight="true" spans="1:9">
      <c r="A14" s="111"/>
      <c r="B14" s="111" t="s">
        <v>3</v>
      </c>
      <c r="C14" s="111" t="s">
        <v>3</v>
      </c>
      <c r="D14" s="111" t="s">
        <v>3</v>
      </c>
      <c r="E14" s="111"/>
      <c r="F14" s="111"/>
      <c r="G14" s="111"/>
      <c r="H14" s="111"/>
      <c r="I14" s="122"/>
    </row>
  </sheetData>
  <mergeCells count="11">
    <mergeCell ref="B1:D1"/>
    <mergeCell ref="B2:H2"/>
    <mergeCell ref="B4:E4"/>
    <mergeCell ref="F4:H4"/>
    <mergeCell ref="B5:D5"/>
    <mergeCell ref="B7:E7"/>
    <mergeCell ref="A10:A13"/>
    <mergeCell ref="E5:E6"/>
    <mergeCell ref="F5:F6"/>
    <mergeCell ref="G5:G6"/>
    <mergeCell ref="H5:H6"/>
  </mergeCells>
  <pageMargins left="0.748031496062992" right="0.748031496062992" top="0.275590551181102" bottom="0.275590551181102" header="0" footer="0"/>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6" topLeftCell="A7" activePane="bottomLeft" state="frozen"/>
      <selection/>
      <selection pane="bottomLeft" activeCell="L28" sqref="L28"/>
    </sheetView>
  </sheetViews>
  <sheetFormatPr defaultColWidth="10" defaultRowHeight="13.5"/>
  <cols>
    <col min="1" max="1" width="1.5" customWidth="true"/>
    <col min="2" max="13" width="10.625" customWidth="true"/>
    <col min="14" max="14" width="1.5" customWidth="true"/>
  </cols>
  <sheetData>
    <row r="1" ht="14.25" customHeight="true" spans="1:14">
      <c r="A1" s="88"/>
      <c r="B1" s="89"/>
      <c r="C1" s="90"/>
      <c r="D1" s="90"/>
      <c r="E1" s="90"/>
      <c r="F1" s="90" t="s">
        <v>1</v>
      </c>
      <c r="G1" s="90"/>
      <c r="H1" s="89"/>
      <c r="I1" s="90"/>
      <c r="J1" s="90"/>
      <c r="K1" s="90"/>
      <c r="L1" s="90" t="s">
        <v>1</v>
      </c>
      <c r="M1" s="90"/>
      <c r="N1" s="88"/>
    </row>
    <row r="2" ht="19.9" customHeight="true" spans="1:14">
      <c r="A2" s="70"/>
      <c r="B2" s="45" t="s">
        <v>341</v>
      </c>
      <c r="C2" s="45"/>
      <c r="D2" s="45"/>
      <c r="E2" s="45"/>
      <c r="F2" s="45"/>
      <c r="G2" s="45"/>
      <c r="H2" s="45"/>
      <c r="I2" s="45"/>
      <c r="J2" s="45"/>
      <c r="K2" s="45"/>
      <c r="L2" s="45"/>
      <c r="M2" s="45"/>
      <c r="N2" s="70" t="s">
        <v>3</v>
      </c>
    </row>
    <row r="3" ht="41.25" customHeight="true" spans="1:14">
      <c r="A3" s="70"/>
      <c r="B3" s="91"/>
      <c r="C3" s="63"/>
      <c r="D3" s="92"/>
      <c r="E3" s="92"/>
      <c r="F3" s="92"/>
      <c r="G3" s="98"/>
      <c r="H3" s="91"/>
      <c r="I3" s="63"/>
      <c r="J3" s="92"/>
      <c r="K3" s="92"/>
      <c r="L3" s="92"/>
      <c r="M3" s="98" t="s">
        <v>4</v>
      </c>
      <c r="N3" s="70"/>
    </row>
    <row r="4" ht="21.4" customHeight="true" spans="1:14">
      <c r="A4" s="93"/>
      <c r="B4" s="65" t="s">
        <v>324</v>
      </c>
      <c r="C4" s="65"/>
      <c r="D4" s="65"/>
      <c r="E4" s="65"/>
      <c r="F4" s="65"/>
      <c r="G4" s="65"/>
      <c r="H4" s="65" t="s">
        <v>59</v>
      </c>
      <c r="I4" s="65"/>
      <c r="J4" s="65"/>
      <c r="K4" s="65"/>
      <c r="L4" s="65"/>
      <c r="M4" s="65"/>
      <c r="N4" s="93"/>
    </row>
    <row r="5" ht="21.4" customHeight="true" spans="1:14">
      <c r="A5" s="70"/>
      <c r="B5" s="65" t="s">
        <v>9</v>
      </c>
      <c r="C5" s="65" t="s">
        <v>325</v>
      </c>
      <c r="D5" s="65" t="s">
        <v>326</v>
      </c>
      <c r="E5" s="65"/>
      <c r="F5" s="65"/>
      <c r="G5" s="65" t="s">
        <v>327</v>
      </c>
      <c r="H5" s="65" t="s">
        <v>9</v>
      </c>
      <c r="I5" s="65" t="s">
        <v>325</v>
      </c>
      <c r="J5" s="65" t="s">
        <v>326</v>
      </c>
      <c r="K5" s="65"/>
      <c r="L5" s="65"/>
      <c r="M5" s="65" t="s">
        <v>327</v>
      </c>
      <c r="N5" s="70"/>
    </row>
    <row r="6" ht="71.25" customHeight="true" spans="1:14">
      <c r="A6" s="70"/>
      <c r="B6" s="65"/>
      <c r="C6" s="65"/>
      <c r="D6" s="65" t="s">
        <v>328</v>
      </c>
      <c r="E6" s="65" t="s">
        <v>329</v>
      </c>
      <c r="F6" s="65" t="s">
        <v>330</v>
      </c>
      <c r="G6" s="65"/>
      <c r="H6" s="65"/>
      <c r="I6" s="65"/>
      <c r="J6" s="65" t="s">
        <v>328</v>
      </c>
      <c r="K6" s="65" t="s">
        <v>329</v>
      </c>
      <c r="L6" s="65" t="s">
        <v>330</v>
      </c>
      <c r="M6" s="65"/>
      <c r="N6" s="70"/>
    </row>
    <row r="7" ht="39" customHeight="true" spans="1:14">
      <c r="A7" s="72"/>
      <c r="B7" s="67">
        <v>0</v>
      </c>
      <c r="C7" s="67">
        <v>0</v>
      </c>
      <c r="D7" s="67">
        <v>0</v>
      </c>
      <c r="E7" s="67">
        <v>0</v>
      </c>
      <c r="F7" s="67">
        <v>0</v>
      </c>
      <c r="G7" s="67">
        <v>0</v>
      </c>
      <c r="H7" s="67">
        <v>0</v>
      </c>
      <c r="I7" s="67">
        <v>0</v>
      </c>
      <c r="J7" s="67">
        <v>0</v>
      </c>
      <c r="K7" s="67">
        <v>0</v>
      </c>
      <c r="L7" s="67">
        <v>0</v>
      </c>
      <c r="M7" s="67">
        <v>0</v>
      </c>
      <c r="N7" s="72"/>
    </row>
    <row r="8" ht="23.25" customHeight="true" spans="1:14">
      <c r="A8" s="94"/>
      <c r="B8" s="95"/>
      <c r="C8" s="95"/>
      <c r="D8" s="95"/>
      <c r="E8" s="95"/>
      <c r="F8" s="95"/>
      <c r="G8" s="95"/>
      <c r="H8" s="95"/>
      <c r="I8" s="95"/>
      <c r="J8" s="95"/>
      <c r="K8" s="95"/>
      <c r="L8" s="95"/>
      <c r="M8" s="95"/>
      <c r="N8" s="99"/>
    </row>
    <row r="9" ht="31.5" customHeight="true" spans="1:14">
      <c r="A9" s="96"/>
      <c r="B9" s="97" t="s">
        <v>335</v>
      </c>
      <c r="C9" s="97"/>
      <c r="D9" s="97"/>
      <c r="E9" s="97"/>
      <c r="F9" s="97"/>
      <c r="G9" s="97"/>
      <c r="H9" s="97"/>
      <c r="I9" s="97"/>
      <c r="J9" s="97"/>
      <c r="K9" s="97"/>
      <c r="L9" s="97"/>
      <c r="M9" s="97"/>
      <c r="N9" s="100"/>
    </row>
  </sheetData>
  <mergeCells count="12">
    <mergeCell ref="B2:M2"/>
    <mergeCell ref="B4:G4"/>
    <mergeCell ref="H4:M4"/>
    <mergeCell ref="D5:F5"/>
    <mergeCell ref="J5:L5"/>
    <mergeCell ref="B9:M9"/>
    <mergeCell ref="B5:B6"/>
    <mergeCell ref="C5:C6"/>
    <mergeCell ref="G5:G6"/>
    <mergeCell ref="H5:H6"/>
    <mergeCell ref="I5:I6"/>
    <mergeCell ref="M5:M6"/>
  </mergeCells>
  <pageMargins left="0.748031496062992" right="0.748031496062992" top="0.275590551181102" bottom="0.275590551181102" header="0" footer="0"/>
  <pageSetup paperSize="9"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0"/>
  <sheetViews>
    <sheetView workbookViewId="0">
      <pane ySplit="5" topLeftCell="A24" activePane="bottomLeft" state="frozen"/>
      <selection/>
      <selection pane="bottomLeft" activeCell="J51" sqref="J51"/>
    </sheetView>
  </sheetViews>
  <sheetFormatPr defaultColWidth="10" defaultRowHeight="13.5" outlineLevelCol="5"/>
  <cols>
    <col min="1" max="1" width="1.5" customWidth="true"/>
    <col min="2" max="2" width="28.625" customWidth="true"/>
    <col min="3" max="3" width="19.5" style="73" customWidth="true"/>
    <col min="4" max="4" width="33.375" customWidth="true"/>
    <col min="5" max="5" width="19.5" style="73" customWidth="true"/>
    <col min="6" max="6" width="1.5" customWidth="true"/>
    <col min="7" max="7" width="9.75" customWidth="true"/>
    <col min="10" max="10" width="15" style="74" customWidth="true"/>
    <col min="11" max="11" width="10" style="74"/>
    <col min="12" max="13" width="15" style="74" customWidth="true"/>
    <col min="14" max="14" width="11.625" style="74" customWidth="true"/>
  </cols>
  <sheetData>
    <row r="1" ht="14.25" customHeight="true" spans="1:6">
      <c r="A1" s="75"/>
      <c r="B1" s="43"/>
      <c r="C1" s="76"/>
      <c r="D1" s="77"/>
      <c r="E1" s="76"/>
      <c r="F1" s="86"/>
    </row>
    <row r="2" ht="19.9" customHeight="true" spans="1:6">
      <c r="A2" s="49"/>
      <c r="B2" s="45" t="s">
        <v>342</v>
      </c>
      <c r="C2" s="45"/>
      <c r="D2" s="45"/>
      <c r="E2" s="45"/>
      <c r="F2" s="70"/>
    </row>
    <row r="3" ht="17.1" customHeight="true" spans="1:6">
      <c r="A3" s="49"/>
      <c r="B3" s="78"/>
      <c r="C3" s="79"/>
      <c r="D3" s="78"/>
      <c r="E3" s="79" t="s">
        <v>4</v>
      </c>
      <c r="F3" s="70"/>
    </row>
    <row r="4" ht="21.4" customHeight="true" spans="1:6">
      <c r="A4" s="49"/>
      <c r="B4" s="50" t="s">
        <v>5</v>
      </c>
      <c r="C4" s="50"/>
      <c r="D4" s="50" t="s">
        <v>343</v>
      </c>
      <c r="E4" s="50"/>
      <c r="F4" s="70"/>
    </row>
    <row r="5" ht="21.4" customHeight="true" spans="1:6">
      <c r="A5" s="80"/>
      <c r="B5" s="50" t="s">
        <v>7</v>
      </c>
      <c r="C5" s="81" t="s">
        <v>8</v>
      </c>
      <c r="D5" s="50" t="s">
        <v>7</v>
      </c>
      <c r="E5" s="81" t="s">
        <v>8</v>
      </c>
      <c r="F5" s="70"/>
    </row>
    <row r="6" ht="19.9" customHeight="true" spans="1:6">
      <c r="A6" s="55"/>
      <c r="B6" s="57" t="s">
        <v>344</v>
      </c>
      <c r="C6" s="82">
        <v>417097366.37</v>
      </c>
      <c r="D6" s="57" t="s">
        <v>345</v>
      </c>
      <c r="E6" s="82">
        <v>96297261.1000001</v>
      </c>
      <c r="F6" s="72"/>
    </row>
    <row r="7" ht="19.9" customHeight="true" spans="1:6">
      <c r="A7" s="55"/>
      <c r="B7" s="57" t="s">
        <v>346</v>
      </c>
      <c r="C7" s="82">
        <v>115069</v>
      </c>
      <c r="D7" s="57" t="s">
        <v>347</v>
      </c>
      <c r="E7" s="82"/>
      <c r="F7" s="72"/>
    </row>
    <row r="8" ht="19.9" customHeight="true" spans="1:6">
      <c r="A8" s="55"/>
      <c r="B8" s="57" t="s">
        <v>348</v>
      </c>
      <c r="C8" s="82"/>
      <c r="D8" s="57" t="s">
        <v>349</v>
      </c>
      <c r="E8" s="82">
        <v>3364058.88</v>
      </c>
      <c r="F8" s="72"/>
    </row>
    <row r="9" ht="19.9" customHeight="true" spans="1:6">
      <c r="A9" s="55"/>
      <c r="B9" s="57" t="s">
        <v>350</v>
      </c>
      <c r="C9" s="82"/>
      <c r="D9" s="57" t="s">
        <v>351</v>
      </c>
      <c r="E9" s="82">
        <v>8321999.26</v>
      </c>
      <c r="F9" s="72"/>
    </row>
    <row r="10" ht="19.9" customHeight="true" spans="1:6">
      <c r="A10" s="55"/>
      <c r="B10" s="57" t="s">
        <v>352</v>
      </c>
      <c r="C10" s="82"/>
      <c r="D10" s="57" t="s">
        <v>353</v>
      </c>
      <c r="E10" s="82">
        <v>37829827.36</v>
      </c>
      <c r="F10" s="72"/>
    </row>
    <row r="11" ht="19.9" customHeight="true" spans="1:6">
      <c r="A11" s="55"/>
      <c r="B11" s="57" t="s">
        <v>354</v>
      </c>
      <c r="C11" s="82"/>
      <c r="D11" s="57" t="s">
        <v>355</v>
      </c>
      <c r="E11" s="82"/>
      <c r="F11" s="72"/>
    </row>
    <row r="12" ht="19.9" customHeight="true" spans="1:6">
      <c r="A12" s="55"/>
      <c r="B12" s="57" t="s">
        <v>356</v>
      </c>
      <c r="C12" s="82"/>
      <c r="D12" s="57" t="s">
        <v>357</v>
      </c>
      <c r="E12" s="82">
        <v>1784000</v>
      </c>
      <c r="F12" s="72"/>
    </row>
    <row r="13" ht="19.9" customHeight="true" spans="1:6">
      <c r="A13" s="55"/>
      <c r="B13" s="57" t="s">
        <v>358</v>
      </c>
      <c r="C13" s="82"/>
      <c r="D13" s="57" t="s">
        <v>359</v>
      </c>
      <c r="E13" s="82">
        <v>17366866.73</v>
      </c>
      <c r="F13" s="72"/>
    </row>
    <row r="14" ht="19.9" customHeight="true" spans="1:6">
      <c r="A14" s="55"/>
      <c r="B14" s="57" t="s">
        <v>360</v>
      </c>
      <c r="C14" s="82"/>
      <c r="D14" s="57" t="s">
        <v>361</v>
      </c>
      <c r="E14" s="82"/>
      <c r="F14" s="72"/>
    </row>
    <row r="15" ht="19.9" customHeight="true" spans="1:6">
      <c r="A15" s="55"/>
      <c r="B15" s="57" t="s">
        <v>21</v>
      </c>
      <c r="C15" s="82"/>
      <c r="D15" s="57" t="s">
        <v>362</v>
      </c>
      <c r="E15" s="82">
        <v>7202560.61</v>
      </c>
      <c r="F15" s="72"/>
    </row>
    <row r="16" ht="19.9" customHeight="true" spans="1:6">
      <c r="A16" s="55"/>
      <c r="B16" s="57" t="s">
        <v>21</v>
      </c>
      <c r="C16" s="82"/>
      <c r="D16" s="57" t="s">
        <v>363</v>
      </c>
      <c r="E16" s="82">
        <v>5552600</v>
      </c>
      <c r="F16" s="72"/>
    </row>
    <row r="17" ht="19.9" customHeight="true" spans="1:6">
      <c r="A17" s="55"/>
      <c r="B17" s="57" t="s">
        <v>21</v>
      </c>
      <c r="C17" s="82"/>
      <c r="D17" s="57" t="s">
        <v>364</v>
      </c>
      <c r="E17" s="82">
        <v>40465505.02</v>
      </c>
      <c r="F17" s="72"/>
    </row>
    <row r="18" ht="19.9" customHeight="true" spans="1:6">
      <c r="A18" s="55"/>
      <c r="B18" s="57" t="s">
        <v>21</v>
      </c>
      <c r="C18" s="82"/>
      <c r="D18" s="57" t="s">
        <v>365</v>
      </c>
      <c r="E18" s="82">
        <v>140534191.85</v>
      </c>
      <c r="F18" s="72"/>
    </row>
    <row r="19" ht="19.9" customHeight="true" spans="1:6">
      <c r="A19" s="55"/>
      <c r="B19" s="57" t="s">
        <v>21</v>
      </c>
      <c r="C19" s="82"/>
      <c r="D19" s="57" t="s">
        <v>366</v>
      </c>
      <c r="E19" s="82">
        <v>395559.2</v>
      </c>
      <c r="F19" s="72"/>
    </row>
    <row r="20" ht="19.9" customHeight="true" spans="1:6">
      <c r="A20" s="55"/>
      <c r="B20" s="57" t="s">
        <v>21</v>
      </c>
      <c r="C20" s="82"/>
      <c r="D20" s="57" t="s">
        <v>367</v>
      </c>
      <c r="E20" s="82"/>
      <c r="F20" s="72"/>
    </row>
    <row r="21" ht="19.9" customHeight="true" spans="1:6">
      <c r="A21" s="55"/>
      <c r="B21" s="57" t="s">
        <v>21</v>
      </c>
      <c r="C21" s="82"/>
      <c r="D21" s="57" t="s">
        <v>368</v>
      </c>
      <c r="E21" s="82"/>
      <c r="F21" s="72"/>
    </row>
    <row r="22" ht="19.9" customHeight="true" spans="1:6">
      <c r="A22" s="55"/>
      <c r="B22" s="57" t="s">
        <v>21</v>
      </c>
      <c r="C22" s="82"/>
      <c r="D22" s="57" t="s">
        <v>369</v>
      </c>
      <c r="E22" s="82"/>
      <c r="F22" s="72"/>
    </row>
    <row r="23" ht="19.9" customHeight="true" spans="1:6">
      <c r="A23" s="55"/>
      <c r="B23" s="57" t="s">
        <v>21</v>
      </c>
      <c r="C23" s="82"/>
      <c r="D23" s="57" t="s">
        <v>370</v>
      </c>
      <c r="E23" s="82"/>
      <c r="F23" s="72"/>
    </row>
    <row r="24" ht="19.9" customHeight="true" spans="1:6">
      <c r="A24" s="55"/>
      <c r="B24" s="57" t="s">
        <v>21</v>
      </c>
      <c r="C24" s="82"/>
      <c r="D24" s="57" t="s">
        <v>371</v>
      </c>
      <c r="E24" s="82">
        <v>60504400</v>
      </c>
      <c r="F24" s="72"/>
    </row>
    <row r="25" ht="19.9" customHeight="true" spans="1:6">
      <c r="A25" s="55"/>
      <c r="B25" s="57" t="s">
        <v>21</v>
      </c>
      <c r="C25" s="82"/>
      <c r="D25" s="57" t="s">
        <v>372</v>
      </c>
      <c r="E25" s="82">
        <v>2810146.72</v>
      </c>
      <c r="F25" s="72"/>
    </row>
    <row r="26" ht="19.9" customHeight="true" spans="1:6">
      <c r="A26" s="55"/>
      <c r="B26" s="57" t="s">
        <v>21</v>
      </c>
      <c r="C26" s="82"/>
      <c r="D26" s="57" t="s">
        <v>373</v>
      </c>
      <c r="E26" s="82"/>
      <c r="F26" s="72"/>
    </row>
    <row r="27" ht="19.9" customHeight="true" spans="1:6">
      <c r="A27" s="55"/>
      <c r="B27" s="57" t="s">
        <v>21</v>
      </c>
      <c r="C27" s="82"/>
      <c r="D27" s="57" t="s">
        <v>374</v>
      </c>
      <c r="E27" s="82"/>
      <c r="F27" s="72"/>
    </row>
    <row r="28" ht="19.9" customHeight="true" spans="1:6">
      <c r="A28" s="55"/>
      <c r="B28" s="57" t="s">
        <v>21</v>
      </c>
      <c r="C28" s="82"/>
      <c r="D28" s="57" t="s">
        <v>375</v>
      </c>
      <c r="E28" s="82"/>
      <c r="F28" s="72"/>
    </row>
    <row r="29" ht="19.9" customHeight="true" spans="1:6">
      <c r="A29" s="55"/>
      <c r="B29" s="57" t="s">
        <v>21</v>
      </c>
      <c r="C29" s="82"/>
      <c r="D29" s="57" t="s">
        <v>376</v>
      </c>
      <c r="E29" s="82"/>
      <c r="F29" s="72"/>
    </row>
    <row r="30" ht="19.9" customHeight="true" spans="1:6">
      <c r="A30" s="55"/>
      <c r="B30" s="57" t="s">
        <v>21</v>
      </c>
      <c r="C30" s="82"/>
      <c r="D30" s="57" t="s">
        <v>377</v>
      </c>
      <c r="E30" s="82"/>
      <c r="F30" s="72"/>
    </row>
    <row r="31" ht="19.9" customHeight="true" spans="1:6">
      <c r="A31" s="55"/>
      <c r="B31" s="57" t="s">
        <v>21</v>
      </c>
      <c r="C31" s="82"/>
      <c r="D31" s="57" t="s">
        <v>378</v>
      </c>
      <c r="E31" s="82"/>
      <c r="F31" s="72"/>
    </row>
    <row r="32" ht="19.9" customHeight="true" spans="1:6">
      <c r="A32" s="55"/>
      <c r="B32" s="57" t="s">
        <v>21</v>
      </c>
      <c r="C32" s="82"/>
      <c r="D32" s="57" t="s">
        <v>379</v>
      </c>
      <c r="E32" s="82"/>
      <c r="F32" s="72"/>
    </row>
    <row r="33" ht="19.9" customHeight="true" spans="1:6">
      <c r="A33" s="55"/>
      <c r="B33" s="57" t="s">
        <v>21</v>
      </c>
      <c r="C33" s="82"/>
      <c r="D33" s="57" t="s">
        <v>380</v>
      </c>
      <c r="E33" s="82"/>
      <c r="F33" s="72"/>
    </row>
    <row r="34" ht="19.9" customHeight="true" spans="1:6">
      <c r="A34" s="55"/>
      <c r="B34" s="57" t="s">
        <v>21</v>
      </c>
      <c r="C34" s="82"/>
      <c r="D34" s="57" t="s">
        <v>381</v>
      </c>
      <c r="E34" s="82"/>
      <c r="F34" s="72"/>
    </row>
    <row r="35" ht="19.9" customHeight="true" spans="1:6">
      <c r="A35" s="55"/>
      <c r="B35" s="57" t="s">
        <v>21</v>
      </c>
      <c r="C35" s="82"/>
      <c r="D35" s="57" t="s">
        <v>382</v>
      </c>
      <c r="E35" s="82"/>
      <c r="F35" s="72"/>
    </row>
    <row r="36" ht="19.9" customHeight="true" spans="1:6">
      <c r="A36" s="55"/>
      <c r="B36" s="57"/>
      <c r="C36" s="82"/>
      <c r="D36" s="57" t="s">
        <v>50</v>
      </c>
      <c r="E36" s="82">
        <v>3330000</v>
      </c>
      <c r="F36" s="72"/>
    </row>
    <row r="37" ht="19.9" customHeight="true" spans="1:6">
      <c r="A37" s="55"/>
      <c r="B37" s="53" t="s">
        <v>383</v>
      </c>
      <c r="C37" s="83">
        <f>SUM(C6:C35)</f>
        <v>417212435.37</v>
      </c>
      <c r="D37" s="53" t="s">
        <v>384</v>
      </c>
      <c r="E37" s="83">
        <f>SUM(E6:E36)</f>
        <v>425758976.73</v>
      </c>
      <c r="F37" s="72"/>
    </row>
    <row r="38" ht="19.9" customHeight="true" spans="1:6">
      <c r="A38" s="55"/>
      <c r="B38" s="57" t="s">
        <v>385</v>
      </c>
      <c r="C38" s="82">
        <v>8546541.36</v>
      </c>
      <c r="D38" s="57" t="s">
        <v>386</v>
      </c>
      <c r="E38" s="82">
        <v>0</v>
      </c>
      <c r="F38" s="72"/>
    </row>
    <row r="39" ht="19.9" customHeight="true" spans="1:6">
      <c r="A39" s="55"/>
      <c r="B39" s="53" t="s">
        <v>55</v>
      </c>
      <c r="C39" s="83">
        <v>425758976.73</v>
      </c>
      <c r="D39" s="53" t="s">
        <v>56</v>
      </c>
      <c r="E39" s="83">
        <f>SUM(E37:E38)</f>
        <v>425758976.73</v>
      </c>
      <c r="F39" s="72"/>
    </row>
    <row r="40" ht="8.45" customHeight="true" spans="1:6">
      <c r="A40" s="84"/>
      <c r="B40" s="84"/>
      <c r="C40" s="85"/>
      <c r="E40" s="85"/>
      <c r="F40" s="87"/>
    </row>
  </sheetData>
  <mergeCells count="4">
    <mergeCell ref="B2:E2"/>
    <mergeCell ref="B4:C4"/>
    <mergeCell ref="D4:E4"/>
    <mergeCell ref="A6:A35"/>
  </mergeCells>
  <pageMargins left="0.748031496062992" right="0.748031496062992" top="0.275590551181102" bottom="0.275590551181102" header="0" footer="0"/>
  <pageSetup paperSize="9" scale="87" fitToHeight="0"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2"/>
  <sheetViews>
    <sheetView workbookViewId="0">
      <pane ySplit="5" topLeftCell="A9" activePane="bottomLeft" state="frozen"/>
      <selection/>
      <selection pane="bottomLeft" activeCell="M25" sqref="M25"/>
    </sheetView>
  </sheetViews>
  <sheetFormatPr defaultColWidth="10" defaultRowHeight="13.5"/>
  <cols>
    <col min="1" max="1" width="1.5" customWidth="true"/>
    <col min="2" max="2" width="14" customWidth="true"/>
    <col min="3" max="3" width="27.625" customWidth="true"/>
    <col min="4" max="4" width="19.5" customWidth="true"/>
    <col min="5" max="5" width="17" customWidth="true"/>
    <col min="6" max="6" width="20.75" customWidth="true"/>
    <col min="7" max="7" width="14.5" customWidth="true"/>
    <col min="8" max="14" width="10.625" customWidth="true"/>
    <col min="15" max="15" width="1.5" customWidth="true"/>
  </cols>
  <sheetData>
    <row r="1" ht="19.9" customHeight="true" spans="1:15">
      <c r="A1" s="42"/>
      <c r="B1" s="43"/>
      <c r="C1" s="43"/>
      <c r="D1" s="42"/>
      <c r="E1" s="42"/>
      <c r="F1" s="42"/>
      <c r="G1" s="62"/>
      <c r="H1" s="62"/>
      <c r="I1" s="62"/>
      <c r="J1" s="62"/>
      <c r="K1" s="62"/>
      <c r="L1" s="62"/>
      <c r="M1" s="62"/>
      <c r="N1" s="62"/>
      <c r="O1" s="68"/>
    </row>
    <row r="2" ht="19.9" customHeight="true" spans="1:15">
      <c r="A2" s="44"/>
      <c r="B2" s="45" t="s">
        <v>387</v>
      </c>
      <c r="C2" s="45"/>
      <c r="D2" s="45"/>
      <c r="E2" s="45"/>
      <c r="F2" s="45"/>
      <c r="G2" s="45"/>
      <c r="H2" s="45"/>
      <c r="I2" s="45"/>
      <c r="J2" s="45"/>
      <c r="K2" s="45"/>
      <c r="L2" s="45"/>
      <c r="M2" s="45"/>
      <c r="N2" s="45"/>
      <c r="O2" s="51"/>
    </row>
    <row r="3" ht="17.1" customHeight="true" spans="1:15">
      <c r="A3" s="46"/>
      <c r="B3" s="47"/>
      <c r="C3" s="48"/>
      <c r="D3" s="48"/>
      <c r="E3" s="63"/>
      <c r="F3" s="64"/>
      <c r="G3" s="63"/>
      <c r="H3" s="63"/>
      <c r="I3" s="63"/>
      <c r="J3" s="63"/>
      <c r="K3" s="63"/>
      <c r="L3" s="63"/>
      <c r="M3" s="63"/>
      <c r="N3" s="64" t="s">
        <v>4</v>
      </c>
      <c r="O3" s="69"/>
    </row>
    <row r="4" ht="21.4" customHeight="true" spans="1:15">
      <c r="A4" s="49"/>
      <c r="B4" s="50" t="s">
        <v>388</v>
      </c>
      <c r="C4" s="50" t="s">
        <v>389</v>
      </c>
      <c r="D4" s="50" t="s">
        <v>390</v>
      </c>
      <c r="E4" s="50"/>
      <c r="F4" s="50"/>
      <c r="G4" s="50"/>
      <c r="H4" s="50"/>
      <c r="I4" s="50"/>
      <c r="J4" s="50"/>
      <c r="K4" s="50"/>
      <c r="L4" s="50"/>
      <c r="M4" s="50"/>
      <c r="N4" s="50"/>
      <c r="O4" s="70"/>
    </row>
    <row r="5" ht="71.25" customHeight="true" spans="1:15">
      <c r="A5" s="51"/>
      <c r="B5" s="50"/>
      <c r="C5" s="50"/>
      <c r="D5" s="50" t="s">
        <v>328</v>
      </c>
      <c r="E5" s="65" t="s">
        <v>391</v>
      </c>
      <c r="F5" s="65" t="s">
        <v>392</v>
      </c>
      <c r="G5" s="65" t="s">
        <v>393</v>
      </c>
      <c r="H5" s="65" t="s">
        <v>394</v>
      </c>
      <c r="I5" s="65" t="s">
        <v>395</v>
      </c>
      <c r="J5" s="65" t="s">
        <v>396</v>
      </c>
      <c r="K5" s="65" t="s">
        <v>397</v>
      </c>
      <c r="L5" s="65" t="s">
        <v>398</v>
      </c>
      <c r="M5" s="65" t="s">
        <v>399</v>
      </c>
      <c r="N5" s="65" t="s">
        <v>400</v>
      </c>
      <c r="O5" s="70"/>
    </row>
    <row r="6" ht="19.9" customHeight="true" spans="1:15">
      <c r="A6" s="52"/>
      <c r="B6" s="53" t="s">
        <v>67</v>
      </c>
      <c r="C6" s="53"/>
      <c r="D6" s="54">
        <v>425758976.73</v>
      </c>
      <c r="E6" s="54">
        <v>8546541.36</v>
      </c>
      <c r="F6" s="54">
        <v>417097366.37</v>
      </c>
      <c r="G6" s="54">
        <v>115069</v>
      </c>
      <c r="H6" s="66"/>
      <c r="I6" s="66"/>
      <c r="J6" s="66"/>
      <c r="K6" s="66"/>
      <c r="L6" s="66"/>
      <c r="M6" s="66"/>
      <c r="N6" s="66"/>
      <c r="O6" s="71"/>
    </row>
    <row r="7" ht="50.1" customHeight="true" spans="1:15">
      <c r="A7" s="55"/>
      <c r="B7" s="56" t="s">
        <v>401</v>
      </c>
      <c r="C7" s="57" t="s">
        <v>402</v>
      </c>
      <c r="D7" s="58">
        <f>SUM(D8:D12)</f>
        <v>425758976.73</v>
      </c>
      <c r="E7" s="58">
        <f t="shared" ref="E7:G7" si="0">SUM(E8:E12)</f>
        <v>8546541.36</v>
      </c>
      <c r="F7" s="58">
        <f t="shared" si="0"/>
        <v>417097366.37</v>
      </c>
      <c r="G7" s="58">
        <f t="shared" si="0"/>
        <v>115069</v>
      </c>
      <c r="H7" s="67"/>
      <c r="I7" s="67"/>
      <c r="J7" s="67"/>
      <c r="K7" s="67"/>
      <c r="L7" s="67"/>
      <c r="M7" s="67"/>
      <c r="N7" s="67"/>
      <c r="O7" s="72"/>
    </row>
    <row r="8" ht="50.1" customHeight="true" spans="1:15">
      <c r="A8" s="55"/>
      <c r="B8" s="56" t="s">
        <v>403</v>
      </c>
      <c r="C8" s="57" t="s">
        <v>404</v>
      </c>
      <c r="D8" s="58">
        <f>SUM(E8:G8)</f>
        <v>411490827.38</v>
      </c>
      <c r="E8" s="58">
        <v>8546541.36</v>
      </c>
      <c r="F8" s="58">
        <f>399499217.02+3330000</f>
        <v>402829217.02</v>
      </c>
      <c r="G8" s="58">
        <v>115069</v>
      </c>
      <c r="H8" s="67"/>
      <c r="I8" s="67"/>
      <c r="J8" s="67"/>
      <c r="K8" s="67"/>
      <c r="L8" s="67"/>
      <c r="M8" s="67"/>
      <c r="N8" s="67"/>
      <c r="O8" s="72"/>
    </row>
    <row r="9" ht="50.1" customHeight="true" spans="1:15">
      <c r="A9" s="55"/>
      <c r="B9" s="56" t="s">
        <v>405</v>
      </c>
      <c r="C9" s="57" t="s">
        <v>406</v>
      </c>
      <c r="D9" s="58">
        <v>7000822.02</v>
      </c>
      <c r="E9" s="58"/>
      <c r="F9" s="58">
        <v>7000822.02</v>
      </c>
      <c r="G9" s="58"/>
      <c r="H9" s="67"/>
      <c r="I9" s="67"/>
      <c r="J9" s="67"/>
      <c r="K9" s="67"/>
      <c r="L9" s="67"/>
      <c r="M9" s="67"/>
      <c r="N9" s="67"/>
      <c r="O9" s="72"/>
    </row>
    <row r="10" ht="50.1" customHeight="true" spans="1:15">
      <c r="A10" s="55"/>
      <c r="B10" s="56" t="s">
        <v>407</v>
      </c>
      <c r="C10" s="57" t="s">
        <v>408</v>
      </c>
      <c r="D10" s="58">
        <v>4912901.6</v>
      </c>
      <c r="E10" s="58"/>
      <c r="F10" s="58">
        <v>4912901.6</v>
      </c>
      <c r="G10" s="58"/>
      <c r="H10" s="67"/>
      <c r="I10" s="67"/>
      <c r="J10" s="67"/>
      <c r="K10" s="67"/>
      <c r="L10" s="67"/>
      <c r="M10" s="67"/>
      <c r="N10" s="67"/>
      <c r="O10" s="72"/>
    </row>
    <row r="11" ht="50.1" customHeight="true" spans="1:15">
      <c r="A11" s="55"/>
      <c r="B11" s="56" t="s">
        <v>409</v>
      </c>
      <c r="C11" s="57" t="s">
        <v>410</v>
      </c>
      <c r="D11" s="58">
        <v>1689459.46</v>
      </c>
      <c r="E11" s="58"/>
      <c r="F11" s="58">
        <v>1689459.46</v>
      </c>
      <c r="G11" s="58"/>
      <c r="H11" s="67"/>
      <c r="I11" s="67"/>
      <c r="J11" s="67"/>
      <c r="K11" s="67"/>
      <c r="L11" s="67"/>
      <c r="M11" s="67"/>
      <c r="N11" s="67"/>
      <c r="O11" s="72"/>
    </row>
    <row r="12" ht="50.1" customHeight="true" spans="2:14">
      <c r="B12" s="59">
        <v>500008</v>
      </c>
      <c r="C12" s="60" t="s">
        <v>411</v>
      </c>
      <c r="D12" s="61">
        <v>664966.27</v>
      </c>
      <c r="E12" s="61"/>
      <c r="F12" s="61">
        <v>664966.27</v>
      </c>
      <c r="G12" s="61"/>
      <c r="H12" s="60"/>
      <c r="I12" s="60"/>
      <c r="J12" s="60"/>
      <c r="K12" s="60"/>
      <c r="L12" s="60"/>
      <c r="M12" s="60"/>
      <c r="N12" s="60"/>
    </row>
  </sheetData>
  <mergeCells count="7">
    <mergeCell ref="B1:C1"/>
    <mergeCell ref="B2:N2"/>
    <mergeCell ref="D4:N4"/>
    <mergeCell ref="B6:C6"/>
    <mergeCell ref="A7:A11"/>
    <mergeCell ref="B4:B5"/>
    <mergeCell ref="C4:C5"/>
  </mergeCells>
  <pageMargins left="0.748031496062992" right="0.748031496062992" top="0.275590551181102" bottom="0.275590551181102" header="0" footer="0"/>
  <pageSetup paperSize="9" scale="7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部门收支总表7</vt:lpstr>
      <vt:lpstr>部门收入总表8</vt:lpstr>
      <vt:lpstr>部门支出总表9</vt:lpstr>
      <vt:lpstr>项目支出绩效信息表10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2024-02-23T10:47:00Z</dcterms:created>
  <cp:lastPrinted>2025-03-17T16:23:00Z</cp:lastPrinted>
  <dcterms:modified xsi:type="dcterms:W3CDTF">2025-05-07T13:19:41Z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