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（排名）" sheetId="2" r:id="rId1"/>
  </sheets>
  <definedNames>
    <definedName name="_xlnm.Print_Titles" localSheetId="0">'面试成绩（排名）'!$2:$3</definedName>
    <definedName name="_xlnm._FilterDatabase" localSheetId="0" hidden="1">'面试成绩（排名）'!$A$3:$H$33</definedName>
  </definedNames>
  <calcPr calcId="144525"/>
</workbook>
</file>

<file path=xl/sharedStrings.xml><?xml version="1.0" encoding="utf-8"?>
<sst xmlns="http://schemas.openxmlformats.org/spreadsheetml/2006/main" count="73" uniqueCount="51">
  <si>
    <t>附件</t>
  </si>
  <si>
    <t>儋州市卫生健康委员会2022年面向社会公开遴选卫生专业
技术人员面试成绩汇总表</t>
  </si>
  <si>
    <t>序号</t>
  </si>
  <si>
    <t>报考岗位</t>
  </si>
  <si>
    <t>报考号</t>
  </si>
  <si>
    <t>姓名</t>
  </si>
  <si>
    <t>抽签号</t>
  </si>
  <si>
    <t>面试成绩</t>
  </si>
  <si>
    <t>排名</t>
  </si>
  <si>
    <t>备注</t>
  </si>
  <si>
    <t>0101_临床医生专技岗（主任医师）</t>
  </si>
  <si>
    <t>27</t>
  </si>
  <si>
    <t>0102_临床医生专技岗（副主任医师）</t>
  </si>
  <si>
    <t>10</t>
  </si>
  <si>
    <t>0103_临床医生专技岗（主治医师）</t>
  </si>
  <si>
    <t>09</t>
  </si>
  <si>
    <t>19</t>
  </si>
  <si>
    <t>17</t>
  </si>
  <si>
    <t>08</t>
  </si>
  <si>
    <t>11</t>
  </si>
  <si>
    <t>28</t>
  </si>
  <si>
    <t>25</t>
  </si>
  <si>
    <t>18</t>
  </si>
  <si>
    <t>面试不合格</t>
  </si>
  <si>
    <t>16</t>
  </si>
  <si>
    <t>缺考</t>
  </si>
  <si>
    <t>0104_临床医生专技岗（执业医师）</t>
  </si>
  <si>
    <t>05</t>
  </si>
  <si>
    <t>14</t>
  </si>
  <si>
    <t>15</t>
  </si>
  <si>
    <t>20</t>
  </si>
  <si>
    <t>0201_针灸科医师专技岗</t>
  </si>
  <si>
    <t>01</t>
  </si>
  <si>
    <t>0202_肺病科医师专技岗</t>
  </si>
  <si>
    <t>04</t>
  </si>
  <si>
    <t>0301_检验专技岗</t>
  </si>
  <si>
    <t>06</t>
  </si>
  <si>
    <t>03</t>
  </si>
  <si>
    <t>0401_临床医生专技岗</t>
  </si>
  <si>
    <t>07</t>
  </si>
  <si>
    <t>0501_检验专技岗</t>
  </si>
  <si>
    <t>23</t>
  </si>
  <si>
    <t>0502_护理专技岗</t>
  </si>
  <si>
    <t>24</t>
  </si>
  <si>
    <t>30</t>
  </si>
  <si>
    <t>0601_临床医生专技岗</t>
  </si>
  <si>
    <t>12</t>
  </si>
  <si>
    <t>0701_临床医生专技岗</t>
  </si>
  <si>
    <t>13</t>
  </si>
  <si>
    <t>0801_护理专技岗</t>
  </si>
  <si>
    <t>22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</si>
</sst>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\(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8" borderId="3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3" fillId="8" borderId="8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49" fontId="5" fillId="0" borderId="0" xfId="0" applyNumberFormat="true" applyFont="true" applyAlignment="true">
      <alignment horizontal="center" vertical="center"/>
    </xf>
    <xf numFmtId="176" fontId="5" fillId="0" borderId="0" xfId="0" applyNumberFormat="true" applyFont="true" applyAlignment="true">
      <alignment horizontal="center" vertical="center"/>
    </xf>
    <xf numFmtId="177" fontId="5" fillId="0" borderId="0" xfId="0" applyNumberFormat="true" applyFont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J4" sqref="J4"/>
    </sheetView>
  </sheetViews>
  <sheetFormatPr defaultColWidth="18.875" defaultRowHeight="34" customHeight="true" outlineLevelCol="7"/>
  <cols>
    <col min="1" max="1" width="5.625" style="3" customWidth="true"/>
    <col min="2" max="2" width="21.5" style="4" customWidth="true"/>
    <col min="3" max="3" width="27.125" style="3" customWidth="true"/>
    <col min="4" max="4" width="8.75" style="3" customWidth="true"/>
    <col min="5" max="5" width="9" style="5" customWidth="true"/>
    <col min="6" max="6" width="11.5" style="6" customWidth="true"/>
    <col min="7" max="7" width="7.125" style="7" customWidth="true"/>
    <col min="8" max="8" width="11.5" style="3" customWidth="true"/>
    <col min="9" max="16384" width="18.875" style="3" customWidth="true"/>
  </cols>
  <sheetData>
    <row r="1" s="1" customFormat="true" customHeight="true" spans="1:7">
      <c r="A1" s="8" t="s">
        <v>0</v>
      </c>
      <c r="B1" s="9"/>
      <c r="C1" s="1"/>
      <c r="D1" s="1"/>
      <c r="E1" s="18"/>
      <c r="F1" s="19"/>
      <c r="G1" s="20"/>
    </row>
    <row r="2" ht="64" customHeight="true" spans="1:8">
      <c r="A2" s="10" t="s">
        <v>1</v>
      </c>
      <c r="B2" s="10"/>
      <c r="C2" s="11"/>
      <c r="D2" s="11"/>
      <c r="E2" s="21"/>
      <c r="F2" s="22"/>
      <c r="G2" s="23"/>
      <c r="H2" s="11"/>
    </row>
    <row r="3" s="2" customFormat="true" customHeight="true" spans="1:8">
      <c r="A3" s="12" t="s">
        <v>2</v>
      </c>
      <c r="B3" s="13" t="s">
        <v>3</v>
      </c>
      <c r="C3" s="12" t="s">
        <v>4</v>
      </c>
      <c r="D3" s="12" t="s">
        <v>5</v>
      </c>
      <c r="E3" s="24" t="s">
        <v>6</v>
      </c>
      <c r="F3" s="25" t="s">
        <v>7</v>
      </c>
      <c r="G3" s="26" t="s">
        <v>8</v>
      </c>
      <c r="H3" s="12" t="s">
        <v>9</v>
      </c>
    </row>
    <row r="4" customHeight="true" spans="1:8">
      <c r="A4" s="14">
        <v>1</v>
      </c>
      <c r="B4" s="15" t="s">
        <v>10</v>
      </c>
      <c r="C4" s="16" t="str">
        <f>"419920221020111841248720"</f>
        <v>419920221020111841248720</v>
      </c>
      <c r="D4" s="15" t="str">
        <f>"刘忠"</f>
        <v>刘忠</v>
      </c>
      <c r="E4" s="27" t="s">
        <v>11</v>
      </c>
      <c r="F4" s="28">
        <v>60.67</v>
      </c>
      <c r="G4" s="29">
        <v>1</v>
      </c>
      <c r="H4" s="14"/>
    </row>
    <row r="5" customHeight="true" spans="1:8">
      <c r="A5" s="14">
        <v>2</v>
      </c>
      <c r="B5" s="15" t="s">
        <v>12</v>
      </c>
      <c r="C5" s="16" t="str">
        <f>"419920221026113211248874"</f>
        <v>419920221026113211248874</v>
      </c>
      <c r="D5" s="15" t="str">
        <f>"李伟英"</f>
        <v>李伟英</v>
      </c>
      <c r="E5" s="27" t="s">
        <v>13</v>
      </c>
      <c r="F5" s="28">
        <v>71.33</v>
      </c>
      <c r="G5" s="29">
        <v>1</v>
      </c>
      <c r="H5" s="14"/>
    </row>
    <row r="6" customHeight="true" spans="1:8">
      <c r="A6" s="14">
        <v>3</v>
      </c>
      <c r="B6" s="15" t="s">
        <v>14</v>
      </c>
      <c r="C6" s="16" t="str">
        <f>"419920221020091714248706"</f>
        <v>419920221020091714248706</v>
      </c>
      <c r="D6" s="15" t="str">
        <f>"王文松"</f>
        <v>王文松</v>
      </c>
      <c r="E6" s="27" t="s">
        <v>15</v>
      </c>
      <c r="F6" s="28">
        <v>80</v>
      </c>
      <c r="G6" s="29">
        <v>1</v>
      </c>
      <c r="H6" s="14"/>
    </row>
    <row r="7" customHeight="true" spans="1:8">
      <c r="A7" s="14">
        <v>4</v>
      </c>
      <c r="B7" s="15" t="s">
        <v>14</v>
      </c>
      <c r="C7" s="16" t="str">
        <f>"419920221020115013248724"</f>
        <v>419920221020115013248724</v>
      </c>
      <c r="D7" s="15" t="str">
        <f>"刘琳"</f>
        <v>刘琳</v>
      </c>
      <c r="E7" s="27" t="s">
        <v>16</v>
      </c>
      <c r="F7" s="28">
        <v>77.67</v>
      </c>
      <c r="G7" s="29">
        <v>2</v>
      </c>
      <c r="H7" s="14"/>
    </row>
    <row r="8" customHeight="true" spans="1:8">
      <c r="A8" s="14">
        <v>5</v>
      </c>
      <c r="B8" s="15" t="s">
        <v>14</v>
      </c>
      <c r="C8" s="16" t="str">
        <f>"419920221020161625248739"</f>
        <v>419920221020161625248739</v>
      </c>
      <c r="D8" s="15" t="str">
        <f>"吴英"</f>
        <v>吴英</v>
      </c>
      <c r="E8" s="27" t="s">
        <v>17</v>
      </c>
      <c r="F8" s="28">
        <v>70.5</v>
      </c>
      <c r="G8" s="29">
        <v>3</v>
      </c>
      <c r="H8" s="14"/>
    </row>
    <row r="9" customHeight="true" spans="1:8">
      <c r="A9" s="14">
        <v>6</v>
      </c>
      <c r="B9" s="15" t="s">
        <v>14</v>
      </c>
      <c r="C9" s="16" t="str">
        <f>"419920221020203634248751"</f>
        <v>419920221020203634248751</v>
      </c>
      <c r="D9" s="15" t="str">
        <f>"董雷"</f>
        <v>董雷</v>
      </c>
      <c r="E9" s="27" t="s">
        <v>18</v>
      </c>
      <c r="F9" s="28">
        <v>69.83</v>
      </c>
      <c r="G9" s="29">
        <v>4</v>
      </c>
      <c r="H9" s="14"/>
    </row>
    <row r="10" customHeight="true" spans="1:8">
      <c r="A10" s="14">
        <v>7</v>
      </c>
      <c r="B10" s="15" t="s">
        <v>14</v>
      </c>
      <c r="C10" s="16" t="str">
        <f>"419920221020203947248752"</f>
        <v>419920221020203947248752</v>
      </c>
      <c r="D10" s="15" t="str">
        <f>"王莉莉"</f>
        <v>王莉莉</v>
      </c>
      <c r="E10" s="27" t="s">
        <v>19</v>
      </c>
      <c r="F10" s="28">
        <v>68.67</v>
      </c>
      <c r="G10" s="29">
        <v>5</v>
      </c>
      <c r="H10" s="14"/>
    </row>
    <row r="11" customHeight="true" spans="1:8">
      <c r="A11" s="14">
        <v>8</v>
      </c>
      <c r="B11" s="15" t="s">
        <v>14</v>
      </c>
      <c r="C11" s="16" t="str">
        <f>"419920221021092938248760"</f>
        <v>419920221021092938248760</v>
      </c>
      <c r="D11" s="15" t="str">
        <f>"朱昌荣"</f>
        <v>朱昌荣</v>
      </c>
      <c r="E11" s="27" t="s">
        <v>20</v>
      </c>
      <c r="F11" s="28">
        <v>67</v>
      </c>
      <c r="G11" s="29">
        <v>6</v>
      </c>
      <c r="H11" s="14"/>
    </row>
    <row r="12" customHeight="true" spans="1:8">
      <c r="A12" s="14">
        <v>9</v>
      </c>
      <c r="B12" s="15" t="s">
        <v>14</v>
      </c>
      <c r="C12" s="16" t="str">
        <f>"419920221021202032248771"</f>
        <v>419920221021202032248771</v>
      </c>
      <c r="D12" s="15" t="str">
        <f>"白永民"</f>
        <v>白永民</v>
      </c>
      <c r="E12" s="27" t="s">
        <v>21</v>
      </c>
      <c r="F12" s="28">
        <v>65.67</v>
      </c>
      <c r="G12" s="29">
        <v>7</v>
      </c>
      <c r="H12" s="14"/>
    </row>
    <row r="13" customHeight="true" spans="1:8">
      <c r="A13" s="14">
        <v>10</v>
      </c>
      <c r="B13" s="15" t="s">
        <v>14</v>
      </c>
      <c r="C13" s="16" t="str">
        <f>"419920221023105533248798"</f>
        <v>419920221023105533248798</v>
      </c>
      <c r="D13" s="15" t="str">
        <f>"唐哲"</f>
        <v>唐哲</v>
      </c>
      <c r="E13" s="27" t="s">
        <v>22</v>
      </c>
      <c r="F13" s="28">
        <v>40</v>
      </c>
      <c r="G13" s="29"/>
      <c r="H13" s="14" t="s">
        <v>23</v>
      </c>
    </row>
    <row r="14" customHeight="true" spans="1:8">
      <c r="A14" s="14">
        <v>11</v>
      </c>
      <c r="B14" s="15" t="s">
        <v>14</v>
      </c>
      <c r="C14" s="16" t="str">
        <f>"419920221023122933248803"</f>
        <v>419920221023122933248803</v>
      </c>
      <c r="D14" s="15" t="str">
        <f>"许峰"</f>
        <v>许峰</v>
      </c>
      <c r="E14" s="27" t="s">
        <v>24</v>
      </c>
      <c r="F14" s="28">
        <v>0</v>
      </c>
      <c r="G14" s="29"/>
      <c r="H14" s="14" t="s">
        <v>23</v>
      </c>
    </row>
    <row r="15" customHeight="true" spans="1:8">
      <c r="A15" s="14">
        <v>12</v>
      </c>
      <c r="B15" s="15" t="s">
        <v>14</v>
      </c>
      <c r="C15" s="16" t="str">
        <f>"419920221024185617248831"</f>
        <v>419920221024185617248831</v>
      </c>
      <c r="D15" s="15" t="str">
        <f>"邓暖娣"</f>
        <v>邓暖娣</v>
      </c>
      <c r="E15" s="27"/>
      <c r="F15" s="28"/>
      <c r="G15" s="29"/>
      <c r="H15" s="14" t="s">
        <v>25</v>
      </c>
    </row>
    <row r="16" customHeight="true" spans="1:8">
      <c r="A16" s="14">
        <v>13</v>
      </c>
      <c r="B16" s="15" t="s">
        <v>26</v>
      </c>
      <c r="C16" s="16" t="str">
        <f>"419920221020113354248721"</f>
        <v>419920221020113354248721</v>
      </c>
      <c r="D16" s="15" t="str">
        <f>"谢世鸿"</f>
        <v>谢世鸿</v>
      </c>
      <c r="E16" s="27" t="s">
        <v>27</v>
      </c>
      <c r="F16" s="28">
        <v>73.33</v>
      </c>
      <c r="G16" s="29">
        <v>1</v>
      </c>
      <c r="H16" s="14"/>
    </row>
    <row r="17" customHeight="true" spans="1:8">
      <c r="A17" s="14">
        <v>14</v>
      </c>
      <c r="B17" s="15" t="s">
        <v>26</v>
      </c>
      <c r="C17" s="16" t="str">
        <f>"419920221021133741248767"</f>
        <v>419920221021133741248767</v>
      </c>
      <c r="D17" s="15" t="str">
        <f>"符金芳"</f>
        <v>符金芳</v>
      </c>
      <c r="E17" s="27" t="s">
        <v>28</v>
      </c>
      <c r="F17" s="28">
        <v>72.67</v>
      </c>
      <c r="G17" s="29">
        <v>2</v>
      </c>
      <c r="H17" s="14"/>
    </row>
    <row r="18" customHeight="true" spans="1:8">
      <c r="A18" s="14">
        <v>15</v>
      </c>
      <c r="B18" s="15" t="s">
        <v>26</v>
      </c>
      <c r="C18" s="16" t="str">
        <f>"419920221025095905248844"</f>
        <v>419920221025095905248844</v>
      </c>
      <c r="D18" s="15" t="str">
        <f>"吴造方"</f>
        <v>吴造方</v>
      </c>
      <c r="E18" s="27" t="s">
        <v>29</v>
      </c>
      <c r="F18" s="28">
        <v>72.33</v>
      </c>
      <c r="G18" s="29">
        <v>3</v>
      </c>
      <c r="H18" s="14"/>
    </row>
    <row r="19" customHeight="true" spans="1:8">
      <c r="A19" s="14">
        <v>16</v>
      </c>
      <c r="B19" s="15" t="s">
        <v>26</v>
      </c>
      <c r="C19" s="16" t="str">
        <f>"419920221025100852248846"</f>
        <v>419920221025100852248846</v>
      </c>
      <c r="D19" s="15" t="str">
        <f>"邓容"</f>
        <v>邓容</v>
      </c>
      <c r="E19" s="27" t="s">
        <v>30</v>
      </c>
      <c r="F19" s="28">
        <v>67.83</v>
      </c>
      <c r="G19" s="29">
        <v>4</v>
      </c>
      <c r="H19" s="14"/>
    </row>
    <row r="20" customHeight="true" spans="1:8">
      <c r="A20" s="14">
        <v>17</v>
      </c>
      <c r="B20" s="15" t="s">
        <v>26</v>
      </c>
      <c r="C20" s="16" t="str">
        <f>"419920221025172356248856"</f>
        <v>419920221025172356248856</v>
      </c>
      <c r="D20" s="15" t="str">
        <f>"孙义"</f>
        <v>孙义</v>
      </c>
      <c r="E20" s="27"/>
      <c r="F20" s="28"/>
      <c r="G20" s="29"/>
      <c r="H20" s="14" t="s">
        <v>25</v>
      </c>
    </row>
    <row r="21" customHeight="true" spans="1:8">
      <c r="A21" s="14">
        <v>18</v>
      </c>
      <c r="B21" s="15" t="s">
        <v>26</v>
      </c>
      <c r="C21" s="16" t="str">
        <f>"419920221025231113248863"</f>
        <v>419920221025231113248863</v>
      </c>
      <c r="D21" s="15" t="str">
        <f>"符群萍"</f>
        <v>符群萍</v>
      </c>
      <c r="E21" s="27"/>
      <c r="F21" s="28"/>
      <c r="G21" s="29"/>
      <c r="H21" s="14" t="s">
        <v>25</v>
      </c>
    </row>
    <row r="22" customHeight="true" spans="1:8">
      <c r="A22" s="14">
        <v>19</v>
      </c>
      <c r="B22" s="15" t="s">
        <v>26</v>
      </c>
      <c r="C22" s="16" t="str">
        <f>"419920221026014236248865"</f>
        <v>419920221026014236248865</v>
      </c>
      <c r="D22" s="15" t="str">
        <f>"李学优"</f>
        <v>李学优</v>
      </c>
      <c r="E22" s="27"/>
      <c r="F22" s="28"/>
      <c r="G22" s="29"/>
      <c r="H22" s="14" t="s">
        <v>25</v>
      </c>
    </row>
    <row r="23" customHeight="true" spans="1:8">
      <c r="A23" s="14">
        <v>20</v>
      </c>
      <c r="B23" s="15" t="s">
        <v>31</v>
      </c>
      <c r="C23" s="16" t="str">
        <f>"419920221024143057248822"</f>
        <v>419920221024143057248822</v>
      </c>
      <c r="D23" s="15" t="str">
        <f>"芮锦伟"</f>
        <v>芮锦伟</v>
      </c>
      <c r="E23" s="27" t="s">
        <v>32</v>
      </c>
      <c r="F23" s="28">
        <v>66.67</v>
      </c>
      <c r="G23" s="29">
        <v>1</v>
      </c>
      <c r="H23" s="14"/>
    </row>
    <row r="24" customHeight="true" spans="1:8">
      <c r="A24" s="14">
        <v>21</v>
      </c>
      <c r="B24" s="15" t="s">
        <v>33</v>
      </c>
      <c r="C24" s="16" t="str">
        <f>"419920221020195235248749"</f>
        <v>419920221020195235248749</v>
      </c>
      <c r="D24" s="15" t="str">
        <f>"黄华"</f>
        <v>黄华</v>
      </c>
      <c r="E24" s="27" t="s">
        <v>34</v>
      </c>
      <c r="F24" s="28">
        <v>65.83</v>
      </c>
      <c r="G24" s="29">
        <v>1</v>
      </c>
      <c r="H24" s="14"/>
    </row>
    <row r="25" customHeight="true" spans="1:8">
      <c r="A25" s="14">
        <v>22</v>
      </c>
      <c r="B25" s="15" t="s">
        <v>35</v>
      </c>
      <c r="C25" s="16" t="str">
        <f>"419920221024172643248829"</f>
        <v>419920221024172643248829</v>
      </c>
      <c r="D25" s="15" t="str">
        <f>"陈旭"</f>
        <v>陈旭</v>
      </c>
      <c r="E25" s="27" t="s">
        <v>36</v>
      </c>
      <c r="F25" s="28">
        <v>80.33</v>
      </c>
      <c r="G25" s="29">
        <v>1</v>
      </c>
      <c r="H25" s="14"/>
    </row>
    <row r="26" customHeight="true" spans="1:8">
      <c r="A26" s="14">
        <v>23</v>
      </c>
      <c r="B26" s="15" t="s">
        <v>35</v>
      </c>
      <c r="C26" s="16" t="str">
        <f>"419920221025093157248843"</f>
        <v>419920221025093157248843</v>
      </c>
      <c r="D26" s="15" t="str">
        <f>"梁庆豹"</f>
        <v>梁庆豹</v>
      </c>
      <c r="E26" s="27" t="s">
        <v>37</v>
      </c>
      <c r="F26" s="28">
        <v>78.83</v>
      </c>
      <c r="G26" s="29">
        <v>2</v>
      </c>
      <c r="H26" s="14"/>
    </row>
    <row r="27" customHeight="true" spans="1:8">
      <c r="A27" s="14">
        <v>24</v>
      </c>
      <c r="B27" s="15" t="s">
        <v>38</v>
      </c>
      <c r="C27" s="16" t="str">
        <f>"419920221021091609248757"</f>
        <v>419920221021091609248757</v>
      </c>
      <c r="D27" s="15" t="str">
        <f>"吴应和"</f>
        <v>吴应和</v>
      </c>
      <c r="E27" s="27" t="s">
        <v>39</v>
      </c>
      <c r="F27" s="28">
        <v>73.83</v>
      </c>
      <c r="G27" s="29">
        <v>1</v>
      </c>
      <c r="H27" s="14"/>
    </row>
    <row r="28" customHeight="true" spans="1:8">
      <c r="A28" s="14">
        <v>25</v>
      </c>
      <c r="B28" s="15" t="s">
        <v>40</v>
      </c>
      <c r="C28" s="16" t="str">
        <f>"419920221020132007248733"</f>
        <v>419920221020132007248733</v>
      </c>
      <c r="D28" s="15" t="str">
        <f>"阮琼婷"</f>
        <v>阮琼婷</v>
      </c>
      <c r="E28" s="27" t="s">
        <v>41</v>
      </c>
      <c r="F28" s="28">
        <v>63.33</v>
      </c>
      <c r="G28" s="29">
        <v>1</v>
      </c>
      <c r="H28" s="14"/>
    </row>
    <row r="29" customHeight="true" spans="1:8">
      <c r="A29" s="14">
        <v>26</v>
      </c>
      <c r="B29" s="15" t="s">
        <v>42</v>
      </c>
      <c r="C29" s="16" t="str">
        <f>"419920221022235805248791"</f>
        <v>419920221022235805248791</v>
      </c>
      <c r="D29" s="15" t="str">
        <f>"谢景玲"</f>
        <v>谢景玲</v>
      </c>
      <c r="E29" s="27" t="s">
        <v>43</v>
      </c>
      <c r="F29" s="28">
        <v>68.67</v>
      </c>
      <c r="G29" s="29">
        <v>1</v>
      </c>
      <c r="H29" s="14"/>
    </row>
    <row r="30" customHeight="true" spans="1:8">
      <c r="A30" s="14">
        <v>27</v>
      </c>
      <c r="B30" s="15" t="s">
        <v>42</v>
      </c>
      <c r="C30" s="16" t="str">
        <f>"419920221023132646248805"</f>
        <v>419920221023132646248805</v>
      </c>
      <c r="D30" s="15" t="str">
        <f>"薛成女"</f>
        <v>薛成女</v>
      </c>
      <c r="E30" s="27" t="s">
        <v>44</v>
      </c>
      <c r="F30" s="28">
        <v>65.67</v>
      </c>
      <c r="G30" s="29">
        <v>2</v>
      </c>
      <c r="H30" s="14"/>
    </row>
    <row r="31" customHeight="true" spans="1:8">
      <c r="A31" s="14">
        <v>28</v>
      </c>
      <c r="B31" s="15" t="s">
        <v>45</v>
      </c>
      <c r="C31" s="16" t="str">
        <f>"419920221020105219248718"</f>
        <v>419920221020105219248718</v>
      </c>
      <c r="D31" s="15" t="str">
        <f>"王江莲"</f>
        <v>王江莲</v>
      </c>
      <c r="E31" s="27" t="s">
        <v>46</v>
      </c>
      <c r="F31" s="28">
        <v>71.33</v>
      </c>
      <c r="G31" s="29">
        <v>1</v>
      </c>
      <c r="H31" s="14"/>
    </row>
    <row r="32" customHeight="true" spans="1:8">
      <c r="A32" s="14">
        <v>29</v>
      </c>
      <c r="B32" s="15" t="s">
        <v>47</v>
      </c>
      <c r="C32" s="16" t="str">
        <f>"419920221020204733248753"</f>
        <v>419920221020204733248753</v>
      </c>
      <c r="D32" s="15" t="str">
        <f>"王美妹"</f>
        <v>王美妹</v>
      </c>
      <c r="E32" s="27" t="s">
        <v>48</v>
      </c>
      <c r="F32" s="28">
        <v>76.67</v>
      </c>
      <c r="G32" s="29">
        <v>1</v>
      </c>
      <c r="H32" s="14"/>
    </row>
    <row r="33" customHeight="true" spans="1:8">
      <c r="A33" s="14">
        <v>30</v>
      </c>
      <c r="B33" s="15" t="s">
        <v>49</v>
      </c>
      <c r="C33" s="16" t="str">
        <f>"419920221021104155248763"</f>
        <v>419920221021104155248763</v>
      </c>
      <c r="D33" s="17" t="str">
        <f>"李娟友"</f>
        <v>李娟友</v>
      </c>
      <c r="E33" s="27" t="s">
        <v>50</v>
      </c>
      <c r="F33" s="28">
        <v>55</v>
      </c>
      <c r="G33" s="29">
        <v>1</v>
      </c>
      <c r="H33" s="14" t="s">
        <v>23</v>
      </c>
    </row>
  </sheetData>
  <mergeCells count="2">
    <mergeCell ref="A1:B1"/>
    <mergeCell ref="A2:H2"/>
  </mergeCells>
  <printOptions horizontalCentered="true"/>
  <pageMargins left="0.0388888888888889" right="0.0388888888888889" top="0.275" bottom="0.196527777777778" header="0.196527777777778" footer="0.0784722222222222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2022-11-15T09:27:00Z</dcterms:created>
  <dcterms:modified xsi:type="dcterms:W3CDTF">2022-11-20T10:44:03Z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4A0F5540026E47E7BA2484D398C89416</vt:lpwstr>
  </property>
  <property fmtid="{D5CDD505-2E9C-101B-9397-08002B2CF9AE}" pid="3" name="KSOProductBuildVer">
    <vt:lpwstr>2052-11.8.2.10422</vt:lpwstr>
  </property>
</Properties>
</file>