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5" r:id="rId1"/>
    <sheet name="项目编号" sheetId="4" state="hidden" r:id="rId2"/>
  </sheets>
  <definedNames>
    <definedName name="_xlnm._FilterDatabase" localSheetId="0" hidden="1">Sheet1!$A$1:$V$425</definedName>
  </definedNames>
  <calcPr calcId="144525"/>
</workbook>
</file>

<file path=xl/sharedStrings.xml><?xml version="1.0" encoding="utf-8"?>
<sst xmlns="http://schemas.openxmlformats.org/spreadsheetml/2006/main" count="4612" uniqueCount="1108">
  <si>
    <t>附表3：</t>
  </si>
  <si>
    <t>儋州市2023年度衔接资金项目资产（公益性、经营性、到户类）台账表</t>
  </si>
  <si>
    <t>序号</t>
  </si>
  <si>
    <t>形成资产项目名称</t>
  </si>
  <si>
    <t>资产名称</t>
  </si>
  <si>
    <t>资产编号</t>
  </si>
  <si>
    <t>资产所有者名称</t>
  </si>
  <si>
    <t>资产所在位置</t>
  </si>
  <si>
    <t>资产原值
（元）</t>
  </si>
  <si>
    <t>资产现值（元）</t>
  </si>
  <si>
    <t>资产功能</t>
  </si>
  <si>
    <t>资产运营</t>
  </si>
  <si>
    <t>资产管护</t>
  </si>
  <si>
    <t>资产处置</t>
  </si>
  <si>
    <t>备注</t>
  </si>
  <si>
    <t>合计</t>
  </si>
  <si>
    <t>1、财政衔接资金</t>
  </si>
  <si>
    <t>2、整合其他涉农资金</t>
  </si>
  <si>
    <t>3、行业扶贫资金</t>
  </si>
  <si>
    <t>4、社会扶贫资金</t>
  </si>
  <si>
    <t>是否正常</t>
  </si>
  <si>
    <t>是否
运营</t>
  </si>
  <si>
    <t>运营
方式</t>
  </si>
  <si>
    <t>运营
主体</t>
  </si>
  <si>
    <t>年度
收益</t>
  </si>
  <si>
    <t>管护
方式</t>
  </si>
  <si>
    <t>管护
主体</t>
  </si>
  <si>
    <t>处置方式</t>
  </si>
  <si>
    <t>处置
收益</t>
  </si>
  <si>
    <t>一</t>
  </si>
  <si>
    <t>公益性资产</t>
  </si>
  <si>
    <t>（一）</t>
  </si>
  <si>
    <t>交通道路</t>
  </si>
  <si>
    <t>雅星镇新隆村委会昌隆村道路建设项目</t>
  </si>
  <si>
    <t>2023-127-G-0001</t>
  </si>
  <si>
    <t>儋州市雅星镇新隆村民委员会</t>
  </si>
  <si>
    <t>儋州市雅星镇新隆村委会</t>
  </si>
  <si>
    <t>是</t>
  </si>
  <si>
    <t>否</t>
  </si>
  <si>
    <t>自行管护</t>
  </si>
  <si>
    <t>雅星镇新隆村委会雅星新村道路建设项目</t>
  </si>
  <si>
    <t>2023-128-G-0001</t>
  </si>
  <si>
    <t>雅星镇新让村委会打和村道路建设项目</t>
  </si>
  <si>
    <t>2023-129-G-0001</t>
  </si>
  <si>
    <t>儋州市雅星镇新让村民委员会</t>
  </si>
  <si>
    <t>儋州市雅星镇新让村委会打和村</t>
  </si>
  <si>
    <t>雅星镇新让村委会阜气村道路建设项目</t>
  </si>
  <si>
    <t>2023-130-G-0001</t>
  </si>
  <si>
    <t>儋州市雅星镇新让村委会阜气村</t>
  </si>
  <si>
    <t>雅星镇新让村委会新让老村道路建设项目</t>
  </si>
  <si>
    <t>2023-131-G-0001</t>
  </si>
  <si>
    <t>儋州市雅星镇新让村委会新让老村</t>
  </si>
  <si>
    <t>光村镇欧宅村委会道路建设项目</t>
  </si>
  <si>
    <t>2023-087-G-0001</t>
  </si>
  <si>
    <t>儋州市光村镇欧宅村民委员会</t>
  </si>
  <si>
    <t>光村镇欧宅村委会</t>
  </si>
  <si>
    <t>光村镇新地村委会道路建设项目</t>
  </si>
  <si>
    <t>2023-088-G-0001</t>
  </si>
  <si>
    <t>儋州市光村镇新地村民委员会</t>
  </si>
  <si>
    <t>光村镇新地村委会</t>
  </si>
  <si>
    <t>海头镇七柏榔村委会七柏榔村排水沟建设项目</t>
  </si>
  <si>
    <t>2023-092-G-0001</t>
  </si>
  <si>
    <t>儋州市海头镇七柏榔村民委员会</t>
  </si>
  <si>
    <t>儋州市海头镇七柏榔村委会</t>
  </si>
  <si>
    <t>海头镇珠江村委会加兰村道路建设项目</t>
  </si>
  <si>
    <t>2023-094-G-0001</t>
  </si>
  <si>
    <t>儋州市海头镇珠江村民委员会</t>
  </si>
  <si>
    <t>儋州市海头镇珠江村委会</t>
  </si>
  <si>
    <t>海头镇岭地村委会打花村道路建设项目</t>
  </si>
  <si>
    <t>2023-091-G-0001</t>
  </si>
  <si>
    <t>儋州市海头镇岭地村民委员会</t>
  </si>
  <si>
    <t>儋州市海头镇岭地村委会</t>
  </si>
  <si>
    <t>海头镇岭地村委会茨园下村道路建设项目</t>
  </si>
  <si>
    <t>2023-090-G-0001</t>
  </si>
  <si>
    <t>海头镇加乐村委会村巷硬化及排水工程</t>
  </si>
  <si>
    <t>2023-089-G-0001</t>
  </si>
  <si>
    <t>儋州市海头镇加乐村民委员会</t>
  </si>
  <si>
    <t>儋州市海头镇加乐村委会</t>
  </si>
  <si>
    <t>排浦镇春花村委会文桂村道路建设项目</t>
  </si>
  <si>
    <t>2023-115-G-0001</t>
  </si>
  <si>
    <t>儋州市排浦镇春花村民委员会</t>
  </si>
  <si>
    <t>儋州市排浦镇春花村委会文桂村</t>
  </si>
  <si>
    <t>排浦镇南华村委会南华墟道路建设项目</t>
  </si>
  <si>
    <t>2023-116-G-0001</t>
  </si>
  <si>
    <t>儋州市排浦镇南华村民委员会</t>
  </si>
  <si>
    <t>儋州市排浦镇南华村委会南华墟</t>
  </si>
  <si>
    <t>王五镇徐浦村委会粮料村道路建设项目</t>
  </si>
  <si>
    <t>2023-122-G-0001</t>
  </si>
  <si>
    <t>儋州市王五镇徐浦村民委员会</t>
  </si>
  <si>
    <t>儋州市王五镇徐浦村委会</t>
  </si>
  <si>
    <t>王五镇小千村委会小千村道路建设项目</t>
  </si>
  <si>
    <t>2023-121-G-0001</t>
  </si>
  <si>
    <t>儋州市王五镇小千村民委员会</t>
  </si>
  <si>
    <t>儋州市王五镇小千村委会</t>
  </si>
  <si>
    <t>峨蔓镇王坡村委会王坡村道路建设项目</t>
  </si>
  <si>
    <t>峨蔓镇王坡村委会王坡村道路</t>
  </si>
  <si>
    <t>2023-085-G-0001</t>
  </si>
  <si>
    <t>儋州市峨蔓镇王坡村民委员会</t>
  </si>
  <si>
    <t>峨蔓镇王坡村委会王坡村</t>
  </si>
  <si>
    <t>峨蔓镇茅园村委会英村道路建设项目</t>
  </si>
  <si>
    <t>峨蔓镇茅园村委会英村道路</t>
  </si>
  <si>
    <t>2023-084-G-0001</t>
  </si>
  <si>
    <t>儋州市峨蔓镇茅园村民委员会</t>
  </si>
  <si>
    <t>峨蔓镇茅园村委会英村</t>
  </si>
  <si>
    <t>峨蔓镇笔架村委会盛隆村道路建设项目</t>
  </si>
  <si>
    <t>峨蔓镇笔架村委会盛隆村道路</t>
  </si>
  <si>
    <t>2023-082-G-0001</t>
  </si>
  <si>
    <t>儋州市峨蔓镇笔架村民委员会</t>
  </si>
  <si>
    <t>峨蔓镇笔架村委会盛隆村</t>
  </si>
  <si>
    <t>峨蔓镇茅园村委会东岸村道路建设项目</t>
  </si>
  <si>
    <t>峨蔓镇茅园村委会东岸村道路</t>
  </si>
  <si>
    <t>2023-083-G-0001</t>
  </si>
  <si>
    <t>峨蔓镇茅园村委会东岸村</t>
  </si>
  <si>
    <t>峨蔓镇盐丁村委会小迪村道路建设项目</t>
  </si>
  <si>
    <t>峨蔓镇盐丁村委会小迪村道路</t>
  </si>
  <si>
    <t>2023-086-G-0001</t>
  </si>
  <si>
    <t>儋州市峨蔓镇盐丁村民委员会</t>
  </si>
  <si>
    <t>峨蔓镇盐丁村委会小迪村</t>
  </si>
  <si>
    <t>峨蔓镇笔架村村委会新坊村道路建设项目</t>
  </si>
  <si>
    <t>峨蔓镇笔架村村委会新坊村道路</t>
  </si>
  <si>
    <t>2023-081-G-0001</t>
  </si>
  <si>
    <t>峨蔓镇笔架村村委会新坊村</t>
  </si>
  <si>
    <t>木棠镇神冲村委会水下村道路硬化工程</t>
  </si>
  <si>
    <t>2023-108-G-0001</t>
  </si>
  <si>
    <t>儋州市木棠镇神冲村民委员会</t>
  </si>
  <si>
    <t>木棠镇神冲村委会水下村</t>
  </si>
  <si>
    <t>木棠镇春坡村委会扬嘉村道路硬化项目</t>
  </si>
  <si>
    <t>2023-101-G-0001</t>
  </si>
  <si>
    <t>儋州市木棠镇春坡村民委员会</t>
  </si>
  <si>
    <t>木棠镇春坡村委会扬嘉村</t>
  </si>
  <si>
    <t>木棠镇道南村委会道路建设项目</t>
  </si>
  <si>
    <t>2023-102-G-0001</t>
  </si>
  <si>
    <t>儋州市木棠镇道南村委民委员会</t>
  </si>
  <si>
    <t>木棠镇道南村委会</t>
  </si>
  <si>
    <t>木棠镇东方村委会孙宅村道路建设项目</t>
  </si>
  <si>
    <t>2023-103-G-0001</t>
  </si>
  <si>
    <t>儋州市木棠镇东方村民委员会</t>
  </si>
  <si>
    <t>木棠镇东方村委会孙宅村</t>
  </si>
  <si>
    <t>木棠镇东方村委会新河村道路建设项目</t>
  </si>
  <si>
    <t>2023-104-G-0001</t>
  </si>
  <si>
    <t>木棠镇东方村委会新河村</t>
  </si>
  <si>
    <t>木棠镇木棠村委会新城村道路建设项目</t>
  </si>
  <si>
    <t>2023-106-G-0001</t>
  </si>
  <si>
    <t>儋州市木棠镇木棠村民委员会</t>
  </si>
  <si>
    <t>木棠镇木棠村委会新城村</t>
  </si>
  <si>
    <t>木棠镇谭乐村委会大同二村道路建设项目</t>
  </si>
  <si>
    <t>2023-109-G-0001</t>
  </si>
  <si>
    <t>儋州市木棠镇谭乐村民委员会</t>
  </si>
  <si>
    <t>木棠镇谭乐村委会大同二村</t>
  </si>
  <si>
    <t>木棠镇谭乐村委会王兴村道路建设项目</t>
  </si>
  <si>
    <t>2023-110-G-0001</t>
  </si>
  <si>
    <t>木棠镇谭乐村委会王兴村</t>
  </si>
  <si>
    <t>木棠镇高堂村委会谭龙村排水沟建设项目</t>
  </si>
  <si>
    <t>2023-105-G-0001</t>
  </si>
  <si>
    <t>儋州市木棠镇高堂村民委员会</t>
  </si>
  <si>
    <t>木棠镇高堂村委会谭龙村</t>
  </si>
  <si>
    <t>三都镇颜村村委会迪锡村道路建设项目</t>
  </si>
  <si>
    <t>2023-120-G-0001</t>
  </si>
  <si>
    <t>洋浦经济开发区三都办事处颜村村民委员会</t>
  </si>
  <si>
    <t>三都办事处颜村村委会迪锡村</t>
  </si>
  <si>
    <t>洋浦经济开发区三都办事处颜村民委员会</t>
  </si>
  <si>
    <t>三都棠柏村委会塘兰村道路建设项目</t>
  </si>
  <si>
    <t>2023-118-G-0001</t>
  </si>
  <si>
    <t>洋浦经济开发区三都办事处棠柏村民委员会</t>
  </si>
  <si>
    <t>三都办事处棠柏村委会塘兰村</t>
  </si>
  <si>
    <t>三都颜村村委会羊屋村道路建设项目</t>
  </si>
  <si>
    <t>2023-119-G-0001</t>
  </si>
  <si>
    <t>三都办事处颜村村委会羊屋村</t>
  </si>
  <si>
    <t>三都棠柏村委会塘头村道路建设及附属配套工程</t>
  </si>
  <si>
    <t>2023-117-G-0001</t>
  </si>
  <si>
    <t>三都办事处棠柏村委会塘头村</t>
  </si>
  <si>
    <t>新州镇黄村村委会斜捞村道路建设项目</t>
  </si>
  <si>
    <t>2023-123-G-0001</t>
  </si>
  <si>
    <t>儋州市新州镇黄村村民委员会</t>
  </si>
  <si>
    <t xml:space="preserve"> 新州镇黄村村委会斜捞村</t>
  </si>
  <si>
    <t>新州镇南岸村委会南岸村道路建设项目</t>
  </si>
  <si>
    <t>2023-124-G-0001</t>
  </si>
  <si>
    <t>儋州市新州镇南岸村民委员会</t>
  </si>
  <si>
    <t xml:space="preserve"> 新州镇南岸村委会南岸村</t>
  </si>
  <si>
    <t>新州镇腾阳村委会朱宅村道路建设项目</t>
  </si>
  <si>
    <t>2023-125-G-0001</t>
  </si>
  <si>
    <t>儋州市新州镇腾阳村民委员会</t>
  </si>
  <si>
    <t xml:space="preserve"> 新州镇腾阳村委会朱宅村</t>
  </si>
  <si>
    <t>中和镇五里村委会五里村道路建设项目</t>
  </si>
  <si>
    <t>2023-074-G-0001</t>
  </si>
  <si>
    <t>儋州市中和镇五里村民委员会</t>
  </si>
  <si>
    <t>中和镇五里村委会五里村</t>
  </si>
  <si>
    <t>中和镇灵春村委会许坊村道路建设项目</t>
  </si>
  <si>
    <t>2023-107-G-0001</t>
  </si>
  <si>
    <t>儋州市中和镇灵春村民委员会</t>
  </si>
  <si>
    <t>中和镇灵春村委会许坊村</t>
  </si>
  <si>
    <t>中和镇和平村委会谢坊村道路建设项目</t>
  </si>
  <si>
    <t>2023-133-G-0001</t>
  </si>
  <si>
    <t>儋州市中和镇和平村民委员会</t>
  </si>
  <si>
    <t>中和镇和平村委会谢坊村</t>
  </si>
  <si>
    <t>中和镇和平村委会重建谢坊桥项目</t>
  </si>
  <si>
    <t>2023-135-G-0001</t>
  </si>
  <si>
    <t>中和镇和平村委会</t>
  </si>
  <si>
    <t>中和镇长村村委会清塘村农业生产配套设施项目</t>
  </si>
  <si>
    <t>2023-111-G-0001</t>
  </si>
  <si>
    <t>儋州市中和镇长村村民委员会</t>
  </si>
  <si>
    <t>中和镇长村村委会清塘村</t>
  </si>
  <si>
    <t>中和镇和平村委会新村村排水沟建设项目</t>
  </si>
  <si>
    <t>2023-134-G-0001</t>
  </si>
  <si>
    <t>中和镇和平村委会新村</t>
  </si>
  <si>
    <t>兰洋镇大塘村委会大塘村排水沟建设项目</t>
  </si>
  <si>
    <t>2023-097-G-0001</t>
  </si>
  <si>
    <t>儋州市兰洋镇大塘村民委员会</t>
  </si>
  <si>
    <t>兰洋镇大塘村委会</t>
  </si>
  <si>
    <t>兰洋镇番新村委会新华村道路建设项目</t>
  </si>
  <si>
    <t>2023-098-G-0001</t>
  </si>
  <si>
    <t>儋州市兰洋镇番新村民委员会</t>
  </si>
  <si>
    <t>兰洋镇番新村委会</t>
  </si>
  <si>
    <t>兰洋镇加老村委会南新村道路建设项目</t>
  </si>
  <si>
    <t>2023-099-G-0001</t>
  </si>
  <si>
    <t>儋州市兰洋镇加老村民委员会</t>
  </si>
  <si>
    <t>兰洋镇加老村委会</t>
  </si>
  <si>
    <t>兰洋镇兰泰农场道路建设项目</t>
  </si>
  <si>
    <t>2023-100-G-0001</t>
  </si>
  <si>
    <t>儋州市兰洋镇兰泰农场</t>
  </si>
  <si>
    <t>兰洋镇兰泰农场</t>
  </si>
  <si>
    <t>南丰镇油文村委会道路建设项目</t>
  </si>
  <si>
    <t>2023-114-G-0001</t>
  </si>
  <si>
    <t>儋州市南丰镇油文村民委员会</t>
  </si>
  <si>
    <t>南丰镇油文村委会</t>
  </si>
  <si>
    <t>南丰镇武教村委会道路建设项目</t>
  </si>
  <si>
    <t>2023-113-G-0001</t>
  </si>
  <si>
    <t>儋州市南丰镇武教村民委员会</t>
  </si>
  <si>
    <t>南丰镇武教村委会</t>
  </si>
  <si>
    <t>白马井镇英丰村委会荣山村道路建设项目</t>
  </si>
  <si>
    <t>2023-075-G-0001</t>
  </si>
  <si>
    <t>儋州市白马井镇英丰村民委员会</t>
  </si>
  <si>
    <t>白马井镇英丰村委会</t>
  </si>
  <si>
    <t>大成镇小岭村委会道路建设项目</t>
  </si>
  <si>
    <t>2023-077-G-0001</t>
  </si>
  <si>
    <t>儋州市大成镇小岭村民委员会</t>
  </si>
  <si>
    <t>大成镇小岭村委会</t>
  </si>
  <si>
    <t>东成镇抱舍村委会道路建设项目</t>
  </si>
  <si>
    <t>2023-078-G-0001</t>
  </si>
  <si>
    <t>儋州市东成镇抱舍村民委员会</t>
  </si>
  <si>
    <t>东成镇抱舍村委会</t>
  </si>
  <si>
    <t>东成镇平地村委会道路建设项目</t>
  </si>
  <si>
    <t>2023-079-G-0001</t>
  </si>
  <si>
    <t>儋州市东成镇平地村民委员会</t>
  </si>
  <si>
    <t>东成镇平地村委会</t>
  </si>
  <si>
    <t>东成镇书村村委会东鲁村道路建设项目</t>
  </si>
  <si>
    <t>2023-080-G-0001</t>
  </si>
  <si>
    <t>儋州市东成镇书村村民委员会</t>
  </si>
  <si>
    <t>东成镇书村村委会</t>
  </si>
  <si>
    <t>和庆镇美万村委会冰廉村道路建设项目</t>
  </si>
  <si>
    <t>2023-096-G-0001</t>
  </si>
  <si>
    <t>儋州市和庆镇美万村民委员会</t>
  </si>
  <si>
    <t>和庆镇</t>
  </si>
  <si>
    <t>和庆镇拱教村委会排水沟建设项目</t>
  </si>
  <si>
    <t>2023-095-G-0001</t>
  </si>
  <si>
    <t>儋州市和庆镇拱教村民委员会</t>
  </si>
  <si>
    <t>雅星镇雅星黎族村委会雅星老村道路建设项目</t>
  </si>
  <si>
    <t>2023-132-G-0001</t>
  </si>
  <si>
    <t>儋州市雅星镇雅星黎族村民委员会</t>
  </si>
  <si>
    <t>雅星镇雅星黎族村委会</t>
  </si>
  <si>
    <t>（二）</t>
  </si>
  <si>
    <t>农田水利</t>
  </si>
  <si>
    <t>南丰镇松门村委会抗旱基础设施建设项目</t>
  </si>
  <si>
    <t>2023-112-G-0001</t>
  </si>
  <si>
    <t>儋州市南丰镇松门村民委员会</t>
  </si>
  <si>
    <t>南丰镇松门村委会</t>
  </si>
  <si>
    <t>（三）</t>
  </si>
  <si>
    <t>供水饮水</t>
  </si>
  <si>
    <t>儋州市三都区岭上村供水管网改造工程</t>
  </si>
  <si>
    <t>2023-126-G-0001</t>
  </si>
  <si>
    <t>洋浦经济开发区三都办事处旧州村民委员会</t>
  </si>
  <si>
    <t>三都区岭上村</t>
  </si>
  <si>
    <t>外包管护</t>
  </si>
  <si>
    <t>洋浦自来水有限公司</t>
  </si>
  <si>
    <t>（四）</t>
  </si>
  <si>
    <t>环境整治</t>
  </si>
  <si>
    <t>2023年儋州市农村排水基础设施建设工程</t>
  </si>
  <si>
    <t>2023-073-G-0001</t>
  </si>
  <si>
    <t>儋州市木棠镇人民政府</t>
  </si>
  <si>
    <t xml:space="preserve">是 </t>
  </si>
  <si>
    <t>2023-073-G-0002</t>
  </si>
  <si>
    <t>儋州市兰洋镇人民政府</t>
  </si>
  <si>
    <t>2023-073-G-0003</t>
  </si>
  <si>
    <t>儋州市光村镇人民政府</t>
  </si>
  <si>
    <t>2023-073-G-0004</t>
  </si>
  <si>
    <t>儋州市和庆镇人民政府</t>
  </si>
  <si>
    <t>2023-073-G-0005</t>
  </si>
  <si>
    <t>儋州市王五镇人民政府</t>
  </si>
  <si>
    <t>2023-073-G-0006</t>
  </si>
  <si>
    <t>儋州市东成镇人民政府</t>
  </si>
  <si>
    <t>2023-073-G-0007</t>
  </si>
  <si>
    <t>儋州市中和镇人民政府</t>
  </si>
  <si>
    <t>2023-073-G-0008</t>
  </si>
  <si>
    <t>儋州市海头镇人民政府</t>
  </si>
  <si>
    <t>2023-073-G-0009</t>
  </si>
  <si>
    <t>儋州市雅星镇人民政府</t>
  </si>
  <si>
    <t>（五）</t>
  </si>
  <si>
    <t>其他</t>
  </si>
  <si>
    <t>南丰镇油麻村委会和大村特色村寨安全饮水项目</t>
  </si>
  <si>
    <t>2023-137-G-0001</t>
  </si>
  <si>
    <t>儋州市南丰镇油麻村民委员会</t>
  </si>
  <si>
    <t>南丰镇油麻村委</t>
  </si>
  <si>
    <t>二</t>
  </si>
  <si>
    <t>经营性资产</t>
  </si>
  <si>
    <t>以村集体和贫困户名义入股市场经营主体的股权资产（股权投资）</t>
  </si>
  <si>
    <t>儋州沙虫产业化项目（光村镇）</t>
  </si>
  <si>
    <t>股权资产</t>
  </si>
  <si>
    <t>2023-008-J-0001</t>
  </si>
  <si>
    <t>儋州市光村镇巨雄村民委员会</t>
  </si>
  <si>
    <t>光村镇屯积村</t>
  </si>
  <si>
    <t>参股</t>
  </si>
  <si>
    <t>海南光村湾实业有限公司</t>
  </si>
  <si>
    <t>2023-008-J-0002</t>
  </si>
  <si>
    <t>儋州市光村镇挺进村民委员会</t>
  </si>
  <si>
    <t>2023-008-J-0003</t>
  </si>
  <si>
    <t>2023-008-J-0004</t>
  </si>
  <si>
    <t>2023-008-J-0005</t>
  </si>
  <si>
    <t>儋州市光村镇沙井村民委员会</t>
  </si>
  <si>
    <t>2023-008-J-0006</t>
  </si>
  <si>
    <t>儋州市光村镇永昌社区居民委员会</t>
  </si>
  <si>
    <t>2023-008-J-0007</t>
  </si>
  <si>
    <t>儋州市光村镇大老村民委员会</t>
  </si>
  <si>
    <t>2023-008-J-0008</t>
  </si>
  <si>
    <t>儋州市光村镇新隆村民委员会</t>
  </si>
  <si>
    <t>2023-008-J-0009</t>
  </si>
  <si>
    <t>儋州市光村镇光红村民委员会</t>
  </si>
  <si>
    <t>2023-008-J-0010</t>
  </si>
  <si>
    <t>儋州市光村镇屯积村民委员会</t>
  </si>
  <si>
    <t>2023-008-J-0011</t>
  </si>
  <si>
    <t>儋州市光村镇扁墩村民委员会</t>
  </si>
  <si>
    <t>海头地瓜现代农业产业园提升项目（海头镇）</t>
  </si>
  <si>
    <t>2023-010-J-0001</t>
  </si>
  <si>
    <t>海头镇红坎村委会红坎村</t>
  </si>
  <si>
    <t>海南绿翠生态环境股份有限公司</t>
  </si>
  <si>
    <t>2023-010-J-0002</t>
  </si>
  <si>
    <t>儋州市海头镇洋加东村民委员会</t>
  </si>
  <si>
    <t>2023-010-J-0003</t>
  </si>
  <si>
    <t>儋州市海头镇新洋村民委员会</t>
  </si>
  <si>
    <t>2023-010-J-0004</t>
  </si>
  <si>
    <t>2023-010-J-0005</t>
  </si>
  <si>
    <t>儋州市海头镇那历村民委员会</t>
  </si>
  <si>
    <t>2023-010-J-0006</t>
  </si>
  <si>
    <t>2023-010-J-0007</t>
  </si>
  <si>
    <t>2023-010-J-0008</t>
  </si>
  <si>
    <t>儋州市海头镇红洋村民委员会</t>
  </si>
  <si>
    <t>2023-010-J-0009</t>
  </si>
  <si>
    <t>儋州市海头镇红坎村民委员会</t>
  </si>
  <si>
    <t>2023-010-J-0010</t>
  </si>
  <si>
    <t>儋州市海头镇岛村村民委员会</t>
  </si>
  <si>
    <t>2023-010-J-0011</t>
  </si>
  <si>
    <t>儋州市海头镇德立村民委员会</t>
  </si>
  <si>
    <t>嘉禾热带作物农业综合开发项目（排浦镇）</t>
  </si>
  <si>
    <t>2023-017-J-0001</t>
  </si>
  <si>
    <t>儋州嘉禾农业开发有限公司</t>
  </si>
  <si>
    <t>2023-017-J-0002</t>
  </si>
  <si>
    <t>儋州市排浦镇昌王村民委员会</t>
  </si>
  <si>
    <t>2023-017-J-0003</t>
  </si>
  <si>
    <t>儋州市排浦镇黑石村民委员会</t>
  </si>
  <si>
    <t>2023-017-J-0004</t>
  </si>
  <si>
    <t>儋州市排浦镇沙沟村民委员会</t>
  </si>
  <si>
    <t>2023-017-J-0005</t>
  </si>
  <si>
    <t>儋州市排浦镇禾丰村民委员会</t>
  </si>
  <si>
    <t>2023-017-J-0006</t>
  </si>
  <si>
    <t>儋州市排浦镇瓜兰村民委员会</t>
  </si>
  <si>
    <t>2023-017-J-0007</t>
  </si>
  <si>
    <t>2023-017-J-0008</t>
  </si>
  <si>
    <t>2023-017-J-0009</t>
  </si>
  <si>
    <t>2023-017-J-0010</t>
  </si>
  <si>
    <t>峨阳智能生态农场项目</t>
  </si>
  <si>
    <t>2023-004-J-0001</t>
  </si>
  <si>
    <t>王五镇山营村委会峨阳村</t>
  </si>
  <si>
    <t>海南浩明实业有限公司</t>
  </si>
  <si>
    <t>2023-004-J-0002</t>
  </si>
  <si>
    <t>儋州市王五镇山营村民委员会</t>
  </si>
  <si>
    <t>2023-004-J-0003</t>
  </si>
  <si>
    <t>儋州市王五镇东光村民委员会</t>
  </si>
  <si>
    <t>2023-004-J-0004</t>
  </si>
  <si>
    <t>儋州市王五镇新坊村民委员会</t>
  </si>
  <si>
    <t>2023-004-J-0005</t>
  </si>
  <si>
    <t>2023-004-J-0006</t>
  </si>
  <si>
    <t>儋州市王五镇新地村民委员会</t>
  </si>
  <si>
    <t>2023-004-J-0007</t>
  </si>
  <si>
    <t>儋州市王五镇光村村民委员会</t>
  </si>
  <si>
    <t>2023-004-J-0008</t>
  </si>
  <si>
    <t>儋州市王五镇流方村民委员会</t>
  </si>
  <si>
    <t>2023-004-J-0009</t>
  </si>
  <si>
    <t>儋州市王五镇王五居民委员会</t>
  </si>
  <si>
    <t>儋州光村沙虫产业化项目(峨蔓镇)</t>
  </si>
  <si>
    <t>2023-007-J-0001</t>
  </si>
  <si>
    <t>2023-007-J-0002</t>
  </si>
  <si>
    <t>儋州市峨蔓镇多美村民委员会</t>
  </si>
  <si>
    <t>2023-007-J-0003</t>
  </si>
  <si>
    <t>儋州市峨蔓镇多业村民委员会</t>
  </si>
  <si>
    <t>2023-007-J-0004</t>
  </si>
  <si>
    <t>儋州市峨蔓镇峨蔓村民委员会</t>
  </si>
  <si>
    <t>2023-007-J-0005</t>
  </si>
  <si>
    <t>儋州市峨蔓镇高根村民委员会</t>
  </si>
  <si>
    <t>2023-007-J-0006</t>
  </si>
  <si>
    <t>儋州市峨蔓镇龙门村民委员会</t>
  </si>
  <si>
    <t>2023-007-J-0007</t>
  </si>
  <si>
    <t>2023-007-J-0008</t>
  </si>
  <si>
    <t>儋州市峨蔓镇片石村民委员会</t>
  </si>
  <si>
    <t>2023-007-J-0009</t>
  </si>
  <si>
    <t>儋州市峨蔓镇田井村民委员会</t>
  </si>
  <si>
    <t>2023-007-J-0010</t>
  </si>
  <si>
    <t>2023-007-J-0011</t>
  </si>
  <si>
    <t>2023-007-J-0012</t>
  </si>
  <si>
    <t>儋州市峨蔓镇长荣村民委员会</t>
  </si>
  <si>
    <t>嘉禾热带作物农业综合开发项目（峨蔓镇）</t>
  </si>
  <si>
    <t>2023-014-J-0001</t>
  </si>
  <si>
    <t>儋州市峨蔓镇笔架村委会</t>
  </si>
  <si>
    <t>南丰镇油文村</t>
  </si>
  <si>
    <t>2023-014-J-0002</t>
  </si>
  <si>
    <t>2023-014-J-0003</t>
  </si>
  <si>
    <t>2023-014-J-0004</t>
  </si>
  <si>
    <t>2023-014-J-0005</t>
  </si>
  <si>
    <t>2023-014-J-0006</t>
  </si>
  <si>
    <t>2023-014-J-0007</t>
  </si>
  <si>
    <t>2023-014-J-0008</t>
  </si>
  <si>
    <t>2023-014-J-0009</t>
  </si>
  <si>
    <t>2023-014-J-0010</t>
  </si>
  <si>
    <t>2023-014-J-0011</t>
  </si>
  <si>
    <t>2023-014-J-0012</t>
  </si>
  <si>
    <t>嘉禾热带作物农业综合开发项目（木棠镇）</t>
  </si>
  <si>
    <t>2023-020-J-0001</t>
  </si>
  <si>
    <t>儋州市木棠镇荣谋村民委员会</t>
  </si>
  <si>
    <t>儋州市南丰镇油文村</t>
  </si>
  <si>
    <t>海南儋州嘉禾农业开发有限公司</t>
  </si>
  <si>
    <t>2023-020-J-0002</t>
  </si>
  <si>
    <t>儋州市木棠镇薛宅村民委员会</t>
  </si>
  <si>
    <t>2023-020-J-0003</t>
  </si>
  <si>
    <t>儋州市木棠镇蒌根村民委员会</t>
  </si>
  <si>
    <t>2023-020-J-0004</t>
  </si>
  <si>
    <t>儋州市木棠镇二图村民委员会</t>
  </si>
  <si>
    <t>2023-020-J-0005</t>
  </si>
  <si>
    <t>2023-020-J-0006</t>
  </si>
  <si>
    <t>儋州市木棠镇大文村民委员会</t>
  </si>
  <si>
    <t>2023-020-J-0007</t>
  </si>
  <si>
    <t>2023-020-J-0008</t>
  </si>
  <si>
    <t>儋州市木棠镇周坊村民委员会</t>
  </si>
  <si>
    <t>2023-020-J-0009</t>
  </si>
  <si>
    <t>2023-020-J-0010</t>
  </si>
  <si>
    <t>儋州市木棠镇李坊村民委员会</t>
  </si>
  <si>
    <t>2023-020-J-0011</t>
  </si>
  <si>
    <t>儋州市木棠镇道南村民委员会</t>
  </si>
  <si>
    <t>2023-020-J-0012</t>
  </si>
  <si>
    <t>儋州市木棠镇王坊村民委员会</t>
  </si>
  <si>
    <t>2023-020-J-0013</t>
  </si>
  <si>
    <t>2023-020-J-0014</t>
  </si>
  <si>
    <t>儋州市木棠镇苏宅村民委员会</t>
  </si>
  <si>
    <t>2023-020-J-0015</t>
  </si>
  <si>
    <t>儋州市木棠镇长老村民委员会</t>
  </si>
  <si>
    <t>2023-020-J-0016</t>
  </si>
  <si>
    <t>2023-020-J-0017</t>
  </si>
  <si>
    <t>儋州市木棠镇铁匠村民委员会</t>
  </si>
  <si>
    <t>2023-020-J-0018</t>
  </si>
  <si>
    <t>儋州市木棠镇积万村民委员会</t>
  </si>
  <si>
    <t>2023-020-J-0019</t>
  </si>
  <si>
    <t>儋州市木棠镇梁宅村民委员会</t>
  </si>
  <si>
    <t>2023-020-J-0020</t>
  </si>
  <si>
    <t>儋州市木棠镇塘坎村民委员会</t>
  </si>
  <si>
    <t>2023-020-J-0021</t>
  </si>
  <si>
    <t>儋州市木棠镇陈坊村民委员会</t>
  </si>
  <si>
    <t>2023-020-J-0022</t>
  </si>
  <si>
    <t>儋州市木棠镇兰训村民委员会</t>
  </si>
  <si>
    <t>2023-020-J-0023</t>
  </si>
  <si>
    <t>儋州市木棠镇大域村民委员会</t>
  </si>
  <si>
    <t>2023-020-J-0024</t>
  </si>
  <si>
    <t>2023-020-J-0025</t>
  </si>
  <si>
    <t>儋州市木棠镇美龙村民委员会</t>
  </si>
  <si>
    <t>橡胶木深加工项目(三都办事处)</t>
  </si>
  <si>
    <t>2023-024-J-0001</t>
  </si>
  <si>
    <t>洋浦经济开发区三都办事处德义村民委员会</t>
  </si>
  <si>
    <t>那大镇南辰农场</t>
  </si>
  <si>
    <t>海南富森木业科技有限公司</t>
  </si>
  <si>
    <t>2023-024-J-0002</t>
  </si>
  <si>
    <t>2023-024-J-0003</t>
  </si>
  <si>
    <t>2023-024-J-0004</t>
  </si>
  <si>
    <t>洋浦经济开发区三都办事处三都村民委员会</t>
  </si>
  <si>
    <t>2023-024-J-0005</t>
  </si>
  <si>
    <t>洋浦经济开发区三都办事处西照村民委员会</t>
  </si>
  <si>
    <t>2023-024-J-0006</t>
  </si>
  <si>
    <t>洋浦经济开发区三都办事处南滩村民委员会</t>
  </si>
  <si>
    <t>2023-024-J-0007</t>
  </si>
  <si>
    <t>洋浦经济开发区三都办事处漾月村民委员会</t>
  </si>
  <si>
    <t>2023-024-J-0008</t>
  </si>
  <si>
    <t>洋浦经济开发区三都办事处冠英村民委员会</t>
  </si>
  <si>
    <t>2023-024-J-0009</t>
  </si>
  <si>
    <t>嘉禾热带作物农业综合开发项目（新州镇）</t>
  </si>
  <si>
    <t>2023-018-J-0001</t>
  </si>
  <si>
    <t>儋州市新州镇宝山村民委员会</t>
  </si>
  <si>
    <t>2023-018-J-0002</t>
  </si>
  <si>
    <t>儋州市新州镇大屯村民委员会</t>
  </si>
  <si>
    <t>2023-018-J-0003</t>
  </si>
  <si>
    <t>儋州市新州镇敦教村民委员会</t>
  </si>
  <si>
    <t>2023-018-J-0004</t>
  </si>
  <si>
    <t>2023-018-J-0005</t>
  </si>
  <si>
    <t>儋州市新州镇黄玉村民委员会</t>
  </si>
  <si>
    <t>2023-018-J-0006</t>
  </si>
  <si>
    <t>儋州市新州镇蓝田村民委员会</t>
  </si>
  <si>
    <t>2023-018-J-0007</t>
  </si>
  <si>
    <t>2023-018-J-0008</t>
  </si>
  <si>
    <t>儋州市新州镇攀步村民委员会</t>
  </si>
  <si>
    <t>2023-018-J-0009</t>
  </si>
  <si>
    <t>儋州市新州镇泮山村民委员会</t>
  </si>
  <si>
    <t>2023-018-J-0010</t>
  </si>
  <si>
    <t>儋州市新州镇荣上村民委员会</t>
  </si>
  <si>
    <t>2023-018-J-0011</t>
  </si>
  <si>
    <t>2023-018-J-0012</t>
  </si>
  <si>
    <t>儋州市新州镇西边村民委员会</t>
  </si>
  <si>
    <t>2023-018-J-0013</t>
  </si>
  <si>
    <t>儋州市新州镇新地村民委员会</t>
  </si>
  <si>
    <t>2023-018-J-0014</t>
  </si>
  <si>
    <t>儋州市新州镇新州社区居民委员会</t>
  </si>
  <si>
    <t>2023-018-J-0015</t>
  </si>
  <si>
    <t>儋州市新州镇宣泮村民委员会</t>
  </si>
  <si>
    <t>2023-018-J-0016</t>
  </si>
  <si>
    <t>儋州市新州镇盐场村民委员会</t>
  </si>
  <si>
    <t>2023-018-J-0017</t>
  </si>
  <si>
    <t>儋州市新州镇英进村民委员会</t>
  </si>
  <si>
    <t>2023-018-J-0018</t>
  </si>
  <si>
    <t>儋州市新州镇英均村民委员会</t>
  </si>
  <si>
    <t>2023-018-J-0019</t>
  </si>
  <si>
    <t>儋州市新州镇英隆村民委员会</t>
  </si>
  <si>
    <t>2023-018-J-0020</t>
  </si>
  <si>
    <t>儋州市新州镇长塘村民委员会</t>
  </si>
  <si>
    <t>儋州光村后水湾深海网箱养殖项目（新州镇）</t>
  </si>
  <si>
    <t>2023-006-J-0001</t>
  </si>
  <si>
    <t>光村镇</t>
  </si>
  <si>
    <t>海南儋州翔泰养殖有限公司</t>
  </si>
  <si>
    <t>2023-006-J-0002</t>
  </si>
  <si>
    <t>2023-006-J-0003</t>
  </si>
  <si>
    <t>2023-006-J-0004</t>
  </si>
  <si>
    <t>2023-006-J-0005</t>
  </si>
  <si>
    <t>2023-006-J-0006</t>
  </si>
  <si>
    <t>2023-006-J-0007</t>
  </si>
  <si>
    <t>2023-006-J-0008</t>
  </si>
  <si>
    <t>2023-006-J-0009</t>
  </si>
  <si>
    <t>2023-006-J-0010</t>
  </si>
  <si>
    <t>2023-006-J-0011</t>
  </si>
  <si>
    <t>2023-006-J-0012</t>
  </si>
  <si>
    <t>2023-006-J-0013</t>
  </si>
  <si>
    <t>2023-006-J-0014</t>
  </si>
  <si>
    <t>儋州市新州镇新州社区村民委员会</t>
  </si>
  <si>
    <t>2023-006-J-0015</t>
  </si>
  <si>
    <t>2023-006-J-0016</t>
  </si>
  <si>
    <t>2023-006-J-0017</t>
  </si>
  <si>
    <t>2023-006-J-0018</t>
  </si>
  <si>
    <t>2023-006-J-0019</t>
  </si>
  <si>
    <t>2023-006-J-0020</t>
  </si>
  <si>
    <t>火龙果种植基地建设项目</t>
  </si>
  <si>
    <t>2023-011-J-0001</t>
  </si>
  <si>
    <t>中和镇水井村</t>
  </si>
  <si>
    <t>海南金通农业开发有限公司</t>
  </si>
  <si>
    <t>2023-011-J-0002</t>
  </si>
  <si>
    <t>儋州市中和镇横山村民委员会</t>
  </si>
  <si>
    <t>2023-011-J-0003</t>
  </si>
  <si>
    <t>儋州市中和镇水井村民委员会</t>
  </si>
  <si>
    <t>2023-011-J-0004</t>
  </si>
  <si>
    <t>儋州市中和镇高第村民委员会</t>
  </si>
  <si>
    <t>嘉禾热带作物农业综合开发项目（中和镇）</t>
  </si>
  <si>
    <t>2023-019-J-0001</t>
  </si>
  <si>
    <t>2023-019-J-0002</t>
  </si>
  <si>
    <t>2023-019-J-0003</t>
  </si>
  <si>
    <t>儋州市中和镇中和社区</t>
  </si>
  <si>
    <t>2023-019-J-0004</t>
  </si>
  <si>
    <t>儋州市中和镇山春村民委员会</t>
  </si>
  <si>
    <t>2023-019-J-0005</t>
  </si>
  <si>
    <t>儋州市中和镇环龙村民委员会</t>
  </si>
  <si>
    <t>2023-019-J-0006</t>
  </si>
  <si>
    <t>儋州市中和镇黄江村民委员会</t>
  </si>
  <si>
    <t>2023-019-J-0007</t>
  </si>
  <si>
    <t>2023-019-J-0008</t>
  </si>
  <si>
    <t>儋州市中和镇七里村民委员会</t>
  </si>
  <si>
    <t>峨阳智能生态农场项目（兰洋镇）</t>
  </si>
  <si>
    <t>2023-003-J-0001</t>
  </si>
  <si>
    <t>儋州市兰洋镇头竹村村民委员会</t>
  </si>
  <si>
    <t>2023-003-J-0002</t>
  </si>
  <si>
    <t>儋州市兰洋镇水南村村民委员会</t>
  </si>
  <si>
    <t>2023-003-J-0003</t>
  </si>
  <si>
    <t>儋州市兰洋镇三雅黎族村村民委员会</t>
  </si>
  <si>
    <t>2023-003-J-0004</t>
  </si>
  <si>
    <t>儋州市兰洋镇南罗村村民委员会</t>
  </si>
  <si>
    <t>2023-003-J-0005</t>
  </si>
  <si>
    <t>儋州市兰洋镇南报黎族村村民委员会</t>
  </si>
  <si>
    <t>2023-003-J-0006</t>
  </si>
  <si>
    <t>儋州市兰洋镇兰洋村村民委员会</t>
  </si>
  <si>
    <t>2023-003-J-0007</t>
  </si>
  <si>
    <t>儋州市兰洋镇兰兴农场</t>
  </si>
  <si>
    <t>2023-003-J-0008</t>
  </si>
  <si>
    <t>儋州市兰洋镇兰泉社区居民委员会</t>
  </si>
  <si>
    <t>2023-003-J-0009</t>
  </si>
  <si>
    <t>儋州市兰洋镇加老村村民委员会</t>
  </si>
  <si>
    <t>2023-003-J-0010</t>
  </si>
  <si>
    <t>儋州市兰洋镇海孔村村民委员会</t>
  </si>
  <si>
    <t>2023-003-J-0011</t>
  </si>
  <si>
    <t>儋州市兰洋镇番雅黎族苗族村村民委员会</t>
  </si>
  <si>
    <t>2023-003-J-0012</t>
  </si>
  <si>
    <t>儋州市兰洋镇番新黎族苗族村村民委员会</t>
  </si>
  <si>
    <t>2023-003-J-0013</t>
  </si>
  <si>
    <t>儋州市兰洋镇番开黎族村村民委员会</t>
  </si>
  <si>
    <t>2023-003-J-0014</t>
  </si>
  <si>
    <t>儋州市兰洋镇番加黎族村村民委员会</t>
  </si>
  <si>
    <t>2023-003-J-0015</t>
  </si>
  <si>
    <t>儋州市兰洋镇番打黎族苗族村村民委员会</t>
  </si>
  <si>
    <t>2023-003-J-0016</t>
  </si>
  <si>
    <t>儋州市兰洋镇大塘村村民委员会</t>
  </si>
  <si>
    <t>2023-003-J-0017</t>
  </si>
  <si>
    <t>2023-003-J-0018</t>
  </si>
  <si>
    <t>沉香种植农业综合开发项目（南丰镇）</t>
  </si>
  <si>
    <t>2023-002-J-0001</t>
  </si>
  <si>
    <t>儋州市南丰镇马岭排苗族村民委员会</t>
  </si>
  <si>
    <t>海南那大农业开发有限公司</t>
  </si>
  <si>
    <t>2023-002-J-0002</t>
  </si>
  <si>
    <t>儋州市南丰镇头佑村民委员会</t>
  </si>
  <si>
    <t>2023-002-J-0003</t>
  </si>
  <si>
    <t>儋州市南丰镇南丰农场</t>
  </si>
  <si>
    <t>2023-002-J-0004</t>
  </si>
  <si>
    <t>儋州市南丰镇新村村民委员会</t>
  </si>
  <si>
    <t>2023-002-J-0005</t>
  </si>
  <si>
    <t>2023-002-J-0006</t>
  </si>
  <si>
    <t>儋州市南丰镇南丰社区</t>
  </si>
  <si>
    <t>2023-002-J-0007</t>
  </si>
  <si>
    <t>嘉禾热带作物农业综合开发项目（南丰镇）</t>
  </si>
  <si>
    <t>2023-016-J-0001</t>
  </si>
  <si>
    <t>2023-016-J-0002</t>
  </si>
  <si>
    <t>2023-016-J-0003</t>
  </si>
  <si>
    <t>儋州市南丰镇南丰村民委员会</t>
  </si>
  <si>
    <t>2023-016-J-0004</t>
  </si>
  <si>
    <t>儋州市南丰镇尖岭村民委员会</t>
  </si>
  <si>
    <t>2023-016-J-0005</t>
  </si>
  <si>
    <t>2023-016-J-0006</t>
  </si>
  <si>
    <t>2023-016-J-0007</t>
  </si>
  <si>
    <t>2023-016-J-0008</t>
  </si>
  <si>
    <t>2023-016-J-0009</t>
  </si>
  <si>
    <t>儋州市南丰镇陶江村民委员会</t>
  </si>
  <si>
    <t>嘉禾热带作物农业综合开发项目（白马井镇）</t>
  </si>
  <si>
    <t>2023-012-J-0001</t>
  </si>
  <si>
    <t>儋州市白马井镇东山村民委员会</t>
  </si>
  <si>
    <t>2023-012-J-0002</t>
  </si>
  <si>
    <t>儋州市白马井镇福村村民委员会</t>
  </si>
  <si>
    <t>2023-012-J-0003</t>
  </si>
  <si>
    <t>儋州市白马井镇禾囊村民委员会</t>
  </si>
  <si>
    <t>2023-012-J-0004</t>
  </si>
  <si>
    <t>儋州市白马井镇旧地村民委员会</t>
  </si>
  <si>
    <t>2023-012-J-0005</t>
  </si>
  <si>
    <t>儋州市白马井镇兰城村民委员会</t>
  </si>
  <si>
    <t>2023-012-J-0006</t>
  </si>
  <si>
    <t>儋州市白马井镇马口井村民委员会</t>
  </si>
  <si>
    <t>2023-012-J-0007</t>
  </si>
  <si>
    <t>儋州市白马井镇南庄村民委员会</t>
  </si>
  <si>
    <t>2023-012-J-0008</t>
  </si>
  <si>
    <t>儋州市白马井镇钱地村民委员会</t>
  </si>
  <si>
    <t>2023-012-J-0009</t>
  </si>
  <si>
    <t>儋州市白马井镇山花村民委员会</t>
  </si>
  <si>
    <t>2023-012-J-0010</t>
  </si>
  <si>
    <t>儋州市白马井镇松鸣村民委员会</t>
  </si>
  <si>
    <t>2023-012-J-0011</t>
  </si>
  <si>
    <t>儋州市白马井镇藤根村民委员会</t>
  </si>
  <si>
    <t>2023-012-J-0012</t>
  </si>
  <si>
    <t>儋州市白马井镇学兰村民委员会</t>
  </si>
  <si>
    <t>2023-012-J-0013</t>
  </si>
  <si>
    <t>儋州市白马井镇英丰村委会</t>
  </si>
  <si>
    <t>2023-012-J-0014</t>
  </si>
  <si>
    <t>儋州市白马井镇寨基村民委员会</t>
  </si>
  <si>
    <t>2023-012-J-0015</t>
  </si>
  <si>
    <t>儋州市白马井镇竹古村民委员会</t>
  </si>
  <si>
    <t>2023-012-J-0016</t>
  </si>
  <si>
    <t>2023-012-J-0017</t>
  </si>
  <si>
    <t>2023-012-J-0018</t>
  </si>
  <si>
    <t>橡胶木深加工项目(大成镇)</t>
  </si>
  <si>
    <t>2023-025-J-0001</t>
  </si>
  <si>
    <t>儋州市大成镇瑞图村民委员会</t>
  </si>
  <si>
    <t>儋州市南辰农场一队胶厂旁</t>
  </si>
  <si>
    <t>2023-025-J-0002</t>
  </si>
  <si>
    <t>儋州市大成镇推赛村民委员会</t>
  </si>
  <si>
    <t>2023-025-J-0003</t>
  </si>
  <si>
    <t>儋州市大成镇新风村民委员会</t>
  </si>
  <si>
    <t>2023-025-J-0004</t>
  </si>
  <si>
    <t>儋州市大成镇调南村民委员会</t>
  </si>
  <si>
    <t>2023-025-J-0005</t>
  </si>
  <si>
    <t>儋州市大成镇新营村民委员会</t>
  </si>
  <si>
    <t>2023-025-J-0006</t>
  </si>
  <si>
    <t>儋州市大成镇新兰村民委员会</t>
  </si>
  <si>
    <t>2023-025-J-0007</t>
  </si>
  <si>
    <t>儋州市大成镇公司村民委员会</t>
  </si>
  <si>
    <t>2023-025-J-0008</t>
  </si>
  <si>
    <t>儋州市大成镇南乐村民委员会</t>
  </si>
  <si>
    <t>2023-025-J-0009</t>
  </si>
  <si>
    <t>儋州市大成镇南园村民委员会</t>
  </si>
  <si>
    <t>2023-025-J-0010</t>
  </si>
  <si>
    <t>儋州市大成镇南盛村民委员会</t>
  </si>
  <si>
    <t>2023-025-J-0011</t>
  </si>
  <si>
    <t>儋州市大成镇可运村民委员会</t>
  </si>
  <si>
    <t>2023-025-J-0012</t>
  </si>
  <si>
    <t>2023-025-J-0013</t>
  </si>
  <si>
    <t>儋州市大成镇红灯村民委员会</t>
  </si>
  <si>
    <t>2023-025-J-0014</t>
  </si>
  <si>
    <t>儋州市大成镇岛村村民委员会</t>
  </si>
  <si>
    <t>2023-025-J-0015</t>
  </si>
  <si>
    <t>儋州市大成镇可沟村民委员会</t>
  </si>
  <si>
    <t>2023-025-J-0016</t>
  </si>
  <si>
    <t>儋州市大成镇新龙村民委员会</t>
  </si>
  <si>
    <t>2023-025-J-0017</t>
  </si>
  <si>
    <t>儋州市大成镇大星村民委员会</t>
  </si>
  <si>
    <t>2023-025-J-0018</t>
  </si>
  <si>
    <t>儋州市大成镇江南村民委员会</t>
  </si>
  <si>
    <t>2023-025-J-0019</t>
  </si>
  <si>
    <t>儋州市大成镇道隆村民委员会</t>
  </si>
  <si>
    <t>2023-025-J-0020</t>
  </si>
  <si>
    <t>儋州市大成镇热作农场</t>
  </si>
  <si>
    <t>2023-025-J-0021</t>
  </si>
  <si>
    <t>儋州市大成镇西庆居民委员会</t>
  </si>
  <si>
    <t>2023-025-J-0022</t>
  </si>
  <si>
    <t>儋州市大成镇西培居居民委员会</t>
  </si>
  <si>
    <t>2023-025-J-0023</t>
  </si>
  <si>
    <t>儋州市大成镇大成社区居民委员会</t>
  </si>
  <si>
    <t>嘉禾热带作物农业综合开发项目（东成镇）</t>
  </si>
  <si>
    <t>2023-0013-J-0001</t>
  </si>
  <si>
    <t>儋州市东成镇吴村村民委员会</t>
  </si>
  <si>
    <t>2023-0013-J-0002</t>
  </si>
  <si>
    <t>儋州市东成镇番陈村民委员会</t>
  </si>
  <si>
    <t>2023-0013-J-0003</t>
  </si>
  <si>
    <t>儋州市东成镇流坡村民委员会</t>
  </si>
  <si>
    <t>2023-0013-J-0004</t>
  </si>
  <si>
    <t>儋州市东成镇洪山村民委员会</t>
  </si>
  <si>
    <t>橡胶木深加工项目（东成镇）</t>
  </si>
  <si>
    <t>2023-023-J-0001</t>
  </si>
  <si>
    <t>那大镇</t>
  </si>
  <si>
    <t>2023-023-J-0002</t>
  </si>
  <si>
    <t>2023-023-J-0003</t>
  </si>
  <si>
    <t>2023-023-J-0004</t>
  </si>
  <si>
    <t>2023-023-J-0005</t>
  </si>
  <si>
    <t>2023-023-J-0006</t>
  </si>
  <si>
    <t>儋州市东成镇大坡村民委员会</t>
  </si>
  <si>
    <t>2023-023-J-0007</t>
  </si>
  <si>
    <t>儋州市东成镇加悦村民委员会</t>
  </si>
  <si>
    <t>2023-023-J-0008</t>
  </si>
  <si>
    <t>儋州市东成镇迈格村民委员会</t>
  </si>
  <si>
    <t>2023-023-J-0009</t>
  </si>
  <si>
    <t>2023-023-J-0010</t>
  </si>
  <si>
    <t>2023-023-J-0011</t>
  </si>
  <si>
    <t>儋州市东成镇文柏村民委员会</t>
  </si>
  <si>
    <t>2023-023-J-0012</t>
  </si>
  <si>
    <t>儋州市东成镇东成村民委员会</t>
  </si>
  <si>
    <t>2023-023-J-0013</t>
  </si>
  <si>
    <t>儋州市东成镇崖碧村民委员会</t>
  </si>
  <si>
    <t>2023-023-J-0014</t>
  </si>
  <si>
    <t>儋州市东成镇寨脚村民委员会</t>
  </si>
  <si>
    <t>2023-023-J-0015</t>
  </si>
  <si>
    <t>儋州市东成镇中心村民委员会</t>
  </si>
  <si>
    <t>2023-023-J-0016</t>
  </si>
  <si>
    <t>儋州市东成镇周坊村民委员会</t>
  </si>
  <si>
    <t>2023-023-J-0017</t>
  </si>
  <si>
    <t>儋州市东成镇里仁村民委员会</t>
  </si>
  <si>
    <t>2023-023-J-0018</t>
  </si>
  <si>
    <t>儋州市东成镇茅坡村民委员会</t>
  </si>
  <si>
    <t>2023-023-J-0019</t>
  </si>
  <si>
    <t>儋州市东成镇高荣村民委员会</t>
  </si>
  <si>
    <t>儋州光村后水湾深海网箱养殖项目（和庆镇）</t>
  </si>
  <si>
    <t>2023-005-J-0001</t>
  </si>
  <si>
    <t>儋州市和庆镇木排村村民委员会</t>
  </si>
  <si>
    <t>2023-005-J-0002</t>
  </si>
  <si>
    <t>儋州市和庆镇文卷村村民委员会</t>
  </si>
  <si>
    <t>2023-005-J-0003</t>
  </si>
  <si>
    <t>儋州市和庆镇罗便村村民委员会</t>
  </si>
  <si>
    <t>2023-005-J-0004</t>
  </si>
  <si>
    <t>儋州市和庆镇美灵村村民委员会</t>
  </si>
  <si>
    <t>2023-005-J-0005</t>
  </si>
  <si>
    <t>儋州市和庆镇拱教村村民委员会</t>
  </si>
  <si>
    <t>2023-005-J-0006</t>
  </si>
  <si>
    <t>儋州市和庆镇美敖村村民委员会</t>
  </si>
  <si>
    <t>2023-005-J-0007</t>
  </si>
  <si>
    <t>儋州市和庆镇和祥村村民委员会</t>
  </si>
  <si>
    <t>2023-005-J-0008</t>
  </si>
  <si>
    <t>儋州市和庆镇美万村村民委员会</t>
  </si>
  <si>
    <t>2023-005-J-0009</t>
  </si>
  <si>
    <t>儋州市和庆镇新村村村民委员会</t>
  </si>
  <si>
    <t>2023-005-J-0010</t>
  </si>
  <si>
    <t>儋州市和庆镇美万新村村民委员会</t>
  </si>
  <si>
    <t>2023-005-J-0011</t>
  </si>
  <si>
    <t>儋州市和庆镇和庆社区居民委员会</t>
  </si>
  <si>
    <t>2023-005-J-0012</t>
  </si>
  <si>
    <t>儋州市和庆镇联合公司</t>
  </si>
  <si>
    <t>2023-005-J-0013</t>
  </si>
  <si>
    <t>儋州市和庆镇新征农场</t>
  </si>
  <si>
    <t>2023-005-J-0014</t>
  </si>
  <si>
    <t>儋州市和庆镇油茶农场</t>
  </si>
  <si>
    <t>那大镇石屋村红色文旅综合体项目</t>
  </si>
  <si>
    <t>2023-022-J-0001</t>
  </si>
  <si>
    <t>儋州市那大镇白南村民委员会</t>
  </si>
  <si>
    <t>石屋村委会</t>
  </si>
  <si>
    <t>儋州石屋乡村综合开发有限公司</t>
  </si>
  <si>
    <t>2023-022-J-0002</t>
  </si>
  <si>
    <t>儋州市那大镇抱龙村民委员会</t>
  </si>
  <si>
    <t>2023-022-J-0003</t>
  </si>
  <si>
    <t>儋州市那大镇槟榔村民委员会</t>
  </si>
  <si>
    <t>2023-022-J-0004</t>
  </si>
  <si>
    <t>儋州市那大镇茶山村民委员会</t>
  </si>
  <si>
    <t>2023-022-J-0005</t>
  </si>
  <si>
    <t>儋州市那大镇番真村民委员会</t>
  </si>
  <si>
    <t>2023-022-J-0006</t>
  </si>
  <si>
    <t>儋州市那大镇合罗农场</t>
  </si>
  <si>
    <t>2023-022-J-0007</t>
  </si>
  <si>
    <t>儋州市那大镇横岭村民委员会</t>
  </si>
  <si>
    <t>2023-022-J-0008</t>
  </si>
  <si>
    <t>儋州市那大镇红旗村民委员会</t>
  </si>
  <si>
    <t>2023-022-J-0009</t>
  </si>
  <si>
    <t>儋州市那大镇加平村民委员会</t>
  </si>
  <si>
    <t>2023-022-J-0010</t>
  </si>
  <si>
    <t>儋州市那大镇尖岭农场</t>
  </si>
  <si>
    <t>2023-022-J-0011</t>
  </si>
  <si>
    <t>儋州市那大镇军屯村民委员会</t>
  </si>
  <si>
    <t>2023-022-J-0012</t>
  </si>
  <si>
    <t>儋州市那大镇力崖村民委员会</t>
  </si>
  <si>
    <t>2023-022-J-0013</t>
  </si>
  <si>
    <t>儋州市那大镇洛基村民委员会</t>
  </si>
  <si>
    <t>2023-022-J-0014</t>
  </si>
  <si>
    <t>儋州市那大镇洛南村民委员会</t>
  </si>
  <si>
    <t>2023-022-J-0015</t>
  </si>
  <si>
    <t>儋州市那大镇美扶村民委员会</t>
  </si>
  <si>
    <t>2023-022-J-0016</t>
  </si>
  <si>
    <t>儋州市那大镇那恁村民委员会</t>
  </si>
  <si>
    <t>2023-022-J-0017</t>
  </si>
  <si>
    <t>儋州市那大镇前进农场</t>
  </si>
  <si>
    <t>2023-022-J-0018</t>
  </si>
  <si>
    <t>儋州市那大镇侨锋农场</t>
  </si>
  <si>
    <t>2023-022-J-0019</t>
  </si>
  <si>
    <t>儋州市那大镇侨南村民委员会</t>
  </si>
  <si>
    <t>2023-022-J-0020</t>
  </si>
  <si>
    <t>儋州市那大镇清平村民委员会</t>
  </si>
  <si>
    <t>2023-022-J-0021</t>
  </si>
  <si>
    <t>儋州市那大镇石屋村民委员会</t>
  </si>
  <si>
    <t>2023-022-J-0022</t>
  </si>
  <si>
    <t>儋州市那大镇蔬菜村民委员会</t>
  </si>
  <si>
    <t>2023-022-J-0023</t>
  </si>
  <si>
    <t>儋州市那大镇头潭村民委员会</t>
  </si>
  <si>
    <t>2023-022-J-0024</t>
  </si>
  <si>
    <t>儋州市那大镇王桐社区</t>
  </si>
  <si>
    <t>2023-022-J-0025</t>
  </si>
  <si>
    <t>儋州市那大镇屋基村民委员会</t>
  </si>
  <si>
    <t>2023-022-J-0026</t>
  </si>
  <si>
    <t>儋州市那大镇先锋农场</t>
  </si>
  <si>
    <t>2023-022-J-0027</t>
  </si>
  <si>
    <t>儋州市那大镇雅拉农场</t>
  </si>
  <si>
    <t>嘉禾热带作物农业综合开发项目(那大镇)</t>
  </si>
  <si>
    <t>2023-015-J-0001</t>
  </si>
  <si>
    <t>2023-015-J-0002</t>
  </si>
  <si>
    <t>2023-015-J-0003</t>
  </si>
  <si>
    <t>2023-015-J-0004</t>
  </si>
  <si>
    <t>2023-015-J-0005</t>
  </si>
  <si>
    <t>2023-015-J-0006</t>
  </si>
  <si>
    <t>2023-015-J-0007</t>
  </si>
  <si>
    <t>2023-015-J-0008</t>
  </si>
  <si>
    <t>2023-015-J-0009</t>
  </si>
  <si>
    <t>2023-015-J-0010</t>
  </si>
  <si>
    <t>2023-015-J-0011</t>
  </si>
  <si>
    <t>2023-015-J-0012</t>
  </si>
  <si>
    <t>2023-015-J-0013</t>
  </si>
  <si>
    <t>2023-015-J-0014</t>
  </si>
  <si>
    <t>2023-015-J-0015</t>
  </si>
  <si>
    <t>2023-015-J-0016</t>
  </si>
  <si>
    <t>2023-015-J-0017</t>
  </si>
  <si>
    <t>2023-015-J-0018</t>
  </si>
  <si>
    <t>2023-015-J-0019</t>
  </si>
  <si>
    <t>2023-015-J-0020</t>
  </si>
  <si>
    <t>2023-015-J-0021</t>
  </si>
  <si>
    <t>2023-015-J-0022</t>
  </si>
  <si>
    <t>2023-015-J-0023</t>
  </si>
  <si>
    <t>2023-015-J-0024</t>
  </si>
  <si>
    <t>2023-015-J-0025</t>
  </si>
  <si>
    <t>2023-015-J-0026</t>
  </si>
  <si>
    <t>2023-015-J-0027</t>
  </si>
  <si>
    <t>儋州“旱露”温泉黑猪项目(雅星镇)</t>
  </si>
  <si>
    <t>2023-001-J-0001</t>
  </si>
  <si>
    <t>儋州市雅星镇茶山新村村民委员会</t>
  </si>
  <si>
    <t>儋州市那大镇美扶村委会</t>
  </si>
  <si>
    <t>儋州鑫腾生态养殖有限公司</t>
  </si>
  <si>
    <t>2023-001-J-0002</t>
  </si>
  <si>
    <t>儋州市雅星镇东山居居民委员会</t>
  </si>
  <si>
    <t>2023-001-J-0003</t>
  </si>
  <si>
    <t>儋州市雅星镇金川居居民委员会</t>
  </si>
  <si>
    <t>2023-001-J-0004</t>
  </si>
  <si>
    <t>儋州市雅星镇调打村民委员会</t>
  </si>
  <si>
    <t>2023-001-J-0005</t>
  </si>
  <si>
    <t>儋州市雅星镇陀骂村民委员会</t>
  </si>
  <si>
    <t>2023-001-J-0006</t>
  </si>
  <si>
    <t>儋州市雅星镇雅星社区居民委员会</t>
  </si>
  <si>
    <t>2023-001-J-0007</t>
  </si>
  <si>
    <t>儋州市雅星镇长岭居居民委员会</t>
  </si>
  <si>
    <t>海南温氏养殖项目(雅星镇)</t>
  </si>
  <si>
    <t>2023-009-J-0001</t>
  </si>
  <si>
    <t>儋州市雅星镇大沟黎族村民委员会</t>
  </si>
  <si>
    <t>雅星镇飞巴村委会</t>
  </si>
  <si>
    <t>海南温氏食品有限公司</t>
  </si>
  <si>
    <t>2023-009-J-0002</t>
  </si>
  <si>
    <t>儋州市雅星镇飞巴村民委员会</t>
  </si>
  <si>
    <t>2023-009-J-0003</t>
  </si>
  <si>
    <t>儋州市雅星镇庙陀村民委员会</t>
  </si>
  <si>
    <t>2023-009-J-0004</t>
  </si>
  <si>
    <t>儋州市雅星镇栖榕村民委员会</t>
  </si>
  <si>
    <t>2023-009-J-0005</t>
  </si>
  <si>
    <t>儋州市雅星镇田头村民委员会</t>
  </si>
  <si>
    <t>2023-009-J-0006</t>
  </si>
  <si>
    <t>儋州市雅星镇文山村民委员会</t>
  </si>
  <si>
    <t>2023-009-J-0007</t>
  </si>
  <si>
    <t>儋州市雅星镇新隆黎族村民委员会</t>
  </si>
  <si>
    <t>2023-009-J-0008</t>
  </si>
  <si>
    <t>罗牛山养殖项目(雅星镇)</t>
  </si>
  <si>
    <t>2023-021-J-0001</t>
  </si>
  <si>
    <t>儋州市雅星镇白鱼塘村民委员会</t>
  </si>
  <si>
    <t>雅星镇乐贺村委会</t>
  </si>
  <si>
    <t>儋州罗牛山农业科技开发有限公司</t>
  </si>
  <si>
    <t>2023-021-J-0002</t>
  </si>
  <si>
    <t>儋州市雅星镇大讲村民委员会</t>
  </si>
  <si>
    <t>2023-021-J-0003</t>
  </si>
  <si>
    <t>儋州市雅星镇富克村民委员会</t>
  </si>
  <si>
    <t>2023-021-J-0004</t>
  </si>
  <si>
    <t>儋州市雅星镇富仍村民委员会</t>
  </si>
  <si>
    <t>2023-021-J-0005</t>
  </si>
  <si>
    <t>儋州市雅星镇合罗村民委员会</t>
  </si>
  <si>
    <t>2023-021-J-0006</t>
  </si>
  <si>
    <t>儋州市雅星镇和盛村民委员会</t>
  </si>
  <si>
    <t>2023-021-J-0007</t>
  </si>
  <si>
    <t>儋州市雅星镇乐贺村民委员会</t>
  </si>
  <si>
    <t>2023-021-J-0008</t>
  </si>
  <si>
    <t>儋州市雅星镇乐满村民委员会</t>
  </si>
  <si>
    <t>2023-021-J-0009</t>
  </si>
  <si>
    <t>儋州市雅星镇文丰村民委员会</t>
  </si>
  <si>
    <t>2023-021-J-0010</t>
  </si>
  <si>
    <t>儋州市雅星镇新让黎族村民委员会</t>
  </si>
  <si>
    <t>项目名称</t>
  </si>
  <si>
    <t>菜篮子工程</t>
  </si>
  <si>
    <t>001</t>
  </si>
  <si>
    <t>2021年热带水果榴莲蜜种植项目</t>
  </si>
  <si>
    <t>002</t>
  </si>
  <si>
    <t>儋州大皇岭休闲农庄建设项目</t>
  </si>
  <si>
    <t>003</t>
  </si>
  <si>
    <t>兰洋镇南罗七叶葡萄观光园和沃柑基地建设</t>
  </si>
  <si>
    <t>004</t>
  </si>
  <si>
    <t>农业综合开发</t>
  </si>
  <si>
    <t>005</t>
  </si>
  <si>
    <t>南丰村九品香水莲花产业</t>
  </si>
  <si>
    <t>006</t>
  </si>
  <si>
    <t>2021年和庆镇菠萝蜜标准化种植项目</t>
  </si>
  <si>
    <t>007</t>
  </si>
  <si>
    <t>生猪养殖扶贫合作项目</t>
  </si>
  <si>
    <t>008</t>
  </si>
  <si>
    <t>大棚西瓜高效农业种植产业项目</t>
  </si>
  <si>
    <t>009</t>
  </si>
  <si>
    <t>热带水果种植项目</t>
  </si>
  <si>
    <t>010</t>
  </si>
  <si>
    <t>沙虫养殖项目</t>
  </si>
  <si>
    <t>011</t>
  </si>
  <si>
    <t>大棚西瓜种植项目</t>
  </si>
  <si>
    <t>012</t>
  </si>
  <si>
    <t>王五镇中美墨仙人掌产业种植基地项目</t>
  </si>
  <si>
    <t>013</t>
  </si>
  <si>
    <t>苗圃合作社增资扩产</t>
  </si>
  <si>
    <t>014</t>
  </si>
  <si>
    <t>三都区无公害蔬菜基地项目</t>
  </si>
  <si>
    <t>015</t>
  </si>
  <si>
    <t>乡村振兴干部培训</t>
  </si>
  <si>
    <t>016</t>
  </si>
  <si>
    <t>致富带头人等培训</t>
  </si>
  <si>
    <t>017</t>
  </si>
  <si>
    <t>实用技术培训</t>
  </si>
  <si>
    <t>018</t>
  </si>
  <si>
    <t>就业技能培训及奖补项目</t>
  </si>
  <si>
    <t>019</t>
  </si>
  <si>
    <t>技能培训</t>
  </si>
  <si>
    <t>020</t>
  </si>
  <si>
    <t>村级扶贫公益性岗位补贴</t>
  </si>
  <si>
    <t>021</t>
  </si>
  <si>
    <t>监测对象公益性岗人员工资</t>
  </si>
  <si>
    <t>022</t>
  </si>
  <si>
    <t>贫困学生教育资助</t>
  </si>
  <si>
    <t>023</t>
  </si>
  <si>
    <t>其他教育扶贫项目</t>
  </si>
  <si>
    <t>024</t>
  </si>
  <si>
    <t>“雨露计划”助学补助</t>
  </si>
  <si>
    <t>025</t>
  </si>
  <si>
    <t>雨露计划</t>
  </si>
  <si>
    <t>026</t>
  </si>
  <si>
    <t>医疗救助</t>
  </si>
  <si>
    <t>027</t>
  </si>
  <si>
    <t>那大镇危房改造</t>
  </si>
  <si>
    <t>028</t>
  </si>
  <si>
    <t>兰洋镇危房改造</t>
  </si>
  <si>
    <t>029</t>
  </si>
  <si>
    <t>和庆镇危房改造</t>
  </si>
  <si>
    <t>030</t>
  </si>
  <si>
    <t>大成镇危房改造</t>
  </si>
  <si>
    <t>031</t>
  </si>
  <si>
    <t>雅星镇危房改造</t>
  </si>
  <si>
    <t>032</t>
  </si>
  <si>
    <t>东成镇危房改造</t>
  </si>
  <si>
    <t>033</t>
  </si>
  <si>
    <t>中和镇危房改造</t>
  </si>
  <si>
    <t>034</t>
  </si>
  <si>
    <t>木棠镇危房改造</t>
  </si>
  <si>
    <t>035</t>
  </si>
  <si>
    <t>峨蔓镇危房改造</t>
  </si>
  <si>
    <t>036</t>
  </si>
  <si>
    <t>光村镇危房改造</t>
  </si>
  <si>
    <t>037</t>
  </si>
  <si>
    <t>白马井镇危房改造</t>
  </si>
  <si>
    <t>038</t>
  </si>
  <si>
    <t>新州镇危房改造</t>
  </si>
  <si>
    <t>039</t>
  </si>
  <si>
    <t>排浦镇危房改造</t>
  </si>
  <si>
    <t>040</t>
  </si>
  <si>
    <t>王五镇危房改造</t>
  </si>
  <si>
    <t>041</t>
  </si>
  <si>
    <t>海头镇危房改造</t>
  </si>
  <si>
    <t>042</t>
  </si>
  <si>
    <t>那大镇产业发展奖补</t>
  </si>
  <si>
    <t>043</t>
  </si>
  <si>
    <t>兰洋镇产业发展奖补</t>
  </si>
  <si>
    <t>044</t>
  </si>
  <si>
    <t>南丰镇产业发展奖补</t>
  </si>
  <si>
    <t>045</t>
  </si>
  <si>
    <t>和庆镇产业发展奖补</t>
  </si>
  <si>
    <t>046</t>
  </si>
  <si>
    <t>大成镇产业发展奖补</t>
  </si>
  <si>
    <t>047</t>
  </si>
  <si>
    <t>雅星镇产业发展奖补</t>
  </si>
  <si>
    <t>048</t>
  </si>
  <si>
    <t>东成镇产业发展奖补</t>
  </si>
  <si>
    <t>049</t>
  </si>
  <si>
    <t>中和镇产业发展奖补</t>
  </si>
  <si>
    <t>050</t>
  </si>
  <si>
    <t>木棠镇产业发展奖补</t>
  </si>
  <si>
    <t>051</t>
  </si>
  <si>
    <t>峨蔓镇产业发展奖补</t>
  </si>
  <si>
    <t>052</t>
  </si>
  <si>
    <t>光村镇产业发展奖补</t>
  </si>
  <si>
    <t>053</t>
  </si>
  <si>
    <t>白马井镇产业发展奖补</t>
  </si>
  <si>
    <t>054</t>
  </si>
  <si>
    <t>新州镇产业发展奖补</t>
  </si>
  <si>
    <t>055</t>
  </si>
  <si>
    <t>排浦镇产业发展奖补</t>
  </si>
  <si>
    <t>056</t>
  </si>
  <si>
    <t>王五镇产业发展奖补</t>
  </si>
  <si>
    <t>057</t>
  </si>
  <si>
    <t>海头镇产业发展奖补</t>
  </si>
  <si>
    <t>058</t>
  </si>
  <si>
    <t>雅星镇雅星黎族村委会通共村生活污水排水沟及道路硬化基础设施建设工程项目</t>
  </si>
  <si>
    <t>059</t>
  </si>
  <si>
    <t>雅星镇雅星黎族村委会通蕊特色村寨生活污水排水沟及道路硬化基础设施建设工程项目</t>
  </si>
  <si>
    <t>060</t>
  </si>
  <si>
    <t>儋州市兰洋镇海孔村委会大后村安全饮水工程</t>
  </si>
  <si>
    <t>061</t>
  </si>
  <si>
    <t>儋州市2020年贫困村庄饮水安全工程</t>
  </si>
  <si>
    <t>062</t>
  </si>
  <si>
    <t>儋州市2020年度农村饮水安全消毒设施改造工程</t>
  </si>
  <si>
    <t>063</t>
  </si>
  <si>
    <t>外出务工奖补</t>
  </si>
  <si>
    <t>064</t>
  </si>
  <si>
    <t>加平村委会加级村道路硬化及排水沟建设工程</t>
  </si>
  <si>
    <t>065</t>
  </si>
  <si>
    <t>石屋村委会石屋村生产道路建设工程</t>
  </si>
  <si>
    <t>066</t>
  </si>
  <si>
    <t>美扶村委会平地村道路硬化及排水沟建设工程</t>
  </si>
  <si>
    <t>067</t>
  </si>
  <si>
    <t>加平村委会平地村道路硬化及排水沟建设工程</t>
  </si>
  <si>
    <t>068</t>
  </si>
  <si>
    <t>白南村委会沙田村道路硬化建设工程</t>
  </si>
  <si>
    <t>069</t>
  </si>
  <si>
    <t>抱龙村委会抱龙村道路建设工程</t>
  </si>
  <si>
    <t>070</t>
  </si>
  <si>
    <t>横岭村委会美孝村生产道路工程</t>
  </si>
  <si>
    <t>071</t>
  </si>
  <si>
    <t>洛南村委会牛窝村道路排水工程</t>
  </si>
  <si>
    <t>072</t>
  </si>
  <si>
    <t>兰洋镇番加村委会道路建设工程</t>
  </si>
  <si>
    <t>073</t>
  </si>
  <si>
    <t>南丰镇尖岭村委会道路建设工程</t>
  </si>
  <si>
    <t>074</t>
  </si>
  <si>
    <t>和庆镇文卷、木排村委会道路建设工程</t>
  </si>
  <si>
    <t>075</t>
  </si>
  <si>
    <t>雅星镇富仍村、文丰村委会道路建设工程</t>
  </si>
  <si>
    <t>076</t>
  </si>
  <si>
    <t>雅星镇文山村委会道路建设工程</t>
  </si>
  <si>
    <t>077</t>
  </si>
  <si>
    <t>东成镇平地村委会道路建设工程</t>
  </si>
  <si>
    <t>078</t>
  </si>
  <si>
    <t>中和镇水井村委会道路建设工程</t>
  </si>
  <si>
    <t>079</t>
  </si>
  <si>
    <t>木棠镇神冲村委会道路建设工程</t>
  </si>
  <si>
    <t>080</t>
  </si>
  <si>
    <t>木棠镇梁宅村委会道路建设工程</t>
  </si>
  <si>
    <t>081</t>
  </si>
  <si>
    <t>峨蔓镇田井村委会道路建设工程</t>
  </si>
  <si>
    <t>082</t>
  </si>
  <si>
    <t>白马井镇山花村委会道路工程</t>
  </si>
  <si>
    <t>083</t>
  </si>
  <si>
    <t>排浦镇南华村委会道路建设工程</t>
  </si>
  <si>
    <t>084</t>
  </si>
  <si>
    <t>三都区农田灌溉修复工程</t>
  </si>
  <si>
    <t>085</t>
  </si>
  <si>
    <t>棠柏分支渠水利设施修缮加固提升工程项目</t>
  </si>
  <si>
    <t>086</t>
  </si>
  <si>
    <t>儋州市兰洋镇海孔村委会那奄村、上居振村生产道路硬化工程</t>
  </si>
  <si>
    <t>087</t>
  </si>
  <si>
    <t>儋州市大成镇公司村委会下荣村（退场队黎族村庄）道路扩宽工程</t>
  </si>
  <si>
    <t>088</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</si>
</sst>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46">
    <font>
      <sz val="11"/>
      <color theme="1"/>
      <name val="宋体"/>
      <charset val="134"/>
      <scheme val="minor"/>
    </font>
    <font>
      <b/>
      <sz val="9"/>
      <color theme="1"/>
      <name val="仿宋_GB2312"/>
      <charset val="134"/>
    </font>
    <font>
      <sz val="10"/>
      <color theme="1"/>
      <name val="仿宋_GB2312"/>
      <charset val="134"/>
    </font>
    <font>
      <sz val="10"/>
      <name val="仿宋_GB2312"/>
      <charset val="134"/>
    </font>
    <font>
      <sz val="10"/>
      <color rgb="FFFF0000"/>
      <name val="仿宋_GB2312"/>
      <charset val="134"/>
    </font>
    <font>
      <sz val="11"/>
      <color theme="1"/>
      <name val="仿宋_GB2312"/>
      <charset val="134"/>
    </font>
    <font>
      <sz val="9"/>
      <color theme="1"/>
      <name val="仿宋_GB2312"/>
      <charset val="134"/>
    </font>
    <font>
      <sz val="10"/>
      <color theme="1"/>
      <name val="宋体"/>
      <charset val="134"/>
      <scheme val="minor"/>
    </font>
    <font>
      <sz val="10"/>
      <name val="宋体"/>
      <charset val="134"/>
      <scheme val="minor"/>
    </font>
    <font>
      <b/>
      <sz val="10"/>
      <color indexed="8"/>
      <name val="宋体"/>
      <charset val="134"/>
      <scheme val="minor"/>
    </font>
    <font>
      <sz val="10"/>
      <color indexed="8"/>
      <name val="宋体"/>
      <charset val="134"/>
      <scheme val="minor"/>
    </font>
    <font>
      <b/>
      <sz val="20"/>
      <name val="宋体"/>
      <charset val="134"/>
      <scheme val="minor"/>
    </font>
    <font>
      <sz val="20"/>
      <name val="宋体"/>
      <charset val="134"/>
      <scheme val="minor"/>
    </font>
    <font>
      <b/>
      <sz val="10"/>
      <name val="宋体"/>
      <charset val="134"/>
      <scheme val="minor"/>
    </font>
    <font>
      <b/>
      <sz val="10"/>
      <color theme="1"/>
      <name val="宋体"/>
      <charset val="134"/>
      <scheme val="minor"/>
    </font>
    <font>
      <sz val="10"/>
      <color rgb="FF000000"/>
      <name val="宋体"/>
      <charset val="134"/>
      <scheme val="minor"/>
    </font>
    <font>
      <sz val="10"/>
      <color theme="1"/>
      <name val="宋体"/>
      <charset val="134"/>
    </font>
    <font>
      <sz val="10"/>
      <name val="宋体"/>
      <charset val="134"/>
    </font>
    <font>
      <sz val="11"/>
      <name val="宋体"/>
      <charset val="134"/>
      <scheme val="minor"/>
    </font>
    <font>
      <sz val="11"/>
      <name val="宋体"/>
      <charset val="134"/>
    </font>
    <font>
      <sz val="11"/>
      <color theme="1"/>
      <name val="宋体"/>
      <charset val="134"/>
    </font>
    <font>
      <sz val="11"/>
      <color indexed="8"/>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1"/>
      <color rgb="FF000000"/>
      <name val="Arial"/>
      <charset val="134"/>
    </font>
    <font>
      <sz val="11"/>
      <color theme="1"/>
      <name val="等线"/>
      <charset val="134"/>
    </font>
    <font>
      <sz val="12"/>
      <name val="宋体"/>
      <charset val="134"/>
    </font>
    <font>
      <sz val="10"/>
      <color indexed="8"/>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42" fontId="0" fillId="0" borderId="0" applyFont="0" applyFill="0" applyBorder="0" applyAlignment="0" applyProtection="0">
      <alignment vertical="center"/>
    </xf>
    <xf numFmtId="0" fontId="22" fillId="2" borderId="0" applyNumberFormat="0" applyBorder="0" applyAlignment="0" applyProtection="0">
      <alignment vertical="center"/>
    </xf>
    <xf numFmtId="0" fontId="23"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4" borderId="0" applyNumberFormat="0" applyBorder="0" applyAlignment="0" applyProtection="0">
      <alignment vertical="center"/>
    </xf>
    <xf numFmtId="0" fontId="24" fillId="5" borderId="0" applyNumberFormat="0" applyBorder="0" applyAlignment="0" applyProtection="0">
      <alignment vertical="center"/>
    </xf>
    <xf numFmtId="43" fontId="0"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7" borderId="7" applyNumberFormat="0" applyFont="0" applyAlignment="0" applyProtection="0">
      <alignment vertical="center"/>
    </xf>
    <xf numFmtId="0" fontId="25"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8" applyNumberFormat="0" applyFill="0" applyAlignment="0" applyProtection="0">
      <alignment vertical="center"/>
    </xf>
    <xf numFmtId="0" fontId="33" fillId="0" borderId="8" applyNumberFormat="0" applyFill="0" applyAlignment="0" applyProtection="0">
      <alignment vertical="center"/>
    </xf>
    <xf numFmtId="0" fontId="25" fillId="9" borderId="0" applyNumberFormat="0" applyBorder="0" applyAlignment="0" applyProtection="0">
      <alignment vertical="center"/>
    </xf>
    <xf numFmtId="0" fontId="28" fillId="0" borderId="9" applyNumberFormat="0" applyFill="0" applyAlignment="0" applyProtection="0">
      <alignment vertical="center"/>
    </xf>
    <xf numFmtId="0" fontId="0" fillId="0" borderId="0">
      <alignment vertical="center"/>
    </xf>
    <xf numFmtId="0" fontId="25" fillId="10" borderId="0" applyNumberFormat="0" applyBorder="0" applyAlignment="0" applyProtection="0">
      <alignment vertical="center"/>
    </xf>
    <xf numFmtId="0" fontId="34" fillId="11" borderId="10" applyNumberFormat="0" applyAlignment="0" applyProtection="0">
      <alignment vertical="center"/>
    </xf>
    <xf numFmtId="0" fontId="35" fillId="11" borderId="6" applyNumberFormat="0" applyAlignment="0" applyProtection="0">
      <alignment vertical="center"/>
    </xf>
    <xf numFmtId="0" fontId="36" fillId="12" borderId="11" applyNumberFormat="0" applyAlignment="0" applyProtection="0">
      <alignment vertical="center"/>
    </xf>
    <xf numFmtId="0" fontId="22" fillId="13" borderId="0" applyNumberFormat="0" applyBorder="0" applyAlignment="0" applyProtection="0">
      <alignment vertical="center"/>
    </xf>
    <xf numFmtId="0" fontId="25" fillId="14" borderId="0" applyNumberFormat="0" applyBorder="0" applyAlignment="0" applyProtection="0">
      <alignment vertical="center"/>
    </xf>
    <xf numFmtId="0" fontId="37" fillId="0" borderId="12" applyNumberFormat="0" applyFill="0" applyAlignment="0" applyProtection="0">
      <alignment vertical="center"/>
    </xf>
    <xf numFmtId="0" fontId="38" fillId="0" borderId="13" applyNumberFormat="0" applyFill="0" applyAlignment="0" applyProtection="0">
      <alignment vertical="center"/>
    </xf>
    <xf numFmtId="0" fontId="39" fillId="15" borderId="0" applyNumberFormat="0" applyBorder="0" applyAlignment="0" applyProtection="0">
      <alignment vertical="center"/>
    </xf>
    <xf numFmtId="0" fontId="0" fillId="0" borderId="0">
      <alignment vertical="center"/>
    </xf>
    <xf numFmtId="0" fontId="40" fillId="16" borderId="0" applyNumberFormat="0" applyBorder="0" applyAlignment="0" applyProtection="0">
      <alignmen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0" fillId="0" borderId="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41" fillId="0" borderId="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5" fillId="27" borderId="0" applyNumberFormat="0" applyBorder="0" applyAlignment="0" applyProtection="0">
      <alignment vertical="center"/>
    </xf>
    <xf numFmtId="0" fontId="0" fillId="0" borderId="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0" fillId="0" borderId="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0" fontId="42" fillId="0" borderId="0"/>
    <xf numFmtId="0" fontId="0" fillId="0" borderId="0">
      <alignment vertical="center"/>
    </xf>
    <xf numFmtId="0" fontId="0" fillId="0" borderId="0">
      <alignment vertical="center"/>
    </xf>
    <xf numFmtId="0" fontId="0" fillId="0" borderId="0">
      <alignment vertical="center"/>
    </xf>
    <xf numFmtId="0" fontId="4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0">
      <alignment vertical="center"/>
    </xf>
    <xf numFmtId="0" fontId="45" fillId="0" borderId="0"/>
    <xf numFmtId="0" fontId="44" fillId="0" borderId="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44" fillId="0" borderId="0" applyFont="0" applyFill="0" applyBorder="0" applyAlignment="0" applyProtection="0">
      <alignment vertical="center"/>
    </xf>
  </cellStyleXfs>
  <cellXfs count="162">
    <xf numFmtId="0" fontId="0" fillId="0" borderId="0" xfId="0">
      <alignment vertical="center"/>
    </xf>
    <xf numFmtId="0" fontId="0" fillId="0" borderId="0" xfId="0" applyFill="1">
      <alignment vertical="center"/>
    </xf>
    <xf numFmtId="49" fontId="0" fillId="0" borderId="0" xfId="0" applyNumberFormat="1" applyFill="1">
      <alignment vertical="center"/>
    </xf>
    <xf numFmtId="0" fontId="1" fillId="0" borderId="1" xfId="61" applyFont="1" applyFill="1" applyBorder="1" applyAlignment="1">
      <alignment horizontal="center" vertical="center" wrapText="1"/>
    </xf>
    <xf numFmtId="49" fontId="1" fillId="0" borderId="1" xfId="61" applyNumberFormat="1" applyFont="1" applyFill="1" applyBorder="1" applyAlignment="1">
      <alignment horizontal="center" vertical="center" wrapText="1"/>
    </xf>
    <xf numFmtId="0" fontId="2" fillId="0" borderId="2" xfId="0" applyNumberFormat="1" applyFont="1" applyFill="1" applyBorder="1" applyAlignment="1" applyProtection="1">
      <alignment horizontal="left" vertical="center" wrapText="1"/>
    </xf>
    <xf numFmtId="49"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 xfId="61" applyFont="1" applyFill="1"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NumberFormat="1" applyFont="1" applyFill="1" applyBorder="1" applyAlignment="1" applyProtection="1">
      <alignment horizontal="left" vertical="center" wrapText="1"/>
    </xf>
    <xf numFmtId="0" fontId="5" fillId="0" borderId="2" xfId="0" applyFont="1" applyFill="1" applyBorder="1" applyAlignment="1">
      <alignment horizontal="left" vertical="center" wrapText="1"/>
    </xf>
    <xf numFmtId="0" fontId="6" fillId="0" borderId="2" xfId="0" applyNumberFormat="1" applyFont="1" applyFill="1" applyBorder="1" applyAlignment="1" applyProtection="1">
      <alignment horizontal="left" vertical="center" wrapText="1"/>
    </xf>
    <xf numFmtId="0" fontId="2" fillId="0" borderId="2" xfId="66" applyFont="1" applyFill="1" applyBorder="1" applyAlignment="1">
      <alignment horizontal="left" vertical="center" wrapText="1"/>
    </xf>
    <xf numFmtId="0" fontId="6" fillId="0" borderId="2" xfId="0" applyFont="1" applyFill="1" applyBorder="1" applyAlignment="1">
      <alignment horizontal="left" vertical="center" wrapText="1"/>
    </xf>
    <xf numFmtId="0" fontId="7" fillId="0" borderId="0" xfId="52" applyFont="1" applyFill="1">
      <alignment vertical="center"/>
    </xf>
    <xf numFmtId="0" fontId="8" fillId="0" borderId="0" xfId="52" applyFont="1" applyFill="1">
      <alignment vertical="center"/>
    </xf>
    <xf numFmtId="0" fontId="0" fillId="0" borderId="0" xfId="52" applyFont="1" applyFill="1">
      <alignment vertical="center"/>
    </xf>
    <xf numFmtId="0" fontId="0" fillId="0" borderId="0" xfId="52" applyFont="1" applyFill="1" applyAlignment="1">
      <alignment horizontal="left" vertical="center"/>
    </xf>
    <xf numFmtId="0" fontId="0" fillId="0" borderId="0" xfId="52" applyFont="1" applyFill="1" applyAlignment="1">
      <alignment horizontal="center" vertical="center"/>
    </xf>
    <xf numFmtId="0" fontId="0" fillId="0" borderId="0" xfId="52" applyFont="1" applyFill="1" applyAlignment="1">
      <alignment horizontal="left" vertical="center" wrapText="1"/>
    </xf>
    <xf numFmtId="43" fontId="0" fillId="0" borderId="0" xfId="52" applyNumberFormat="1" applyFont="1" applyFill="1">
      <alignment vertical="center"/>
    </xf>
    <xf numFmtId="0" fontId="0" fillId="0" borderId="0" xfId="52" applyFont="1" applyFill="1" applyAlignment="1">
      <alignment vertical="center" wrapText="1"/>
    </xf>
    <xf numFmtId="0" fontId="9" fillId="0" borderId="0" xfId="52" applyFont="1" applyFill="1">
      <alignment vertical="center"/>
    </xf>
    <xf numFmtId="0" fontId="9" fillId="0" borderId="0" xfId="52" applyFont="1" applyFill="1" applyAlignment="1">
      <alignment horizontal="left" vertical="center"/>
    </xf>
    <xf numFmtId="0" fontId="10" fillId="0" borderId="0" xfId="52" applyFont="1" applyFill="1" applyAlignment="1">
      <alignment horizontal="left" vertical="center"/>
    </xf>
    <xf numFmtId="0" fontId="10" fillId="0" borderId="0" xfId="52" applyFont="1" applyFill="1" applyAlignment="1">
      <alignment horizontal="center" vertical="center"/>
    </xf>
    <xf numFmtId="0" fontId="10" fillId="0" borderId="0" xfId="52" applyFont="1" applyFill="1" applyAlignment="1">
      <alignment horizontal="left" vertical="center" wrapText="1"/>
    </xf>
    <xf numFmtId="176" fontId="10" fillId="0" borderId="0" xfId="52" applyNumberFormat="1" applyFont="1" applyFill="1" applyAlignment="1">
      <alignment horizontal="left" vertical="center" wrapText="1"/>
    </xf>
    <xf numFmtId="43" fontId="10" fillId="0" borderId="0" xfId="52" applyNumberFormat="1" applyFont="1" applyFill="1">
      <alignment vertical="center"/>
    </xf>
    <xf numFmtId="0" fontId="11" fillId="0" borderId="0" xfId="52" applyFont="1" applyFill="1" applyAlignment="1">
      <alignment horizontal="center" vertical="center" wrapText="1"/>
    </xf>
    <xf numFmtId="0" fontId="12" fillId="0" borderId="0" xfId="52" applyFont="1" applyFill="1" applyAlignment="1">
      <alignment horizontal="center" vertical="center" wrapText="1"/>
    </xf>
    <xf numFmtId="43" fontId="11" fillId="0" borderId="0" xfId="52" applyNumberFormat="1" applyFont="1" applyFill="1" applyAlignment="1">
      <alignment horizontal="center" vertical="center" wrapText="1"/>
    </xf>
    <xf numFmtId="0" fontId="13" fillId="0" borderId="2" xfId="52" applyFont="1" applyFill="1" applyBorder="1" applyAlignment="1">
      <alignment horizontal="center" vertical="center" wrapText="1"/>
    </xf>
    <xf numFmtId="43" fontId="13" fillId="0" borderId="2" xfId="52" applyNumberFormat="1" applyFont="1" applyFill="1" applyBorder="1" applyAlignment="1">
      <alignment horizontal="center" vertical="center" wrapText="1"/>
    </xf>
    <xf numFmtId="0" fontId="14" fillId="0" borderId="3" xfId="52" applyFont="1" applyFill="1" applyBorder="1" applyAlignment="1">
      <alignment horizontal="center" vertical="center" wrapText="1"/>
    </xf>
    <xf numFmtId="0" fontId="14" fillId="0" borderId="4" xfId="52" applyFont="1" applyFill="1" applyBorder="1" applyAlignment="1">
      <alignment horizontal="center" vertical="center" wrapText="1"/>
    </xf>
    <xf numFmtId="0" fontId="7" fillId="0" borderId="4" xfId="52" applyFont="1" applyFill="1" applyBorder="1" applyAlignment="1">
      <alignment horizontal="center" vertical="center" wrapText="1"/>
    </xf>
    <xf numFmtId="0" fontId="14" fillId="0" borderId="5" xfId="52" applyFont="1" applyFill="1" applyBorder="1" applyAlignment="1">
      <alignment horizontal="center" vertical="center" wrapText="1"/>
    </xf>
    <xf numFmtId="0" fontId="8" fillId="0" borderId="2" xfId="52" applyFont="1" applyFill="1" applyBorder="1" applyAlignment="1">
      <alignment horizontal="center" vertical="center" wrapText="1"/>
    </xf>
    <xf numFmtId="43" fontId="13" fillId="0" borderId="2" xfId="67" applyFont="1" applyFill="1" applyBorder="1" applyAlignment="1" applyProtection="1">
      <alignment horizontal="center" vertical="center" wrapText="1"/>
    </xf>
    <xf numFmtId="0" fontId="10" fillId="0" borderId="2" xfId="52" applyFont="1" applyFill="1" applyBorder="1" applyAlignment="1">
      <alignment horizontal="center" vertical="center" wrapText="1"/>
    </xf>
    <xf numFmtId="0" fontId="8" fillId="0" borderId="2" xfId="55" applyFont="1" applyFill="1" applyBorder="1" applyAlignment="1">
      <alignment horizontal="left" vertical="center" wrapText="1"/>
    </xf>
    <xf numFmtId="0" fontId="7" fillId="0" borderId="2" xfId="52" applyFont="1" applyFill="1" applyBorder="1" applyAlignment="1">
      <alignment vertical="center" wrapText="1"/>
    </xf>
    <xf numFmtId="0" fontId="8" fillId="0" borderId="2" xfId="55" applyFont="1" applyFill="1" applyBorder="1" applyAlignment="1">
      <alignment horizontal="center" vertical="center" wrapText="1"/>
    </xf>
    <xf numFmtId="43" fontId="8" fillId="0" borderId="2" xfId="67" applyFont="1" applyFill="1" applyBorder="1" applyAlignment="1" applyProtection="1">
      <alignment horizontal="center" vertical="center" wrapText="1"/>
    </xf>
    <xf numFmtId="177" fontId="7" fillId="0" borderId="2" xfId="62" applyNumberFormat="1" applyFont="1" applyFill="1" applyBorder="1" applyAlignment="1">
      <alignment horizontal="right" vertical="center"/>
    </xf>
    <xf numFmtId="0" fontId="8" fillId="0" borderId="2" xfId="55" applyFont="1" applyFill="1" applyBorder="1" applyAlignment="1">
      <alignment vertical="center" wrapText="1"/>
    </xf>
    <xf numFmtId="0" fontId="8" fillId="0" borderId="2" xfId="0" applyNumberFormat="1" applyFont="1" applyFill="1" applyBorder="1" applyAlignment="1" applyProtection="1">
      <alignment horizontal="center" vertical="center" wrapText="1"/>
    </xf>
    <xf numFmtId="43" fontId="8" fillId="0" borderId="2" xfId="8" applyNumberFormat="1" applyFont="1" applyFill="1" applyBorder="1" applyAlignment="1" applyProtection="1">
      <alignment horizontal="center" vertical="center" wrapText="1"/>
    </xf>
    <xf numFmtId="176" fontId="8" fillId="0" borderId="2" xfId="8" applyNumberFormat="1" applyFont="1" applyFill="1" applyBorder="1" applyAlignment="1" applyProtection="1">
      <alignment horizontal="right" vertical="center" wrapText="1"/>
    </xf>
    <xf numFmtId="43" fontId="8" fillId="0" borderId="2" xfId="8" applyFont="1" applyFill="1" applyBorder="1" applyAlignment="1" applyProtection="1">
      <alignment horizontal="center" vertical="center" wrapText="1"/>
    </xf>
    <xf numFmtId="0" fontId="7" fillId="0" borderId="2" xfId="52" applyFont="1" applyFill="1" applyBorder="1" applyAlignment="1">
      <alignment horizontal="left" vertical="center" wrapText="1"/>
    </xf>
    <xf numFmtId="0" fontId="7" fillId="0" borderId="5" xfId="52" applyFont="1" applyFill="1" applyBorder="1" applyAlignment="1">
      <alignment vertical="center" wrapText="1"/>
    </xf>
    <xf numFmtId="43" fontId="7" fillId="0" borderId="2" xfId="0" applyNumberFormat="1" applyFont="1" applyFill="1" applyBorder="1" applyAlignment="1">
      <alignment horizontal="right" vertical="center" wrapText="1"/>
    </xf>
    <xf numFmtId="43" fontId="7" fillId="0" borderId="2" xfId="61" applyNumberFormat="1" applyFont="1" applyFill="1" applyBorder="1" applyAlignment="1">
      <alignment horizontal="right" vertical="center" wrapText="1"/>
    </xf>
    <xf numFmtId="0" fontId="8" fillId="0" borderId="2" xfId="52" applyNumberFormat="1" applyFont="1" applyFill="1" applyBorder="1" applyAlignment="1">
      <alignment horizontal="center" vertical="center" wrapText="1"/>
    </xf>
    <xf numFmtId="177" fontId="15" fillId="0" borderId="2" xfId="55" applyNumberFormat="1" applyFont="1" applyFill="1" applyBorder="1" applyAlignment="1">
      <alignment horizontal="right" vertical="center"/>
    </xf>
    <xf numFmtId="43" fontId="15" fillId="0" borderId="0" xfId="8" applyFont="1" applyFill="1" applyAlignment="1">
      <alignment horizontal="right" vertical="center"/>
    </xf>
    <xf numFmtId="43" fontId="7" fillId="0" borderId="2" xfId="8" applyFont="1" applyFill="1" applyBorder="1" applyAlignment="1">
      <alignment horizontal="right" vertical="center" wrapText="1"/>
    </xf>
    <xf numFmtId="0" fontId="7" fillId="0" borderId="2" xfId="0" applyFont="1" applyFill="1" applyBorder="1" applyAlignment="1">
      <alignment horizontal="left" vertical="center" wrapText="1"/>
    </xf>
    <xf numFmtId="0" fontId="8" fillId="0" borderId="2" xfId="52" applyFont="1" applyFill="1" applyBorder="1" applyAlignment="1">
      <alignment horizontal="left" vertical="center" wrapText="1"/>
    </xf>
    <xf numFmtId="0" fontId="7" fillId="0" borderId="2" xfId="52" applyFont="1" applyFill="1" applyBorder="1" applyAlignment="1">
      <alignment horizontal="center" vertical="center" wrapText="1"/>
    </xf>
    <xf numFmtId="0" fontId="10" fillId="0" borderId="0" xfId="52" applyFont="1" applyFill="1">
      <alignment vertical="center"/>
    </xf>
    <xf numFmtId="176" fontId="10" fillId="0" borderId="0" xfId="52" applyNumberFormat="1" applyFont="1" applyFill="1" applyAlignment="1">
      <alignment vertical="center" wrapText="1"/>
    </xf>
    <xf numFmtId="43" fontId="13" fillId="0" borderId="2" xfId="8" applyNumberFormat="1" applyFont="1" applyFill="1" applyBorder="1" applyAlignment="1" applyProtection="1">
      <alignment horizontal="center" vertical="center" wrapText="1"/>
    </xf>
    <xf numFmtId="0" fontId="8" fillId="0" borderId="2" xfId="48" applyFont="1" applyFill="1" applyBorder="1" applyAlignment="1">
      <alignment horizontal="center" vertical="center" wrapText="1"/>
    </xf>
    <xf numFmtId="176" fontId="7" fillId="0" borderId="2" xfId="0" applyNumberFormat="1" applyFont="1" applyFill="1" applyBorder="1" applyAlignment="1">
      <alignment horizontal="right" vertical="center" wrapText="1"/>
    </xf>
    <xf numFmtId="43" fontId="13" fillId="0" borderId="2" xfId="0" applyNumberFormat="1" applyFont="1" applyFill="1" applyBorder="1" applyAlignment="1" applyProtection="1">
      <alignment horizontal="center" vertical="center" wrapText="1"/>
    </xf>
    <xf numFmtId="176" fontId="7" fillId="0" borderId="2" xfId="52" applyNumberFormat="1" applyFont="1" applyFill="1" applyBorder="1" applyAlignment="1">
      <alignment horizontal="right" vertical="center" wrapText="1"/>
    </xf>
    <xf numFmtId="0" fontId="8" fillId="0" borderId="2" xfId="44" applyFont="1" applyFill="1" applyBorder="1" applyAlignment="1">
      <alignment horizontal="center" vertical="center" wrapText="1"/>
    </xf>
    <xf numFmtId="0" fontId="8" fillId="0" borderId="2" xfId="44" applyFont="1" applyFill="1" applyBorder="1" applyAlignment="1">
      <alignment vertical="center" wrapText="1"/>
    </xf>
    <xf numFmtId="176" fontId="10" fillId="0" borderId="0" xfId="52" applyNumberFormat="1" applyFont="1" applyFill="1">
      <alignment vertical="center"/>
    </xf>
    <xf numFmtId="0" fontId="11" fillId="0" borderId="0" xfId="52" applyFont="1" applyFill="1" applyAlignment="1">
      <alignment horizontal="left" vertical="center" wrapText="1"/>
    </xf>
    <xf numFmtId="0" fontId="13" fillId="0" borderId="2" xfId="52" applyFont="1" applyFill="1" applyBorder="1" applyAlignment="1">
      <alignment horizontal="left" vertical="center" wrapText="1"/>
    </xf>
    <xf numFmtId="0" fontId="10" fillId="0" borderId="2" xfId="0" applyNumberFormat="1" applyFont="1" applyFill="1" applyBorder="1" applyAlignment="1" applyProtection="1">
      <alignment horizontal="center" vertical="center" wrapText="1"/>
    </xf>
    <xf numFmtId="0" fontId="8" fillId="0" borderId="2" xfId="44" applyFont="1" applyFill="1" applyBorder="1" applyAlignment="1">
      <alignment horizontal="left" vertical="center" wrapText="1"/>
    </xf>
    <xf numFmtId="0" fontId="10" fillId="0" borderId="3" xfId="52" applyFont="1" applyFill="1" applyBorder="1" applyAlignment="1">
      <alignment horizontal="center" vertical="center" wrapText="1"/>
    </xf>
    <xf numFmtId="0" fontId="10" fillId="0" borderId="5" xfId="52" applyFont="1" applyFill="1" applyBorder="1" applyAlignment="1">
      <alignment horizontal="center" vertical="center" wrapText="1"/>
    </xf>
    <xf numFmtId="0" fontId="13" fillId="0" borderId="3" xfId="65" applyFont="1" applyFill="1" applyBorder="1" applyAlignment="1">
      <alignment horizontal="center" vertical="center" wrapText="1"/>
    </xf>
    <xf numFmtId="0" fontId="8" fillId="0" borderId="4" xfId="65" applyFont="1" applyFill="1" applyBorder="1" applyAlignment="1">
      <alignment horizontal="center" vertical="center" wrapText="1"/>
    </xf>
    <xf numFmtId="0" fontId="13" fillId="0" borderId="4" xfId="65" applyFont="1" applyFill="1" applyBorder="1" applyAlignment="1">
      <alignment horizontal="center" vertical="center" wrapText="1"/>
    </xf>
    <xf numFmtId="0" fontId="13" fillId="0" borderId="5" xfId="65" applyFont="1" applyFill="1" applyBorder="1" applyAlignment="1">
      <alignment horizontal="center" vertical="center" wrapText="1"/>
    </xf>
    <xf numFmtId="0" fontId="9" fillId="0" borderId="3" xfId="52" applyFont="1" applyFill="1" applyBorder="1" applyAlignment="1">
      <alignment horizontal="center" vertical="center" wrapText="1"/>
    </xf>
    <xf numFmtId="0" fontId="9" fillId="0" borderId="5" xfId="52" applyFont="1" applyFill="1" applyBorder="1" applyAlignment="1">
      <alignment horizontal="center" vertical="center" wrapText="1"/>
    </xf>
    <xf numFmtId="0" fontId="7" fillId="0" borderId="5"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17" fillId="0" borderId="2" xfId="65" applyFont="1" applyFill="1" applyBorder="1" applyAlignment="1">
      <alignment horizontal="center" vertical="center" wrapText="1"/>
    </xf>
    <xf numFmtId="43" fontId="8" fillId="0" borderId="2" xfId="52" applyNumberFormat="1" applyFont="1" applyFill="1" applyBorder="1" applyAlignment="1">
      <alignment horizontal="center" vertical="center" wrapText="1"/>
    </xf>
    <xf numFmtId="0" fontId="7" fillId="0" borderId="2" xfId="0" applyNumberFormat="1" applyFont="1" applyFill="1" applyBorder="1" applyAlignment="1" applyProtection="1">
      <alignment horizontal="left" vertical="center" wrapText="1"/>
    </xf>
    <xf numFmtId="0" fontId="13" fillId="0" borderId="3" xfId="52" applyFont="1" applyFill="1" applyBorder="1" applyAlignment="1">
      <alignment horizontal="center" vertical="center" wrapText="1"/>
    </xf>
    <xf numFmtId="0" fontId="8" fillId="0" borderId="4" xfId="52" applyFont="1" applyFill="1" applyBorder="1" applyAlignment="1">
      <alignment horizontal="center" vertical="center" wrapText="1"/>
    </xf>
    <xf numFmtId="0" fontId="13" fillId="0" borderId="4" xfId="52" applyFont="1" applyFill="1" applyBorder="1" applyAlignment="1">
      <alignment horizontal="center" vertical="center" wrapText="1"/>
    </xf>
    <xf numFmtId="0" fontId="13" fillId="0" borderId="5" xfId="52" applyFont="1" applyFill="1" applyBorder="1" applyAlignment="1">
      <alignment horizontal="center" vertical="center" wrapText="1"/>
    </xf>
    <xf numFmtId="0" fontId="7" fillId="0" borderId="2" xfId="52" applyFont="1" applyFill="1" applyBorder="1" applyAlignment="1">
      <alignment horizontal="left" vertical="center"/>
    </xf>
    <xf numFmtId="0" fontId="7" fillId="0" borderId="2" xfId="52" applyFont="1" applyFill="1" applyBorder="1" applyAlignment="1">
      <alignment horizontal="center" vertical="center"/>
    </xf>
    <xf numFmtId="43" fontId="18" fillId="0" borderId="2" xfId="67" applyFont="1" applyFill="1" applyBorder="1" applyAlignment="1" applyProtection="1">
      <alignment horizontal="center" vertical="center" wrapText="1"/>
    </xf>
    <xf numFmtId="0" fontId="8" fillId="0" borderId="2" xfId="52" applyFont="1" applyFill="1" applyBorder="1" applyAlignment="1">
      <alignment horizontal="center" vertical="center"/>
    </xf>
    <xf numFmtId="43" fontId="19" fillId="0" borderId="2" xfId="67" applyFont="1" applyFill="1" applyBorder="1" applyAlignment="1" applyProtection="1">
      <alignment horizontal="center" vertical="center" wrapText="1"/>
    </xf>
    <xf numFmtId="0" fontId="7" fillId="0" borderId="2" xfId="33" applyFont="1" applyFill="1" applyBorder="1" applyAlignment="1">
      <alignment horizontal="left" vertical="center" wrapText="1"/>
    </xf>
    <xf numFmtId="0" fontId="18" fillId="0" borderId="2" xfId="33" applyNumberFormat="1" applyFont="1" applyFill="1" applyBorder="1" applyAlignment="1" applyProtection="1">
      <alignment horizontal="center" vertical="center" wrapText="1"/>
    </xf>
    <xf numFmtId="43" fontId="16" fillId="0" borderId="2" xfId="69" applyFont="1" applyFill="1" applyBorder="1" applyAlignment="1">
      <alignment vertical="center"/>
    </xf>
    <xf numFmtId="43" fontId="17" fillId="0" borderId="2" xfId="8" applyNumberFormat="1" applyFont="1" applyFill="1" applyBorder="1" applyAlignment="1" applyProtection="1">
      <alignment horizontal="center" vertical="center" wrapText="1"/>
    </xf>
    <xf numFmtId="0" fontId="15" fillId="0" borderId="2" xfId="48" applyFont="1" applyFill="1" applyBorder="1" applyAlignment="1">
      <alignment horizontal="center" vertical="center" wrapText="1"/>
    </xf>
    <xf numFmtId="43" fontId="7" fillId="0" borderId="2" xfId="52" applyNumberFormat="1" applyFont="1" applyFill="1" applyBorder="1">
      <alignment vertical="center"/>
    </xf>
    <xf numFmtId="43" fontId="8" fillId="0" borderId="2" xfId="52" applyNumberFormat="1" applyFont="1" applyFill="1" applyBorder="1">
      <alignment vertical="center"/>
    </xf>
    <xf numFmtId="0" fontId="8" fillId="0" borderId="2" xfId="52" applyFont="1" applyFill="1" applyBorder="1" applyAlignment="1">
      <alignment vertical="center" wrapText="1"/>
    </xf>
    <xf numFmtId="43" fontId="7" fillId="0" borderId="2" xfId="52" applyNumberFormat="1" applyFont="1" applyFill="1" applyBorder="1" applyAlignment="1">
      <alignment vertical="center"/>
    </xf>
    <xf numFmtId="0" fontId="10" fillId="0" borderId="2" xfId="33" applyNumberFormat="1" applyFont="1" applyFill="1" applyBorder="1" applyAlignment="1" applyProtection="1">
      <alignment horizontal="center" vertical="center" wrapText="1"/>
    </xf>
    <xf numFmtId="0" fontId="10" fillId="0" borderId="2" xfId="52" applyNumberFormat="1" applyFont="1" applyFill="1" applyBorder="1" applyAlignment="1" applyProtection="1">
      <alignment horizontal="center" vertical="center" wrapText="1"/>
    </xf>
    <xf numFmtId="43" fontId="0" fillId="0" borderId="2" xfId="52" applyNumberFormat="1" applyFont="1" applyFill="1" applyBorder="1">
      <alignment vertical="center"/>
    </xf>
    <xf numFmtId="0" fontId="7" fillId="0" borderId="2" xfId="52" applyFont="1" applyFill="1" applyBorder="1">
      <alignment vertical="center"/>
    </xf>
    <xf numFmtId="177" fontId="18" fillId="0" borderId="2" xfId="67" applyNumberFormat="1" applyFont="1" applyFill="1" applyBorder="1" applyAlignment="1" applyProtection="1">
      <alignment horizontal="center" vertical="center" wrapText="1"/>
    </xf>
    <xf numFmtId="0" fontId="8" fillId="0" borderId="2" xfId="52" applyFont="1" applyFill="1" applyBorder="1">
      <alignment vertical="center"/>
    </xf>
    <xf numFmtId="0" fontId="0" fillId="0" borderId="2" xfId="52" applyFont="1" applyFill="1" applyBorder="1">
      <alignment vertical="center"/>
    </xf>
    <xf numFmtId="177" fontId="20" fillId="0" borderId="2" xfId="52" applyNumberFormat="1" applyFont="1" applyFill="1" applyBorder="1">
      <alignment vertical="center"/>
    </xf>
    <xf numFmtId="177" fontId="17" fillId="0" borderId="2" xfId="23" applyNumberFormat="1" applyFont="1" applyFill="1" applyBorder="1" applyAlignment="1">
      <alignment horizontal="center" vertical="center" wrapText="1"/>
    </xf>
    <xf numFmtId="0" fontId="8" fillId="0" borderId="2" xfId="37" applyFont="1" applyFill="1" applyBorder="1" applyAlignment="1">
      <alignment horizontal="center" vertical="center" wrapText="1"/>
    </xf>
    <xf numFmtId="0" fontId="7" fillId="0" borderId="2" xfId="60" applyFont="1" applyFill="1" applyBorder="1" applyAlignment="1">
      <alignment vertical="center"/>
    </xf>
    <xf numFmtId="0" fontId="7" fillId="0" borderId="2" xfId="52" applyFont="1" applyFill="1" applyBorder="1" applyAlignment="1">
      <alignment vertical="center"/>
    </xf>
    <xf numFmtId="177" fontId="17" fillId="0" borderId="2" xfId="56" applyNumberFormat="1" applyFont="1" applyFill="1" applyBorder="1" applyAlignment="1">
      <alignment horizontal="center" vertical="center" wrapText="1"/>
    </xf>
    <xf numFmtId="9" fontId="8" fillId="0" borderId="2" xfId="56" applyNumberFormat="1" applyFont="1" applyFill="1" applyBorder="1" applyAlignment="1">
      <alignment horizontal="left" vertical="center" wrapText="1"/>
    </xf>
    <xf numFmtId="0" fontId="7" fillId="0" borderId="2" xfId="60" applyFont="1" applyFill="1" applyBorder="1" applyAlignment="1">
      <alignment vertical="center" wrapText="1"/>
    </xf>
    <xf numFmtId="0" fontId="8" fillId="0" borderId="2" xfId="58" applyFont="1" applyFill="1" applyBorder="1" applyAlignment="1">
      <alignment horizontal="center" vertical="center" wrapText="1"/>
    </xf>
    <xf numFmtId="0" fontId="8" fillId="0" borderId="2" xfId="64" applyFont="1" applyFill="1" applyBorder="1" applyAlignment="1">
      <alignment horizontal="center" vertical="center" wrapText="1"/>
    </xf>
    <xf numFmtId="43" fontId="17" fillId="0" borderId="2" xfId="67" applyFont="1" applyFill="1" applyBorder="1" applyAlignment="1" applyProtection="1">
      <alignment horizontal="center" vertical="center" wrapText="1"/>
    </xf>
    <xf numFmtId="0" fontId="8" fillId="0" borderId="2" xfId="52" applyNumberFormat="1" applyFont="1" applyFill="1" applyBorder="1" applyAlignment="1" applyProtection="1">
      <alignment horizontal="center" vertical="center" wrapText="1"/>
    </xf>
    <xf numFmtId="43" fontId="17" fillId="0" borderId="2" xfId="0" applyNumberFormat="1" applyFont="1" applyFill="1" applyBorder="1" applyAlignment="1">
      <alignment vertical="center"/>
    </xf>
    <xf numFmtId="43" fontId="16" fillId="0" borderId="2" xfId="0" applyNumberFormat="1" applyFont="1" applyFill="1" applyBorder="1" applyAlignment="1">
      <alignment vertical="center"/>
    </xf>
    <xf numFmtId="0" fontId="7" fillId="0" borderId="2" xfId="0" applyNumberFormat="1" applyFont="1" applyFill="1" applyBorder="1" applyAlignment="1">
      <alignment horizontal="left" vertical="center" wrapText="1"/>
    </xf>
    <xf numFmtId="176" fontId="7" fillId="0" borderId="2" xfId="33" applyNumberFormat="1" applyFont="1" applyFill="1" applyBorder="1" applyAlignment="1">
      <alignment horizontal="right" vertical="center" wrapText="1"/>
    </xf>
    <xf numFmtId="0" fontId="8" fillId="0" borderId="2" xfId="64" applyFont="1" applyFill="1" applyBorder="1" applyAlignment="1">
      <alignment horizontal="center" vertical="center"/>
    </xf>
    <xf numFmtId="43" fontId="8" fillId="0" borderId="2" xfId="64" applyNumberFormat="1" applyFont="1" applyFill="1" applyBorder="1" applyAlignment="1">
      <alignment horizontal="center" vertical="center" wrapText="1"/>
    </xf>
    <xf numFmtId="43" fontId="7" fillId="0" borderId="2" xfId="0" applyNumberFormat="1" applyFont="1" applyFill="1" applyBorder="1" applyAlignment="1">
      <alignment vertical="center"/>
    </xf>
    <xf numFmtId="43" fontId="7" fillId="0" borderId="2" xfId="0" applyNumberFormat="1" applyFont="1" applyFill="1" applyBorder="1">
      <alignment vertical="center"/>
    </xf>
    <xf numFmtId="177" fontId="16" fillId="0" borderId="2" xfId="52" applyNumberFormat="1" applyFont="1" applyFill="1" applyBorder="1" applyAlignment="1">
      <alignment horizontal="center" vertical="center"/>
    </xf>
    <xf numFmtId="9" fontId="8" fillId="0" borderId="2" xfId="23" applyNumberFormat="1" applyFont="1" applyFill="1" applyBorder="1" applyAlignment="1">
      <alignment horizontal="left" vertical="center" wrapText="1"/>
    </xf>
    <xf numFmtId="43" fontId="10" fillId="0" borderId="2" xfId="8" applyFont="1" applyFill="1" applyBorder="1" applyAlignment="1">
      <alignment horizontal="center" vertical="center"/>
    </xf>
    <xf numFmtId="177" fontId="17" fillId="0" borderId="2" xfId="56" applyNumberFormat="1" applyFont="1" applyFill="1" applyBorder="1" applyAlignment="1">
      <alignment horizontal="right" vertical="center" wrapText="1"/>
    </xf>
    <xf numFmtId="177" fontId="16" fillId="0" borderId="2" xfId="0" applyNumberFormat="1" applyFont="1" applyFill="1" applyBorder="1" applyAlignment="1">
      <alignment horizontal="right" vertical="center"/>
    </xf>
    <xf numFmtId="0" fontId="8" fillId="0" borderId="2" xfId="57" applyFont="1" applyFill="1" applyBorder="1" applyAlignment="1">
      <alignment horizontal="left" vertical="center" wrapText="1"/>
    </xf>
    <xf numFmtId="43" fontId="8" fillId="0" borderId="2" xfId="0" applyNumberFormat="1" applyFont="1" applyFill="1" applyBorder="1" applyAlignment="1" applyProtection="1">
      <alignment horizontal="center" vertical="center" wrapText="1"/>
    </xf>
    <xf numFmtId="0" fontId="7" fillId="0" borderId="2" xfId="60" applyFont="1" applyFill="1" applyBorder="1" applyAlignment="1">
      <alignment horizontal="center" vertical="center" wrapText="1"/>
    </xf>
    <xf numFmtId="0" fontId="0" fillId="0" borderId="2" xfId="52" applyFont="1" applyBorder="1" applyAlignment="1">
      <alignment horizontal="left" vertical="center" wrapText="1"/>
    </xf>
    <xf numFmtId="0" fontId="8" fillId="0" borderId="2" xfId="52" applyFont="1" applyBorder="1" applyAlignment="1">
      <alignment horizontal="center" vertical="center" wrapText="1"/>
    </xf>
    <xf numFmtId="176" fontId="0" fillId="0" borderId="2" xfId="52" applyNumberFormat="1" applyFont="1" applyBorder="1" applyAlignment="1">
      <alignment horizontal="right" vertical="center" wrapText="1"/>
    </xf>
    <xf numFmtId="0" fontId="21" fillId="0" borderId="2" xfId="52" applyFont="1" applyBorder="1" applyAlignment="1">
      <alignment horizontal="center" vertical="center" wrapText="1"/>
    </xf>
    <xf numFmtId="0" fontId="18" fillId="0" borderId="2" xfId="44" applyFont="1" applyBorder="1" applyAlignment="1">
      <alignment vertical="center" wrapText="1"/>
    </xf>
    <xf numFmtId="0" fontId="8" fillId="0" borderId="2" xfId="0" applyNumberFormat="1" applyFont="1" applyFill="1" applyBorder="1" applyAlignment="1" applyProtection="1">
      <alignment horizontal="left" vertical="center" wrapText="1"/>
    </xf>
    <xf numFmtId="177" fontId="18" fillId="0" borderId="2" xfId="56" applyNumberFormat="1" applyFont="1" applyBorder="1" applyAlignment="1">
      <alignment horizontal="center" vertical="center" wrapText="1"/>
    </xf>
    <xf numFmtId="0" fontId="18" fillId="0" borderId="2" xfId="48" applyFont="1" applyBorder="1" applyAlignment="1">
      <alignment horizontal="center" vertical="center" wrapText="1"/>
    </xf>
    <xf numFmtId="177" fontId="18" fillId="0" borderId="2" xfId="56" applyNumberFormat="1" applyFont="1" applyBorder="1" applyAlignment="1">
      <alignment horizontal="left" vertical="center" wrapText="1"/>
    </xf>
    <xf numFmtId="177" fontId="8" fillId="0" borderId="2" xfId="56" applyNumberFormat="1" applyFont="1" applyFill="1" applyBorder="1" applyAlignment="1">
      <alignment horizontal="right" vertical="center" wrapText="1"/>
    </xf>
    <xf numFmtId="0" fontId="7" fillId="0" borderId="2" xfId="52" applyNumberFormat="1" applyFont="1" applyFill="1" applyBorder="1" applyAlignment="1">
      <alignment horizontal="left" vertical="center" wrapText="1"/>
    </xf>
    <xf numFmtId="176" fontId="16" fillId="0" borderId="2" xfId="52" applyNumberFormat="1" applyFont="1" applyFill="1" applyBorder="1" applyAlignment="1">
      <alignment horizontal="right" vertical="center" wrapText="1"/>
    </xf>
    <xf numFmtId="176" fontId="7" fillId="0" borderId="2" xfId="52" applyNumberFormat="1" applyFont="1" applyBorder="1" applyAlignment="1">
      <alignment horizontal="right" vertical="center" wrapText="1"/>
    </xf>
    <xf numFmtId="0" fontId="8" fillId="0" borderId="2" xfId="0" applyNumberFormat="1" applyFont="1" applyFill="1" applyBorder="1" applyAlignment="1">
      <alignment horizontal="center" vertical="center" wrapText="1"/>
    </xf>
    <xf numFmtId="43" fontId="8" fillId="0" borderId="2" xfId="0" applyNumberFormat="1" applyFont="1" applyFill="1" applyBorder="1" applyAlignment="1">
      <alignment horizontal="center" vertical="center" wrapText="1"/>
    </xf>
    <xf numFmtId="176" fontId="8" fillId="0" borderId="2" xfId="52" applyNumberFormat="1" applyFont="1" applyFill="1" applyBorder="1" applyAlignment="1">
      <alignment horizontal="right" vertical="center" wrapText="1"/>
    </xf>
    <xf numFmtId="0" fontId="7" fillId="0" borderId="2" xfId="0" applyFont="1" applyFill="1" applyBorder="1" applyAlignment="1">
      <alignment vertical="center"/>
    </xf>
    <xf numFmtId="177" fontId="20" fillId="0" borderId="2" xfId="0" applyNumberFormat="1" applyFont="1" applyFill="1" applyBorder="1" applyAlignment="1">
      <alignment horizontal="center" vertical="center"/>
    </xf>
  </cellXfs>
  <cellStyles count="7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常规 10 6 2" xfId="23"/>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2 10 4" xfId="33"/>
    <cellStyle name="适中" xfId="34" builtinId="28"/>
    <cellStyle name="20% - 强调文字颜色 5" xfId="35" builtinId="46"/>
    <cellStyle name="强调文字颜色 1" xfId="36" builtinId="29"/>
    <cellStyle name="常规 7 5 2" xfId="37"/>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常规 3 8 2" xfId="44"/>
    <cellStyle name="20% - 强调文字颜色 4" xfId="45" builtinId="42"/>
    <cellStyle name="40% - 强调文字颜色 4" xfId="46" builtinId="43"/>
    <cellStyle name="强调文字颜色 5" xfId="47" builtinId="45"/>
    <cellStyle name="常规 7 5" xfId="48"/>
    <cellStyle name="40% - 强调文字颜色 5" xfId="49" builtinId="47"/>
    <cellStyle name="60% - 强调文字颜色 5" xfId="50" builtinId="48"/>
    <cellStyle name="强调文字颜色 6" xfId="51" builtinId="49"/>
    <cellStyle name="常规 10" xfId="52"/>
    <cellStyle name="40% - 强调文字颜色 6" xfId="53" builtinId="51"/>
    <cellStyle name="60% - 强调文字颜色 6" xfId="54" builtinId="52"/>
    <cellStyle name="Normal" xfId="55"/>
    <cellStyle name="常规 10 6" xfId="56"/>
    <cellStyle name="常规 19" xfId="57"/>
    <cellStyle name="常规 2" xfId="58"/>
    <cellStyle name="常规 2 12" xfId="59"/>
    <cellStyle name="常规 3" xfId="60"/>
    <cellStyle name="常规 4" xfId="61"/>
    <cellStyle name="常规 4 2" xfId="62"/>
    <cellStyle name="常规 5" xfId="63"/>
    <cellStyle name="常规 8" xfId="64"/>
    <cellStyle name="常规_2017年" xfId="65"/>
    <cellStyle name="常规_Sheet1_2" xfId="66"/>
    <cellStyle name="千位分隔 18" xfId="67"/>
    <cellStyle name="千位分隔 2 2" xfId="68"/>
    <cellStyle name="千位分隔 4" xfId="69"/>
  </cellStyles>
  <dxfs count="1">
    <dxf>
      <font>
        <color rgb="FF9C0006"/>
      </font>
      <fill>
        <patternFill patternType="solid">
          <bgColor rgb="FFFFC7CE"/>
        </patternFill>
      </fill>
    </dxf>
  </dxfs>
  <tableStyles count="0" defaultTableStyle="TableStyleMedium2" defaultPivotStyle="PivotStyleLight16"/>
  <colors>
    <mruColors>
      <color rgb="00FF99FF"/>
      <color rgb="00FFCCFF"/>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0</xdr:row>
      <xdr:rowOff>0</xdr:rowOff>
    </xdr:from>
    <xdr:to>
      <xdr:col>5</xdr:col>
      <xdr:colOff>72391</xdr:colOff>
      <xdr:row>1</xdr:row>
      <xdr:rowOff>351155</xdr:rowOff>
    </xdr:to>
    <xdr:sp>
      <xdr:nvSpPr>
        <xdr:cNvPr id="2" name="Host Control  2"/>
        <xdr:cNvSpPr/>
      </xdr:nvSpPr>
      <xdr:spPr>
        <a:xfrm>
          <a:off x="5675630" y="0"/>
          <a:ext cx="1409700" cy="589280"/>
        </a:xfrm>
        <a:prstGeom prst="rect">
          <a:avLst/>
        </a:prstGeom>
        <a:noFill/>
        <a:ln w="9525">
          <a:noFill/>
        </a:ln>
      </xdr:spPr>
    </xdr:sp>
    <xdr:clientData/>
  </xdr:twoCellAnchor>
  <xdr:twoCellAnchor editAs="oneCell">
    <xdr:from>
      <xdr:col>4</xdr:col>
      <xdr:colOff>0</xdr:colOff>
      <xdr:row>0</xdr:row>
      <xdr:rowOff>0</xdr:rowOff>
    </xdr:from>
    <xdr:to>
      <xdr:col>5</xdr:col>
      <xdr:colOff>72391</xdr:colOff>
      <xdr:row>1</xdr:row>
      <xdr:rowOff>351155</xdr:rowOff>
    </xdr:to>
    <xdr:sp>
      <xdr:nvSpPr>
        <xdr:cNvPr id="3" name="Host Control  2"/>
        <xdr:cNvSpPr/>
      </xdr:nvSpPr>
      <xdr:spPr>
        <a:xfrm>
          <a:off x="5675630" y="0"/>
          <a:ext cx="1409700" cy="589280"/>
        </a:xfrm>
        <a:prstGeom prst="rect">
          <a:avLst/>
        </a:prstGeom>
        <a:noFill/>
        <a:ln w="9525">
          <a:noFill/>
        </a:ln>
      </xdr:spPr>
    </xdr:sp>
    <xdr:clientData/>
  </xdr:twoCellAnchor>
  <xdr:twoCellAnchor editAs="oneCell">
    <xdr:from>
      <xdr:col>4</xdr:col>
      <xdr:colOff>0</xdr:colOff>
      <xdr:row>0</xdr:row>
      <xdr:rowOff>0</xdr:rowOff>
    </xdr:from>
    <xdr:to>
      <xdr:col>5</xdr:col>
      <xdr:colOff>72391</xdr:colOff>
      <xdr:row>1</xdr:row>
      <xdr:rowOff>351155</xdr:rowOff>
    </xdr:to>
    <xdr:sp>
      <xdr:nvSpPr>
        <xdr:cNvPr id="4" name="Host Control  2"/>
        <xdr:cNvSpPr/>
      </xdr:nvSpPr>
      <xdr:spPr>
        <a:xfrm>
          <a:off x="5675630" y="0"/>
          <a:ext cx="1409700" cy="589280"/>
        </a:xfrm>
        <a:prstGeom prst="rect">
          <a:avLst/>
        </a:prstGeom>
        <a:noFill/>
        <a:ln w="9525">
          <a:noFill/>
        </a:ln>
      </xdr:spPr>
    </xdr:sp>
    <xdr:clientData/>
  </xdr:twoCellAnchor>
  <xdr:twoCellAnchor editAs="oneCell">
    <xdr:from>
      <xdr:col>4</xdr:col>
      <xdr:colOff>0</xdr:colOff>
      <xdr:row>0</xdr:row>
      <xdr:rowOff>0</xdr:rowOff>
    </xdr:from>
    <xdr:to>
      <xdr:col>5</xdr:col>
      <xdr:colOff>72391</xdr:colOff>
      <xdr:row>1</xdr:row>
      <xdr:rowOff>350520</xdr:rowOff>
    </xdr:to>
    <xdr:sp>
      <xdr:nvSpPr>
        <xdr:cNvPr id="5" name="Host Control  2"/>
        <xdr:cNvSpPr/>
      </xdr:nvSpPr>
      <xdr:spPr>
        <a:xfrm>
          <a:off x="5675630" y="0"/>
          <a:ext cx="1409700" cy="588645"/>
        </a:xfrm>
        <a:prstGeom prst="rect">
          <a:avLst/>
        </a:prstGeom>
        <a:noFill/>
        <a:ln w="9525">
          <a:noFill/>
        </a:ln>
      </xdr:spPr>
    </xdr:sp>
    <xdr:clientData/>
  </xdr:twoCellAnchor>
  <xdr:twoCellAnchor editAs="oneCell">
    <xdr:from>
      <xdr:col>4</xdr:col>
      <xdr:colOff>0</xdr:colOff>
      <xdr:row>0</xdr:row>
      <xdr:rowOff>0</xdr:rowOff>
    </xdr:from>
    <xdr:to>
      <xdr:col>5</xdr:col>
      <xdr:colOff>72391</xdr:colOff>
      <xdr:row>1</xdr:row>
      <xdr:rowOff>350520</xdr:rowOff>
    </xdr:to>
    <xdr:sp>
      <xdr:nvSpPr>
        <xdr:cNvPr id="6" name="Host Control  2"/>
        <xdr:cNvSpPr/>
      </xdr:nvSpPr>
      <xdr:spPr>
        <a:xfrm>
          <a:off x="5675630" y="0"/>
          <a:ext cx="1409700" cy="588645"/>
        </a:xfrm>
        <a:prstGeom prst="rect">
          <a:avLst/>
        </a:prstGeom>
        <a:noFill/>
        <a:ln w="9525">
          <a:noFill/>
        </a:ln>
      </xdr:spPr>
    </xdr:sp>
    <xdr:clientData/>
  </xdr:twoCellAnchor>
  <xdr:twoCellAnchor editAs="oneCell">
    <xdr:from>
      <xdr:col>4</xdr:col>
      <xdr:colOff>0</xdr:colOff>
      <xdr:row>0</xdr:row>
      <xdr:rowOff>0</xdr:rowOff>
    </xdr:from>
    <xdr:to>
      <xdr:col>5</xdr:col>
      <xdr:colOff>72391</xdr:colOff>
      <xdr:row>1</xdr:row>
      <xdr:rowOff>350520</xdr:rowOff>
    </xdr:to>
    <xdr:sp>
      <xdr:nvSpPr>
        <xdr:cNvPr id="7" name="Host Control  2"/>
        <xdr:cNvSpPr/>
      </xdr:nvSpPr>
      <xdr:spPr>
        <a:xfrm>
          <a:off x="5675630" y="0"/>
          <a:ext cx="1409700" cy="588645"/>
        </a:xfrm>
        <a:prstGeom prst="rect">
          <a:avLst/>
        </a:prstGeom>
        <a:noFill/>
        <a:ln w="9525">
          <a:noFill/>
        </a:ln>
      </xdr:spPr>
    </xdr:sp>
    <xdr:clientData/>
  </xdr:twoCellAnchor>
  <xdr:twoCellAnchor editAs="oneCell">
    <xdr:from>
      <xdr:col>4</xdr:col>
      <xdr:colOff>0</xdr:colOff>
      <xdr:row>0</xdr:row>
      <xdr:rowOff>0</xdr:rowOff>
    </xdr:from>
    <xdr:to>
      <xdr:col>5</xdr:col>
      <xdr:colOff>72391</xdr:colOff>
      <xdr:row>1</xdr:row>
      <xdr:rowOff>350520</xdr:rowOff>
    </xdr:to>
    <xdr:sp>
      <xdr:nvSpPr>
        <xdr:cNvPr id="8" name="Host Control  2"/>
        <xdr:cNvSpPr/>
      </xdr:nvSpPr>
      <xdr:spPr>
        <a:xfrm>
          <a:off x="5675630" y="0"/>
          <a:ext cx="1409700" cy="588645"/>
        </a:xfrm>
        <a:prstGeom prst="rect">
          <a:avLst/>
        </a:prstGeom>
        <a:noFill/>
        <a:ln w="9525">
          <a:noFill/>
        </a:ln>
      </xdr:spPr>
    </xdr:sp>
    <xdr:clientData/>
  </xdr:twoCellAnchor>
  <xdr:twoCellAnchor editAs="oneCell">
    <xdr:from>
      <xdr:col>4</xdr:col>
      <xdr:colOff>0</xdr:colOff>
      <xdr:row>0</xdr:row>
      <xdr:rowOff>0</xdr:rowOff>
    </xdr:from>
    <xdr:to>
      <xdr:col>5</xdr:col>
      <xdr:colOff>72391</xdr:colOff>
      <xdr:row>1</xdr:row>
      <xdr:rowOff>350520</xdr:rowOff>
    </xdr:to>
    <xdr:sp>
      <xdr:nvSpPr>
        <xdr:cNvPr id="9" name="Host Control  2"/>
        <xdr:cNvSpPr/>
      </xdr:nvSpPr>
      <xdr:spPr>
        <a:xfrm>
          <a:off x="5675630" y="0"/>
          <a:ext cx="1409700" cy="588645"/>
        </a:xfrm>
        <a:prstGeom prst="rect">
          <a:avLst/>
        </a:prstGeom>
        <a:noFill/>
        <a:ln w="9525">
          <a:noFill/>
        </a:ln>
      </xdr:spPr>
    </xdr:sp>
    <xdr:clientData/>
  </xdr:twoCellAnchor>
  <xdr:twoCellAnchor editAs="oneCell">
    <xdr:from>
      <xdr:col>4</xdr:col>
      <xdr:colOff>0</xdr:colOff>
      <xdr:row>0</xdr:row>
      <xdr:rowOff>0</xdr:rowOff>
    </xdr:from>
    <xdr:to>
      <xdr:col>5</xdr:col>
      <xdr:colOff>72391</xdr:colOff>
      <xdr:row>1</xdr:row>
      <xdr:rowOff>350520</xdr:rowOff>
    </xdr:to>
    <xdr:sp>
      <xdr:nvSpPr>
        <xdr:cNvPr id="10" name="Host Control  2"/>
        <xdr:cNvSpPr/>
      </xdr:nvSpPr>
      <xdr:spPr>
        <a:xfrm>
          <a:off x="5675630" y="0"/>
          <a:ext cx="1409700" cy="588645"/>
        </a:xfrm>
        <a:prstGeom prst="rect">
          <a:avLst/>
        </a:prstGeom>
        <a:noFill/>
        <a:ln w="9525">
          <a:noFill/>
        </a:ln>
      </xdr:spPr>
    </xdr:sp>
    <xdr:clientData/>
  </xdr:twoCellAnchor>
  <xdr:twoCellAnchor editAs="oneCell">
    <xdr:from>
      <xdr:col>4</xdr:col>
      <xdr:colOff>0</xdr:colOff>
      <xdr:row>0</xdr:row>
      <xdr:rowOff>0</xdr:rowOff>
    </xdr:from>
    <xdr:to>
      <xdr:col>5</xdr:col>
      <xdr:colOff>72391</xdr:colOff>
      <xdr:row>1</xdr:row>
      <xdr:rowOff>350520</xdr:rowOff>
    </xdr:to>
    <xdr:sp>
      <xdr:nvSpPr>
        <xdr:cNvPr id="11" name="Host Control  2"/>
        <xdr:cNvSpPr/>
      </xdr:nvSpPr>
      <xdr:spPr>
        <a:xfrm>
          <a:off x="5675630" y="0"/>
          <a:ext cx="1409700" cy="588645"/>
        </a:xfrm>
        <a:prstGeom prst="rect">
          <a:avLst/>
        </a:prstGeom>
        <a:noFill/>
        <a:ln w="9525">
          <a:noFill/>
        </a:ln>
      </xdr:spPr>
    </xdr:sp>
    <xdr:clientData/>
  </xdr:twoCellAnchor>
  <xdr:twoCellAnchor editAs="oneCell">
    <xdr:from>
      <xdr:col>4</xdr:col>
      <xdr:colOff>0</xdr:colOff>
      <xdr:row>0</xdr:row>
      <xdr:rowOff>0</xdr:rowOff>
    </xdr:from>
    <xdr:to>
      <xdr:col>5</xdr:col>
      <xdr:colOff>97791</xdr:colOff>
      <xdr:row>1</xdr:row>
      <xdr:rowOff>403860</xdr:rowOff>
    </xdr:to>
    <xdr:sp>
      <xdr:nvSpPr>
        <xdr:cNvPr id="12" name="Host Control  2"/>
        <xdr:cNvSpPr/>
      </xdr:nvSpPr>
      <xdr:spPr>
        <a:xfrm>
          <a:off x="5675630" y="0"/>
          <a:ext cx="1435100" cy="641985"/>
        </a:xfrm>
        <a:prstGeom prst="rect">
          <a:avLst/>
        </a:prstGeom>
        <a:noFill/>
        <a:ln w="9525">
          <a:noFill/>
        </a:ln>
      </xdr:spPr>
    </xdr:sp>
    <xdr:clientData/>
  </xdr:twoCellAnchor>
  <xdr:twoCellAnchor editAs="oneCell">
    <xdr:from>
      <xdr:col>4</xdr:col>
      <xdr:colOff>0</xdr:colOff>
      <xdr:row>0</xdr:row>
      <xdr:rowOff>0</xdr:rowOff>
    </xdr:from>
    <xdr:to>
      <xdr:col>5</xdr:col>
      <xdr:colOff>97791</xdr:colOff>
      <xdr:row>1</xdr:row>
      <xdr:rowOff>403860</xdr:rowOff>
    </xdr:to>
    <xdr:sp>
      <xdr:nvSpPr>
        <xdr:cNvPr id="13" name="Host Control  2"/>
        <xdr:cNvSpPr/>
      </xdr:nvSpPr>
      <xdr:spPr>
        <a:xfrm>
          <a:off x="5675630" y="0"/>
          <a:ext cx="1435100" cy="641985"/>
        </a:xfrm>
        <a:prstGeom prst="rect">
          <a:avLst/>
        </a:prstGeom>
        <a:noFill/>
        <a:ln w="9525">
          <a:noFill/>
        </a:ln>
      </xdr:spPr>
    </xdr:sp>
    <xdr:clientData/>
  </xdr:twoCellAnchor>
  <xdr:twoCellAnchor editAs="oneCell">
    <xdr:from>
      <xdr:col>4</xdr:col>
      <xdr:colOff>0</xdr:colOff>
      <xdr:row>0</xdr:row>
      <xdr:rowOff>0</xdr:rowOff>
    </xdr:from>
    <xdr:to>
      <xdr:col>5</xdr:col>
      <xdr:colOff>97791</xdr:colOff>
      <xdr:row>1</xdr:row>
      <xdr:rowOff>403860</xdr:rowOff>
    </xdr:to>
    <xdr:sp>
      <xdr:nvSpPr>
        <xdr:cNvPr id="14" name="Host Control  2"/>
        <xdr:cNvSpPr/>
      </xdr:nvSpPr>
      <xdr:spPr>
        <a:xfrm>
          <a:off x="5675630" y="0"/>
          <a:ext cx="1435100" cy="641985"/>
        </a:xfrm>
        <a:prstGeom prst="rect">
          <a:avLst/>
        </a:prstGeom>
        <a:noFill/>
        <a:ln w="9525">
          <a:noFill/>
        </a:ln>
      </xdr:spPr>
    </xdr:sp>
    <xdr:clientData/>
  </xdr:twoCellAnchor>
  <xdr:twoCellAnchor editAs="oneCell">
    <xdr:from>
      <xdr:col>4</xdr:col>
      <xdr:colOff>0</xdr:colOff>
      <xdr:row>0</xdr:row>
      <xdr:rowOff>0</xdr:rowOff>
    </xdr:from>
    <xdr:to>
      <xdr:col>5</xdr:col>
      <xdr:colOff>72391</xdr:colOff>
      <xdr:row>1</xdr:row>
      <xdr:rowOff>351155</xdr:rowOff>
    </xdr:to>
    <xdr:sp>
      <xdr:nvSpPr>
        <xdr:cNvPr id="15" name="Host Control  2"/>
        <xdr:cNvSpPr/>
      </xdr:nvSpPr>
      <xdr:spPr>
        <a:xfrm>
          <a:off x="5675630" y="0"/>
          <a:ext cx="1409700" cy="589280"/>
        </a:xfrm>
        <a:prstGeom prst="rect">
          <a:avLst/>
        </a:prstGeom>
        <a:noFill/>
        <a:ln w="9525">
          <a:noFill/>
        </a:ln>
      </xdr:spPr>
    </xdr:sp>
    <xdr:clientData/>
  </xdr:twoCellAnchor>
  <xdr:twoCellAnchor editAs="oneCell">
    <xdr:from>
      <xdr:col>4</xdr:col>
      <xdr:colOff>0</xdr:colOff>
      <xdr:row>0</xdr:row>
      <xdr:rowOff>0</xdr:rowOff>
    </xdr:from>
    <xdr:to>
      <xdr:col>5</xdr:col>
      <xdr:colOff>72391</xdr:colOff>
      <xdr:row>1</xdr:row>
      <xdr:rowOff>351155</xdr:rowOff>
    </xdr:to>
    <xdr:sp>
      <xdr:nvSpPr>
        <xdr:cNvPr id="16" name="Host Control  2"/>
        <xdr:cNvSpPr/>
      </xdr:nvSpPr>
      <xdr:spPr>
        <a:xfrm>
          <a:off x="5675630" y="0"/>
          <a:ext cx="1409700" cy="589280"/>
        </a:xfrm>
        <a:prstGeom prst="rect">
          <a:avLst/>
        </a:prstGeom>
        <a:noFill/>
        <a:ln w="9525">
          <a:noFill/>
        </a:ln>
      </xdr:spPr>
    </xdr:sp>
    <xdr:clientData/>
  </xdr:twoCellAnchor>
  <xdr:twoCellAnchor editAs="oneCell">
    <xdr:from>
      <xdr:col>4</xdr:col>
      <xdr:colOff>0</xdr:colOff>
      <xdr:row>0</xdr:row>
      <xdr:rowOff>0</xdr:rowOff>
    </xdr:from>
    <xdr:to>
      <xdr:col>5</xdr:col>
      <xdr:colOff>72391</xdr:colOff>
      <xdr:row>1</xdr:row>
      <xdr:rowOff>351155</xdr:rowOff>
    </xdr:to>
    <xdr:sp>
      <xdr:nvSpPr>
        <xdr:cNvPr id="17" name="Host Control  2"/>
        <xdr:cNvSpPr/>
      </xdr:nvSpPr>
      <xdr:spPr>
        <a:xfrm>
          <a:off x="5675630" y="0"/>
          <a:ext cx="1409700" cy="589280"/>
        </a:xfrm>
        <a:prstGeom prst="rect">
          <a:avLst/>
        </a:prstGeom>
        <a:noFill/>
        <a:ln w="9525">
          <a:noFill/>
        </a:ln>
      </xdr:spPr>
    </xdr:sp>
    <xdr:clientData/>
  </xdr:twoCellAnchor>
  <xdr:twoCellAnchor editAs="oneCell">
    <xdr:from>
      <xdr:col>4</xdr:col>
      <xdr:colOff>0</xdr:colOff>
      <xdr:row>0</xdr:row>
      <xdr:rowOff>0</xdr:rowOff>
    </xdr:from>
    <xdr:to>
      <xdr:col>5</xdr:col>
      <xdr:colOff>72391</xdr:colOff>
      <xdr:row>1</xdr:row>
      <xdr:rowOff>350520</xdr:rowOff>
    </xdr:to>
    <xdr:sp>
      <xdr:nvSpPr>
        <xdr:cNvPr id="18" name="Host Control  2"/>
        <xdr:cNvSpPr/>
      </xdr:nvSpPr>
      <xdr:spPr>
        <a:xfrm>
          <a:off x="5675630" y="0"/>
          <a:ext cx="1409700" cy="588645"/>
        </a:xfrm>
        <a:prstGeom prst="rect">
          <a:avLst/>
        </a:prstGeom>
        <a:noFill/>
        <a:ln w="9525">
          <a:noFill/>
        </a:ln>
      </xdr:spPr>
    </xdr:sp>
    <xdr:clientData/>
  </xdr:twoCellAnchor>
  <xdr:twoCellAnchor editAs="oneCell">
    <xdr:from>
      <xdr:col>4</xdr:col>
      <xdr:colOff>0</xdr:colOff>
      <xdr:row>0</xdr:row>
      <xdr:rowOff>0</xdr:rowOff>
    </xdr:from>
    <xdr:to>
      <xdr:col>5</xdr:col>
      <xdr:colOff>72391</xdr:colOff>
      <xdr:row>1</xdr:row>
      <xdr:rowOff>350520</xdr:rowOff>
    </xdr:to>
    <xdr:sp>
      <xdr:nvSpPr>
        <xdr:cNvPr id="19" name="Host Control  2"/>
        <xdr:cNvSpPr/>
      </xdr:nvSpPr>
      <xdr:spPr>
        <a:xfrm>
          <a:off x="5675630" y="0"/>
          <a:ext cx="1409700" cy="588645"/>
        </a:xfrm>
        <a:prstGeom prst="rect">
          <a:avLst/>
        </a:prstGeom>
        <a:noFill/>
        <a:ln w="9525">
          <a:noFill/>
        </a:ln>
      </xdr:spPr>
    </xdr:sp>
    <xdr:clientData/>
  </xdr:twoCellAnchor>
  <xdr:twoCellAnchor editAs="oneCell">
    <xdr:from>
      <xdr:col>4</xdr:col>
      <xdr:colOff>0</xdr:colOff>
      <xdr:row>0</xdr:row>
      <xdr:rowOff>0</xdr:rowOff>
    </xdr:from>
    <xdr:to>
      <xdr:col>5</xdr:col>
      <xdr:colOff>72391</xdr:colOff>
      <xdr:row>1</xdr:row>
      <xdr:rowOff>350520</xdr:rowOff>
    </xdr:to>
    <xdr:sp>
      <xdr:nvSpPr>
        <xdr:cNvPr id="20" name="Host Control  2"/>
        <xdr:cNvSpPr/>
      </xdr:nvSpPr>
      <xdr:spPr>
        <a:xfrm>
          <a:off x="5675630" y="0"/>
          <a:ext cx="1409700" cy="588645"/>
        </a:xfrm>
        <a:prstGeom prst="rect">
          <a:avLst/>
        </a:prstGeom>
        <a:noFill/>
        <a:ln w="9525">
          <a:noFill/>
        </a:ln>
      </xdr:spPr>
    </xdr:sp>
    <xdr:clientData/>
  </xdr:twoCellAnchor>
  <xdr:twoCellAnchor editAs="oneCell">
    <xdr:from>
      <xdr:col>4</xdr:col>
      <xdr:colOff>0</xdr:colOff>
      <xdr:row>0</xdr:row>
      <xdr:rowOff>0</xdr:rowOff>
    </xdr:from>
    <xdr:to>
      <xdr:col>5</xdr:col>
      <xdr:colOff>72391</xdr:colOff>
      <xdr:row>1</xdr:row>
      <xdr:rowOff>350520</xdr:rowOff>
    </xdr:to>
    <xdr:sp>
      <xdr:nvSpPr>
        <xdr:cNvPr id="21" name="Host Control  2"/>
        <xdr:cNvSpPr/>
      </xdr:nvSpPr>
      <xdr:spPr>
        <a:xfrm>
          <a:off x="5675630" y="0"/>
          <a:ext cx="1409700" cy="588645"/>
        </a:xfrm>
        <a:prstGeom prst="rect">
          <a:avLst/>
        </a:prstGeom>
        <a:noFill/>
        <a:ln w="9525">
          <a:noFill/>
        </a:ln>
      </xdr:spPr>
    </xdr:sp>
    <xdr:clientData/>
  </xdr:twoCellAnchor>
  <xdr:twoCellAnchor editAs="oneCell">
    <xdr:from>
      <xdr:col>4</xdr:col>
      <xdr:colOff>0</xdr:colOff>
      <xdr:row>0</xdr:row>
      <xdr:rowOff>0</xdr:rowOff>
    </xdr:from>
    <xdr:to>
      <xdr:col>5</xdr:col>
      <xdr:colOff>72391</xdr:colOff>
      <xdr:row>1</xdr:row>
      <xdr:rowOff>350520</xdr:rowOff>
    </xdr:to>
    <xdr:sp>
      <xdr:nvSpPr>
        <xdr:cNvPr id="22" name="Host Control  2"/>
        <xdr:cNvSpPr/>
      </xdr:nvSpPr>
      <xdr:spPr>
        <a:xfrm>
          <a:off x="5675630" y="0"/>
          <a:ext cx="1409700" cy="588645"/>
        </a:xfrm>
        <a:prstGeom prst="rect">
          <a:avLst/>
        </a:prstGeom>
        <a:noFill/>
        <a:ln w="9525">
          <a:noFill/>
        </a:ln>
      </xdr:spPr>
    </xdr:sp>
    <xdr:clientData/>
  </xdr:twoCellAnchor>
  <xdr:twoCellAnchor editAs="oneCell">
    <xdr:from>
      <xdr:col>4</xdr:col>
      <xdr:colOff>0</xdr:colOff>
      <xdr:row>0</xdr:row>
      <xdr:rowOff>0</xdr:rowOff>
    </xdr:from>
    <xdr:to>
      <xdr:col>5</xdr:col>
      <xdr:colOff>72391</xdr:colOff>
      <xdr:row>1</xdr:row>
      <xdr:rowOff>350520</xdr:rowOff>
    </xdr:to>
    <xdr:sp>
      <xdr:nvSpPr>
        <xdr:cNvPr id="23" name="Host Control  2"/>
        <xdr:cNvSpPr/>
      </xdr:nvSpPr>
      <xdr:spPr>
        <a:xfrm>
          <a:off x="5675630" y="0"/>
          <a:ext cx="1409700" cy="588645"/>
        </a:xfrm>
        <a:prstGeom prst="rect">
          <a:avLst/>
        </a:prstGeom>
        <a:noFill/>
        <a:ln w="9525">
          <a:noFill/>
        </a:ln>
      </xdr:spPr>
    </xdr:sp>
    <xdr:clientData/>
  </xdr:twoCellAnchor>
  <xdr:twoCellAnchor editAs="oneCell">
    <xdr:from>
      <xdr:col>4</xdr:col>
      <xdr:colOff>0</xdr:colOff>
      <xdr:row>0</xdr:row>
      <xdr:rowOff>0</xdr:rowOff>
    </xdr:from>
    <xdr:to>
      <xdr:col>5</xdr:col>
      <xdr:colOff>72391</xdr:colOff>
      <xdr:row>1</xdr:row>
      <xdr:rowOff>350520</xdr:rowOff>
    </xdr:to>
    <xdr:sp>
      <xdr:nvSpPr>
        <xdr:cNvPr id="24" name="Host Control  2"/>
        <xdr:cNvSpPr/>
      </xdr:nvSpPr>
      <xdr:spPr>
        <a:xfrm>
          <a:off x="5675630" y="0"/>
          <a:ext cx="1409700" cy="588645"/>
        </a:xfrm>
        <a:prstGeom prst="rect">
          <a:avLst/>
        </a:prstGeom>
        <a:noFill/>
        <a:ln w="9525">
          <a:noFill/>
        </a:ln>
      </xdr:spPr>
    </xdr:sp>
    <xdr:clientData/>
  </xdr:twoCellAnchor>
  <xdr:twoCellAnchor editAs="oneCell">
    <xdr:from>
      <xdr:col>3</xdr:col>
      <xdr:colOff>0</xdr:colOff>
      <xdr:row>0</xdr:row>
      <xdr:rowOff>0</xdr:rowOff>
    </xdr:from>
    <xdr:to>
      <xdr:col>4</xdr:col>
      <xdr:colOff>85452</xdr:colOff>
      <xdr:row>1</xdr:row>
      <xdr:rowOff>351155</xdr:rowOff>
    </xdr:to>
    <xdr:sp>
      <xdr:nvSpPr>
        <xdr:cNvPr id="25" name="Host Control  2"/>
        <xdr:cNvSpPr/>
      </xdr:nvSpPr>
      <xdr:spPr>
        <a:xfrm>
          <a:off x="4338320" y="0"/>
          <a:ext cx="1422400" cy="589280"/>
        </a:xfrm>
        <a:prstGeom prst="rect">
          <a:avLst/>
        </a:prstGeom>
        <a:noFill/>
        <a:ln w="9525">
          <a:noFill/>
        </a:ln>
      </xdr:spPr>
    </xdr:sp>
    <xdr:clientData/>
  </xdr:twoCellAnchor>
  <xdr:twoCellAnchor editAs="oneCell">
    <xdr:from>
      <xdr:col>3</xdr:col>
      <xdr:colOff>0</xdr:colOff>
      <xdr:row>0</xdr:row>
      <xdr:rowOff>0</xdr:rowOff>
    </xdr:from>
    <xdr:to>
      <xdr:col>4</xdr:col>
      <xdr:colOff>85452</xdr:colOff>
      <xdr:row>1</xdr:row>
      <xdr:rowOff>351155</xdr:rowOff>
    </xdr:to>
    <xdr:sp>
      <xdr:nvSpPr>
        <xdr:cNvPr id="26" name="Host Control  2"/>
        <xdr:cNvSpPr/>
      </xdr:nvSpPr>
      <xdr:spPr>
        <a:xfrm>
          <a:off x="4338320" y="0"/>
          <a:ext cx="1422400" cy="589280"/>
        </a:xfrm>
        <a:prstGeom prst="rect">
          <a:avLst/>
        </a:prstGeom>
        <a:noFill/>
        <a:ln w="9525">
          <a:noFill/>
        </a:ln>
      </xdr:spPr>
    </xdr:sp>
    <xdr:clientData/>
  </xdr:twoCellAnchor>
  <xdr:twoCellAnchor editAs="oneCell">
    <xdr:from>
      <xdr:col>3</xdr:col>
      <xdr:colOff>0</xdr:colOff>
      <xdr:row>0</xdr:row>
      <xdr:rowOff>0</xdr:rowOff>
    </xdr:from>
    <xdr:to>
      <xdr:col>4</xdr:col>
      <xdr:colOff>85452</xdr:colOff>
      <xdr:row>1</xdr:row>
      <xdr:rowOff>351155</xdr:rowOff>
    </xdr:to>
    <xdr:sp>
      <xdr:nvSpPr>
        <xdr:cNvPr id="27" name="Host Control  2"/>
        <xdr:cNvSpPr/>
      </xdr:nvSpPr>
      <xdr:spPr>
        <a:xfrm>
          <a:off x="4338320" y="0"/>
          <a:ext cx="1422400" cy="589280"/>
        </a:xfrm>
        <a:prstGeom prst="rect">
          <a:avLst/>
        </a:prstGeom>
        <a:noFill/>
        <a:ln w="9525">
          <a:noFill/>
        </a:ln>
      </xdr:spPr>
    </xdr:sp>
    <xdr:clientData/>
  </xdr:twoCellAnchor>
  <xdr:twoCellAnchor editAs="oneCell">
    <xdr:from>
      <xdr:col>3</xdr:col>
      <xdr:colOff>0</xdr:colOff>
      <xdr:row>0</xdr:row>
      <xdr:rowOff>0</xdr:rowOff>
    </xdr:from>
    <xdr:to>
      <xdr:col>4</xdr:col>
      <xdr:colOff>85452</xdr:colOff>
      <xdr:row>1</xdr:row>
      <xdr:rowOff>350520</xdr:rowOff>
    </xdr:to>
    <xdr:sp>
      <xdr:nvSpPr>
        <xdr:cNvPr id="28" name="Host Control  2"/>
        <xdr:cNvSpPr/>
      </xdr:nvSpPr>
      <xdr:spPr>
        <a:xfrm>
          <a:off x="4338320" y="0"/>
          <a:ext cx="1422400" cy="588645"/>
        </a:xfrm>
        <a:prstGeom prst="rect">
          <a:avLst/>
        </a:prstGeom>
        <a:noFill/>
        <a:ln w="9525">
          <a:noFill/>
        </a:ln>
      </xdr:spPr>
    </xdr:sp>
    <xdr:clientData/>
  </xdr:twoCellAnchor>
  <xdr:twoCellAnchor editAs="oneCell">
    <xdr:from>
      <xdr:col>3</xdr:col>
      <xdr:colOff>0</xdr:colOff>
      <xdr:row>0</xdr:row>
      <xdr:rowOff>0</xdr:rowOff>
    </xdr:from>
    <xdr:to>
      <xdr:col>4</xdr:col>
      <xdr:colOff>85452</xdr:colOff>
      <xdr:row>1</xdr:row>
      <xdr:rowOff>350520</xdr:rowOff>
    </xdr:to>
    <xdr:sp>
      <xdr:nvSpPr>
        <xdr:cNvPr id="29" name="Host Control  2"/>
        <xdr:cNvSpPr/>
      </xdr:nvSpPr>
      <xdr:spPr>
        <a:xfrm>
          <a:off x="4338320" y="0"/>
          <a:ext cx="1422400" cy="588645"/>
        </a:xfrm>
        <a:prstGeom prst="rect">
          <a:avLst/>
        </a:prstGeom>
        <a:noFill/>
        <a:ln w="9525">
          <a:noFill/>
        </a:ln>
      </xdr:spPr>
    </xdr:sp>
    <xdr:clientData/>
  </xdr:twoCellAnchor>
  <xdr:twoCellAnchor editAs="oneCell">
    <xdr:from>
      <xdr:col>3</xdr:col>
      <xdr:colOff>0</xdr:colOff>
      <xdr:row>0</xdr:row>
      <xdr:rowOff>0</xdr:rowOff>
    </xdr:from>
    <xdr:to>
      <xdr:col>4</xdr:col>
      <xdr:colOff>85452</xdr:colOff>
      <xdr:row>1</xdr:row>
      <xdr:rowOff>350520</xdr:rowOff>
    </xdr:to>
    <xdr:sp>
      <xdr:nvSpPr>
        <xdr:cNvPr id="30" name="Host Control  2"/>
        <xdr:cNvSpPr/>
      </xdr:nvSpPr>
      <xdr:spPr>
        <a:xfrm>
          <a:off x="4338320" y="0"/>
          <a:ext cx="1422400" cy="588645"/>
        </a:xfrm>
        <a:prstGeom prst="rect">
          <a:avLst/>
        </a:prstGeom>
        <a:noFill/>
        <a:ln w="9525">
          <a:noFill/>
        </a:ln>
      </xdr:spPr>
    </xdr:sp>
    <xdr:clientData/>
  </xdr:twoCellAnchor>
  <xdr:twoCellAnchor editAs="oneCell">
    <xdr:from>
      <xdr:col>3</xdr:col>
      <xdr:colOff>0</xdr:colOff>
      <xdr:row>0</xdr:row>
      <xdr:rowOff>0</xdr:rowOff>
    </xdr:from>
    <xdr:to>
      <xdr:col>4</xdr:col>
      <xdr:colOff>85452</xdr:colOff>
      <xdr:row>1</xdr:row>
      <xdr:rowOff>350520</xdr:rowOff>
    </xdr:to>
    <xdr:sp>
      <xdr:nvSpPr>
        <xdr:cNvPr id="31" name="Host Control  2"/>
        <xdr:cNvSpPr/>
      </xdr:nvSpPr>
      <xdr:spPr>
        <a:xfrm>
          <a:off x="4338320" y="0"/>
          <a:ext cx="1422400" cy="588645"/>
        </a:xfrm>
        <a:prstGeom prst="rect">
          <a:avLst/>
        </a:prstGeom>
        <a:noFill/>
        <a:ln w="9525">
          <a:noFill/>
        </a:ln>
      </xdr:spPr>
    </xdr:sp>
    <xdr:clientData/>
  </xdr:twoCellAnchor>
  <xdr:twoCellAnchor editAs="oneCell">
    <xdr:from>
      <xdr:col>3</xdr:col>
      <xdr:colOff>0</xdr:colOff>
      <xdr:row>0</xdr:row>
      <xdr:rowOff>0</xdr:rowOff>
    </xdr:from>
    <xdr:to>
      <xdr:col>4</xdr:col>
      <xdr:colOff>85452</xdr:colOff>
      <xdr:row>1</xdr:row>
      <xdr:rowOff>350520</xdr:rowOff>
    </xdr:to>
    <xdr:sp>
      <xdr:nvSpPr>
        <xdr:cNvPr id="32" name="Host Control  2"/>
        <xdr:cNvSpPr/>
      </xdr:nvSpPr>
      <xdr:spPr>
        <a:xfrm>
          <a:off x="4338320" y="0"/>
          <a:ext cx="1422400" cy="588645"/>
        </a:xfrm>
        <a:prstGeom prst="rect">
          <a:avLst/>
        </a:prstGeom>
        <a:noFill/>
        <a:ln w="9525">
          <a:noFill/>
        </a:ln>
      </xdr:spPr>
    </xdr:sp>
    <xdr:clientData/>
  </xdr:twoCellAnchor>
  <xdr:twoCellAnchor editAs="oneCell">
    <xdr:from>
      <xdr:col>3</xdr:col>
      <xdr:colOff>0</xdr:colOff>
      <xdr:row>0</xdr:row>
      <xdr:rowOff>0</xdr:rowOff>
    </xdr:from>
    <xdr:to>
      <xdr:col>4</xdr:col>
      <xdr:colOff>85452</xdr:colOff>
      <xdr:row>1</xdr:row>
      <xdr:rowOff>350520</xdr:rowOff>
    </xdr:to>
    <xdr:sp>
      <xdr:nvSpPr>
        <xdr:cNvPr id="33" name="Host Control  2"/>
        <xdr:cNvSpPr/>
      </xdr:nvSpPr>
      <xdr:spPr>
        <a:xfrm>
          <a:off x="4338320" y="0"/>
          <a:ext cx="1422400" cy="588645"/>
        </a:xfrm>
        <a:prstGeom prst="rect">
          <a:avLst/>
        </a:prstGeom>
        <a:noFill/>
        <a:ln w="9525">
          <a:noFill/>
        </a:ln>
      </xdr:spPr>
    </xdr:sp>
    <xdr:clientData/>
  </xdr:twoCellAnchor>
  <xdr:twoCellAnchor editAs="oneCell">
    <xdr:from>
      <xdr:col>3</xdr:col>
      <xdr:colOff>0</xdr:colOff>
      <xdr:row>0</xdr:row>
      <xdr:rowOff>0</xdr:rowOff>
    </xdr:from>
    <xdr:to>
      <xdr:col>4</xdr:col>
      <xdr:colOff>85452</xdr:colOff>
      <xdr:row>1</xdr:row>
      <xdr:rowOff>350520</xdr:rowOff>
    </xdr:to>
    <xdr:sp>
      <xdr:nvSpPr>
        <xdr:cNvPr id="34" name="Host Control  2"/>
        <xdr:cNvSpPr/>
      </xdr:nvSpPr>
      <xdr:spPr>
        <a:xfrm>
          <a:off x="4338320" y="0"/>
          <a:ext cx="1422400" cy="588645"/>
        </a:xfrm>
        <a:prstGeom prst="rect">
          <a:avLst/>
        </a:prstGeom>
        <a:noFill/>
        <a:ln w="9525">
          <a:noFill/>
        </a:ln>
      </xdr:spPr>
    </xdr:sp>
    <xdr:clientData/>
  </xdr:twoCellAnchor>
  <xdr:twoCellAnchor editAs="oneCell">
    <xdr:from>
      <xdr:col>3</xdr:col>
      <xdr:colOff>0</xdr:colOff>
      <xdr:row>0</xdr:row>
      <xdr:rowOff>0</xdr:rowOff>
    </xdr:from>
    <xdr:to>
      <xdr:col>4</xdr:col>
      <xdr:colOff>110852</xdr:colOff>
      <xdr:row>1</xdr:row>
      <xdr:rowOff>403860</xdr:rowOff>
    </xdr:to>
    <xdr:sp>
      <xdr:nvSpPr>
        <xdr:cNvPr id="35" name="Host Control  2"/>
        <xdr:cNvSpPr/>
      </xdr:nvSpPr>
      <xdr:spPr>
        <a:xfrm>
          <a:off x="4338320" y="0"/>
          <a:ext cx="1447800" cy="641985"/>
        </a:xfrm>
        <a:prstGeom prst="rect">
          <a:avLst/>
        </a:prstGeom>
        <a:noFill/>
        <a:ln w="9525">
          <a:noFill/>
        </a:ln>
      </xdr:spPr>
    </xdr:sp>
    <xdr:clientData/>
  </xdr:twoCellAnchor>
  <xdr:twoCellAnchor editAs="oneCell">
    <xdr:from>
      <xdr:col>3</xdr:col>
      <xdr:colOff>0</xdr:colOff>
      <xdr:row>0</xdr:row>
      <xdr:rowOff>0</xdr:rowOff>
    </xdr:from>
    <xdr:to>
      <xdr:col>4</xdr:col>
      <xdr:colOff>110852</xdr:colOff>
      <xdr:row>1</xdr:row>
      <xdr:rowOff>403860</xdr:rowOff>
    </xdr:to>
    <xdr:sp>
      <xdr:nvSpPr>
        <xdr:cNvPr id="36" name="Host Control  2"/>
        <xdr:cNvSpPr/>
      </xdr:nvSpPr>
      <xdr:spPr>
        <a:xfrm>
          <a:off x="4338320" y="0"/>
          <a:ext cx="1447800" cy="641985"/>
        </a:xfrm>
        <a:prstGeom prst="rect">
          <a:avLst/>
        </a:prstGeom>
        <a:noFill/>
        <a:ln w="9525">
          <a:noFill/>
        </a:ln>
      </xdr:spPr>
    </xdr:sp>
    <xdr:clientData/>
  </xdr:twoCellAnchor>
  <xdr:twoCellAnchor editAs="oneCell">
    <xdr:from>
      <xdr:col>3</xdr:col>
      <xdr:colOff>0</xdr:colOff>
      <xdr:row>0</xdr:row>
      <xdr:rowOff>0</xdr:rowOff>
    </xdr:from>
    <xdr:to>
      <xdr:col>4</xdr:col>
      <xdr:colOff>110852</xdr:colOff>
      <xdr:row>1</xdr:row>
      <xdr:rowOff>403860</xdr:rowOff>
    </xdr:to>
    <xdr:sp>
      <xdr:nvSpPr>
        <xdr:cNvPr id="37" name="Host Control  2"/>
        <xdr:cNvSpPr/>
      </xdr:nvSpPr>
      <xdr:spPr>
        <a:xfrm>
          <a:off x="4338320" y="0"/>
          <a:ext cx="1447800" cy="641985"/>
        </a:xfrm>
        <a:prstGeom prst="rect">
          <a:avLst/>
        </a:prstGeom>
        <a:noFill/>
        <a:ln w="9525">
          <a:noFill/>
        </a:ln>
      </xdr:spPr>
    </xdr:sp>
    <xdr:clientData/>
  </xdr:twoCellAnchor>
  <xdr:twoCellAnchor editAs="oneCell">
    <xdr:from>
      <xdr:col>3</xdr:col>
      <xdr:colOff>0</xdr:colOff>
      <xdr:row>0</xdr:row>
      <xdr:rowOff>0</xdr:rowOff>
    </xdr:from>
    <xdr:to>
      <xdr:col>4</xdr:col>
      <xdr:colOff>85452</xdr:colOff>
      <xdr:row>1</xdr:row>
      <xdr:rowOff>351155</xdr:rowOff>
    </xdr:to>
    <xdr:sp>
      <xdr:nvSpPr>
        <xdr:cNvPr id="38" name="Host Control  2"/>
        <xdr:cNvSpPr/>
      </xdr:nvSpPr>
      <xdr:spPr>
        <a:xfrm>
          <a:off x="4338320" y="0"/>
          <a:ext cx="1422400" cy="589280"/>
        </a:xfrm>
        <a:prstGeom prst="rect">
          <a:avLst/>
        </a:prstGeom>
        <a:noFill/>
        <a:ln w="9525">
          <a:noFill/>
        </a:ln>
      </xdr:spPr>
    </xdr:sp>
    <xdr:clientData/>
  </xdr:twoCellAnchor>
  <xdr:twoCellAnchor editAs="oneCell">
    <xdr:from>
      <xdr:col>3</xdr:col>
      <xdr:colOff>0</xdr:colOff>
      <xdr:row>0</xdr:row>
      <xdr:rowOff>0</xdr:rowOff>
    </xdr:from>
    <xdr:to>
      <xdr:col>4</xdr:col>
      <xdr:colOff>85452</xdr:colOff>
      <xdr:row>1</xdr:row>
      <xdr:rowOff>351155</xdr:rowOff>
    </xdr:to>
    <xdr:sp>
      <xdr:nvSpPr>
        <xdr:cNvPr id="39" name="Host Control  2"/>
        <xdr:cNvSpPr/>
      </xdr:nvSpPr>
      <xdr:spPr>
        <a:xfrm>
          <a:off x="4338320" y="0"/>
          <a:ext cx="1422400" cy="589280"/>
        </a:xfrm>
        <a:prstGeom prst="rect">
          <a:avLst/>
        </a:prstGeom>
        <a:noFill/>
        <a:ln w="9525">
          <a:noFill/>
        </a:ln>
      </xdr:spPr>
    </xdr:sp>
    <xdr:clientData/>
  </xdr:twoCellAnchor>
  <xdr:twoCellAnchor editAs="oneCell">
    <xdr:from>
      <xdr:col>3</xdr:col>
      <xdr:colOff>20320</xdr:colOff>
      <xdr:row>0</xdr:row>
      <xdr:rowOff>98425</xdr:rowOff>
    </xdr:from>
    <xdr:to>
      <xdr:col>4</xdr:col>
      <xdr:colOff>105772</xdr:colOff>
      <xdr:row>1</xdr:row>
      <xdr:rowOff>449580</xdr:rowOff>
    </xdr:to>
    <xdr:sp>
      <xdr:nvSpPr>
        <xdr:cNvPr id="40" name="Host Control  2"/>
        <xdr:cNvSpPr/>
      </xdr:nvSpPr>
      <xdr:spPr>
        <a:xfrm>
          <a:off x="4358640" y="98425"/>
          <a:ext cx="1422400" cy="589280"/>
        </a:xfrm>
        <a:prstGeom prst="rect">
          <a:avLst/>
        </a:prstGeom>
        <a:noFill/>
        <a:ln w="9525">
          <a:noFill/>
        </a:ln>
      </xdr:spPr>
    </xdr:sp>
    <xdr:clientData/>
  </xdr:twoCellAnchor>
  <xdr:twoCellAnchor editAs="oneCell">
    <xdr:from>
      <xdr:col>3</xdr:col>
      <xdr:colOff>183515</xdr:colOff>
      <xdr:row>60</xdr:row>
      <xdr:rowOff>120015</xdr:rowOff>
    </xdr:from>
    <xdr:to>
      <xdr:col>4</xdr:col>
      <xdr:colOff>268967</xdr:colOff>
      <xdr:row>61</xdr:row>
      <xdr:rowOff>65587</xdr:rowOff>
    </xdr:to>
    <xdr:sp>
      <xdr:nvSpPr>
        <xdr:cNvPr id="41" name="Host Control  2"/>
        <xdr:cNvSpPr/>
      </xdr:nvSpPr>
      <xdr:spPr>
        <a:xfrm>
          <a:off x="4521835" y="36943030"/>
          <a:ext cx="1422400" cy="581660"/>
        </a:xfrm>
        <a:prstGeom prst="rect">
          <a:avLst/>
        </a:prstGeom>
        <a:noFill/>
        <a:ln w="9525">
          <a:noFill/>
        </a:ln>
      </xdr:spPr>
    </xdr:sp>
    <xdr:clientData/>
  </xdr:twoCellAnchor>
  <xdr:twoCellAnchor editAs="oneCell">
    <xdr:from>
      <xdr:col>3</xdr:col>
      <xdr:colOff>30480</xdr:colOff>
      <xdr:row>38</xdr:row>
      <xdr:rowOff>304800</xdr:rowOff>
    </xdr:from>
    <xdr:to>
      <xdr:col>4</xdr:col>
      <xdr:colOff>115932</xdr:colOff>
      <xdr:row>39</xdr:row>
      <xdr:rowOff>258445</xdr:rowOff>
    </xdr:to>
    <xdr:sp>
      <xdr:nvSpPr>
        <xdr:cNvPr id="42" name="Host Control  2"/>
        <xdr:cNvSpPr/>
      </xdr:nvSpPr>
      <xdr:spPr>
        <a:xfrm>
          <a:off x="4368800" y="23129875"/>
          <a:ext cx="1422400" cy="589915"/>
        </a:xfrm>
        <a:prstGeom prst="rect">
          <a:avLst/>
        </a:prstGeom>
        <a:noFill/>
        <a:ln w="9525">
          <a:noFill/>
        </a:ln>
      </xdr:spPr>
    </xdr:sp>
    <xdr:clientData/>
  </xdr:twoCellAnchor>
  <xdr:twoCellAnchor editAs="oneCell">
    <xdr:from>
      <xdr:col>2</xdr:col>
      <xdr:colOff>1924685</xdr:colOff>
      <xdr:row>38</xdr:row>
      <xdr:rowOff>501015</xdr:rowOff>
    </xdr:from>
    <xdr:to>
      <xdr:col>4</xdr:col>
      <xdr:colOff>302441</xdr:colOff>
      <xdr:row>39</xdr:row>
      <xdr:rowOff>454660</xdr:rowOff>
    </xdr:to>
    <xdr:sp>
      <xdr:nvSpPr>
        <xdr:cNvPr id="43" name="Host Control  2"/>
        <xdr:cNvSpPr/>
      </xdr:nvSpPr>
      <xdr:spPr>
        <a:xfrm>
          <a:off x="4338320" y="23326090"/>
          <a:ext cx="1639570" cy="589915"/>
        </a:xfrm>
        <a:prstGeom prst="rect">
          <a:avLst/>
        </a:prstGeom>
        <a:noFill/>
        <a:ln w="9525">
          <a:noFill/>
        </a:ln>
      </xdr:spPr>
    </xdr:sp>
    <xdr:clientData/>
  </xdr:twoCellAnchor>
  <xdr:twoCellAnchor editAs="oneCell">
    <xdr:from>
      <xdr:col>2</xdr:col>
      <xdr:colOff>1467485</xdr:colOff>
      <xdr:row>41</xdr:row>
      <xdr:rowOff>358140</xdr:rowOff>
    </xdr:from>
    <xdr:to>
      <xdr:col>4</xdr:col>
      <xdr:colOff>143510</xdr:colOff>
      <xdr:row>42</xdr:row>
      <xdr:rowOff>311785</xdr:rowOff>
    </xdr:to>
    <xdr:sp>
      <xdr:nvSpPr>
        <xdr:cNvPr id="44" name="Host Control  2"/>
        <xdr:cNvSpPr/>
      </xdr:nvSpPr>
      <xdr:spPr>
        <a:xfrm>
          <a:off x="4338320" y="25092025"/>
          <a:ext cx="1480820" cy="589915"/>
        </a:xfrm>
        <a:prstGeom prst="rect">
          <a:avLst/>
        </a:prstGeom>
        <a:noFill/>
        <a:ln w="9525">
          <a:noFill/>
        </a:ln>
      </xdr:spPr>
    </xdr:sp>
    <xdr:clientData/>
  </xdr:twoCellAnchor>
  <xdr:twoCellAnchor editAs="oneCell">
    <xdr:from>
      <xdr:col>2</xdr:col>
      <xdr:colOff>1967230</xdr:colOff>
      <xdr:row>12</xdr:row>
      <xdr:rowOff>33020</xdr:rowOff>
    </xdr:from>
    <xdr:to>
      <xdr:col>4</xdr:col>
      <xdr:colOff>297361</xdr:colOff>
      <xdr:row>12</xdr:row>
      <xdr:rowOff>621665</xdr:rowOff>
    </xdr:to>
    <xdr:sp>
      <xdr:nvSpPr>
        <xdr:cNvPr id="45" name="Host Control  2"/>
        <xdr:cNvSpPr/>
      </xdr:nvSpPr>
      <xdr:spPr>
        <a:xfrm>
          <a:off x="4338320" y="6353175"/>
          <a:ext cx="1634490" cy="588645"/>
        </a:xfrm>
        <a:prstGeom prst="rect">
          <a:avLst/>
        </a:prstGeom>
        <a:noFill/>
        <a:ln w="9525">
          <a:noFill/>
        </a:ln>
      </xdr:spPr>
    </xdr:sp>
    <xdr:clientData/>
  </xdr:twoCellAnchor>
  <xdr:twoCellAnchor editAs="oneCell">
    <xdr:from>
      <xdr:col>3</xdr:col>
      <xdr:colOff>410845</xdr:colOff>
      <xdr:row>12</xdr:row>
      <xdr:rowOff>327660</xdr:rowOff>
    </xdr:from>
    <xdr:to>
      <xdr:col>4</xdr:col>
      <xdr:colOff>496297</xdr:colOff>
      <xdr:row>13</xdr:row>
      <xdr:rowOff>281305</xdr:rowOff>
    </xdr:to>
    <xdr:sp>
      <xdr:nvSpPr>
        <xdr:cNvPr id="47" name="Host Control  2"/>
        <xdr:cNvSpPr/>
      </xdr:nvSpPr>
      <xdr:spPr>
        <a:xfrm>
          <a:off x="4749165" y="6647815"/>
          <a:ext cx="1422400" cy="58991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425"/>
  <sheetViews>
    <sheetView tabSelected="1" zoomScale="70" zoomScaleNormal="70" topLeftCell="A216" workbookViewId="0">
      <selection activeCell="E232" sqref="E232"/>
    </sheetView>
  </sheetViews>
  <sheetFormatPr defaultColWidth="19.5" defaultRowHeight="14.4"/>
  <cols>
    <col min="1" max="1" width="9" style="18" customWidth="1"/>
    <col min="2" max="2" width="34.7592592592593" style="19" customWidth="1"/>
    <col min="3" max="3" width="19.5" style="19"/>
    <col min="4" max="4" width="19.5" style="20"/>
    <col min="5" max="6" width="19.5" style="21"/>
    <col min="7" max="12" width="19.5" style="22"/>
    <col min="13" max="15" width="19.5" style="18"/>
    <col min="16" max="16" width="19.5" style="23"/>
    <col min="17" max="18" width="19.5" style="18"/>
    <col min="19" max="19" width="19.5" style="21"/>
    <col min="20" max="16384" width="19.5" style="18"/>
  </cols>
  <sheetData>
    <row r="1" s="16" customFormat="1" ht="18.75" customHeight="1" spans="1:22">
      <c r="A1" s="24" t="s">
        <v>0</v>
      </c>
      <c r="B1" s="25"/>
      <c r="C1" s="26"/>
      <c r="D1" s="27"/>
      <c r="E1" s="28"/>
      <c r="F1" s="29"/>
      <c r="G1" s="30"/>
      <c r="H1" s="30"/>
      <c r="I1" s="30"/>
      <c r="J1" s="30"/>
      <c r="K1" s="30"/>
      <c r="L1" s="30"/>
      <c r="M1" s="64"/>
      <c r="N1" s="64"/>
      <c r="O1" s="64"/>
      <c r="P1" s="65"/>
      <c r="Q1" s="73"/>
      <c r="R1" s="64"/>
      <c r="S1" s="28"/>
      <c r="T1" s="64"/>
      <c r="U1" s="64"/>
      <c r="V1" s="64"/>
    </row>
    <row r="2" s="16" customFormat="1" ht="45.95" customHeight="1" spans="1:22">
      <c r="A2" s="31" t="s">
        <v>1</v>
      </c>
      <c r="B2" s="31"/>
      <c r="C2" s="31"/>
      <c r="D2" s="32"/>
      <c r="E2" s="31"/>
      <c r="F2" s="31"/>
      <c r="G2" s="33"/>
      <c r="H2" s="33"/>
      <c r="I2" s="33"/>
      <c r="J2" s="33"/>
      <c r="K2" s="33"/>
      <c r="L2" s="33"/>
      <c r="M2" s="31"/>
      <c r="N2" s="31"/>
      <c r="O2" s="31"/>
      <c r="P2" s="31"/>
      <c r="Q2" s="31"/>
      <c r="R2" s="31"/>
      <c r="S2" s="74"/>
      <c r="T2" s="31"/>
      <c r="U2" s="31"/>
      <c r="V2" s="31"/>
    </row>
    <row r="3" s="16" customFormat="1" ht="36.95" customHeight="1" spans="1:22">
      <c r="A3" s="34" t="s">
        <v>2</v>
      </c>
      <c r="B3" s="34" t="s">
        <v>3</v>
      </c>
      <c r="C3" s="34" t="s">
        <v>4</v>
      </c>
      <c r="D3" s="34" t="s">
        <v>5</v>
      </c>
      <c r="E3" s="34" t="s">
        <v>6</v>
      </c>
      <c r="F3" s="34" t="s">
        <v>7</v>
      </c>
      <c r="G3" s="35" t="s">
        <v>8</v>
      </c>
      <c r="H3" s="35"/>
      <c r="I3" s="35"/>
      <c r="J3" s="35"/>
      <c r="K3" s="35"/>
      <c r="L3" s="35" t="s">
        <v>9</v>
      </c>
      <c r="M3" s="34" t="s">
        <v>10</v>
      </c>
      <c r="N3" s="34" t="s">
        <v>11</v>
      </c>
      <c r="O3" s="34"/>
      <c r="P3" s="34"/>
      <c r="Q3" s="34"/>
      <c r="R3" s="34" t="s">
        <v>12</v>
      </c>
      <c r="S3" s="34"/>
      <c r="T3" s="34" t="s">
        <v>13</v>
      </c>
      <c r="U3" s="34"/>
      <c r="V3" s="34" t="s">
        <v>14</v>
      </c>
    </row>
    <row r="4" s="16" customFormat="1" ht="46.5" customHeight="1" spans="1:22">
      <c r="A4" s="34"/>
      <c r="B4" s="34"/>
      <c r="C4" s="34"/>
      <c r="D4" s="34"/>
      <c r="E4" s="34"/>
      <c r="F4" s="34"/>
      <c r="G4" s="35" t="s">
        <v>15</v>
      </c>
      <c r="H4" s="35" t="s">
        <v>16</v>
      </c>
      <c r="I4" s="35" t="s">
        <v>17</v>
      </c>
      <c r="J4" s="35" t="s">
        <v>18</v>
      </c>
      <c r="K4" s="35" t="s">
        <v>19</v>
      </c>
      <c r="L4" s="35"/>
      <c r="M4" s="34" t="s">
        <v>20</v>
      </c>
      <c r="N4" s="34" t="s">
        <v>21</v>
      </c>
      <c r="O4" s="34" t="s">
        <v>22</v>
      </c>
      <c r="P4" s="34" t="s">
        <v>23</v>
      </c>
      <c r="Q4" s="34" t="s">
        <v>24</v>
      </c>
      <c r="R4" s="34" t="s">
        <v>25</v>
      </c>
      <c r="S4" s="34" t="s">
        <v>26</v>
      </c>
      <c r="T4" s="34" t="s">
        <v>27</v>
      </c>
      <c r="U4" s="34" t="s">
        <v>28</v>
      </c>
      <c r="V4" s="34"/>
    </row>
    <row r="5" s="16" customFormat="1" ht="33" customHeight="1" spans="1:22">
      <c r="A5" s="36" t="s">
        <v>15</v>
      </c>
      <c r="B5" s="37"/>
      <c r="C5" s="37"/>
      <c r="D5" s="38"/>
      <c r="E5" s="37"/>
      <c r="F5" s="39"/>
      <c r="G5" s="35">
        <f t="shared" ref="G5:L5" si="0">G6+G82</f>
        <v>253787631.2</v>
      </c>
      <c r="H5" s="35">
        <f t="shared" si="0"/>
        <v>253787631.2</v>
      </c>
      <c r="I5" s="35">
        <f t="shared" si="0"/>
        <v>0</v>
      </c>
      <c r="J5" s="35">
        <f t="shared" si="0"/>
        <v>0</v>
      </c>
      <c r="K5" s="35">
        <f t="shared" si="0"/>
        <v>0</v>
      </c>
      <c r="L5" s="35">
        <f t="shared" si="0"/>
        <v>253787631.2</v>
      </c>
      <c r="M5" s="35"/>
      <c r="N5" s="35"/>
      <c r="O5" s="35"/>
      <c r="P5" s="35"/>
      <c r="Q5" s="35">
        <f>Q6+Q82</f>
        <v>0</v>
      </c>
      <c r="R5" s="34"/>
      <c r="S5" s="75"/>
      <c r="T5" s="34"/>
      <c r="U5" s="34"/>
      <c r="V5" s="34"/>
    </row>
    <row r="6" s="16" customFormat="1" ht="33" customHeight="1" spans="1:22">
      <c r="A6" s="34" t="s">
        <v>29</v>
      </c>
      <c r="B6" s="34"/>
      <c r="C6" s="34" t="s">
        <v>30</v>
      </c>
      <c r="D6" s="40"/>
      <c r="E6" s="34"/>
      <c r="F6" s="34"/>
      <c r="G6" s="41">
        <f>G7+G66+G68+G80+G70</f>
        <v>74737631.2</v>
      </c>
      <c r="H6" s="41">
        <f t="shared" ref="H6:L6" si="1">H7+H66+H68+H80+H70</f>
        <v>74737631.2</v>
      </c>
      <c r="I6" s="41">
        <f t="shared" si="1"/>
        <v>0</v>
      </c>
      <c r="J6" s="41">
        <f t="shared" si="1"/>
        <v>0</v>
      </c>
      <c r="K6" s="41">
        <f t="shared" si="1"/>
        <v>0</v>
      </c>
      <c r="L6" s="41">
        <f t="shared" si="1"/>
        <v>74737631.2</v>
      </c>
      <c r="M6" s="41"/>
      <c r="N6" s="41"/>
      <c r="O6" s="41"/>
      <c r="P6" s="41"/>
      <c r="Q6" s="41">
        <f>Q7+Q66+Q68+Q80</f>
        <v>0</v>
      </c>
      <c r="R6" s="40"/>
      <c r="S6" s="62"/>
      <c r="T6" s="40"/>
      <c r="U6" s="40"/>
      <c r="V6" s="40"/>
    </row>
    <row r="7" s="16" customFormat="1" ht="33" customHeight="1" spans="1:22">
      <c r="A7" s="34" t="s">
        <v>31</v>
      </c>
      <c r="B7" s="34"/>
      <c r="C7" s="34" t="s">
        <v>32</v>
      </c>
      <c r="D7" s="40"/>
      <c r="E7" s="34"/>
      <c r="F7" s="34"/>
      <c r="G7" s="41">
        <f>SUM(H7:K7)</f>
        <v>54328556.26</v>
      </c>
      <c r="H7" s="41">
        <f t="shared" ref="H7:L7" si="2">SUM(H8:H65)</f>
        <v>54328556.26</v>
      </c>
      <c r="I7" s="41">
        <f t="shared" si="2"/>
        <v>0</v>
      </c>
      <c r="J7" s="41">
        <f t="shared" si="2"/>
        <v>0</v>
      </c>
      <c r="K7" s="41">
        <f t="shared" si="2"/>
        <v>0</v>
      </c>
      <c r="L7" s="41">
        <f t="shared" si="2"/>
        <v>54328556.26</v>
      </c>
      <c r="M7" s="40"/>
      <c r="N7" s="40"/>
      <c r="O7" s="40"/>
      <c r="P7" s="40"/>
      <c r="Q7" s="40"/>
      <c r="R7" s="40"/>
      <c r="S7" s="62"/>
      <c r="T7" s="40"/>
      <c r="U7" s="40"/>
      <c r="V7" s="40"/>
    </row>
    <row r="8" s="16" customFormat="1" ht="50.1" customHeight="1" spans="1:22">
      <c r="A8" s="42">
        <v>1</v>
      </c>
      <c r="B8" s="43" t="s">
        <v>33</v>
      </c>
      <c r="C8" s="43" t="s">
        <v>33</v>
      </c>
      <c r="D8" s="40" t="s">
        <v>34</v>
      </c>
      <c r="E8" s="44" t="s">
        <v>35</v>
      </c>
      <c r="F8" s="45" t="s">
        <v>36</v>
      </c>
      <c r="G8" s="46">
        <f t="shared" ref="G8:G12" si="3">H8+I8+J8+K8</f>
        <v>443484.88</v>
      </c>
      <c r="H8" s="46">
        <v>443484.88</v>
      </c>
      <c r="I8" s="41"/>
      <c r="J8" s="41"/>
      <c r="K8" s="41"/>
      <c r="L8" s="46">
        <f t="shared" ref="L8:L12" si="4">G8</f>
        <v>443484.88</v>
      </c>
      <c r="M8" s="42" t="s">
        <v>37</v>
      </c>
      <c r="N8" s="42" t="s">
        <v>38</v>
      </c>
      <c r="O8" s="40"/>
      <c r="P8" s="44"/>
      <c r="Q8" s="40"/>
      <c r="R8" s="40" t="s">
        <v>39</v>
      </c>
      <c r="S8" s="44" t="s">
        <v>35</v>
      </c>
      <c r="T8" s="40"/>
      <c r="U8" s="40"/>
      <c r="V8" s="40"/>
    </row>
    <row r="9" s="16" customFormat="1" ht="50.1" customHeight="1" spans="1:22">
      <c r="A9" s="42">
        <v>2</v>
      </c>
      <c r="B9" s="43" t="s">
        <v>40</v>
      </c>
      <c r="C9" s="43" t="s">
        <v>40</v>
      </c>
      <c r="D9" s="40" t="s">
        <v>41</v>
      </c>
      <c r="E9" s="44" t="s">
        <v>35</v>
      </c>
      <c r="F9" s="45" t="s">
        <v>36</v>
      </c>
      <c r="G9" s="46">
        <f t="shared" si="3"/>
        <v>786708.66</v>
      </c>
      <c r="H9" s="46">
        <v>786708.66</v>
      </c>
      <c r="I9" s="46"/>
      <c r="J9" s="46"/>
      <c r="K9" s="46"/>
      <c r="L9" s="46">
        <f t="shared" si="4"/>
        <v>786708.66</v>
      </c>
      <c r="M9" s="42" t="s">
        <v>37</v>
      </c>
      <c r="N9" s="42" t="s">
        <v>38</v>
      </c>
      <c r="O9" s="40"/>
      <c r="P9" s="44"/>
      <c r="Q9" s="40"/>
      <c r="R9" s="40" t="s">
        <v>39</v>
      </c>
      <c r="S9" s="44" t="s">
        <v>35</v>
      </c>
      <c r="T9" s="40"/>
      <c r="U9" s="40"/>
      <c r="V9" s="40"/>
    </row>
    <row r="10" s="16" customFormat="1" ht="50.1" customHeight="1" spans="1:22">
      <c r="A10" s="42">
        <v>3</v>
      </c>
      <c r="B10" s="43" t="s">
        <v>42</v>
      </c>
      <c r="C10" s="43" t="s">
        <v>42</v>
      </c>
      <c r="D10" s="40" t="s">
        <v>43</v>
      </c>
      <c r="E10" s="44" t="s">
        <v>44</v>
      </c>
      <c r="F10" s="45" t="s">
        <v>45</v>
      </c>
      <c r="G10" s="46">
        <f t="shared" si="3"/>
        <v>380618.69</v>
      </c>
      <c r="H10" s="46">
        <v>380618.69</v>
      </c>
      <c r="I10" s="41"/>
      <c r="J10" s="41"/>
      <c r="K10" s="41"/>
      <c r="L10" s="46">
        <f t="shared" si="4"/>
        <v>380618.69</v>
      </c>
      <c r="M10" s="42" t="s">
        <v>37</v>
      </c>
      <c r="N10" s="42" t="s">
        <v>38</v>
      </c>
      <c r="O10" s="40"/>
      <c r="P10" s="44"/>
      <c r="Q10" s="40"/>
      <c r="R10" s="40" t="s">
        <v>39</v>
      </c>
      <c r="S10" s="44" t="s">
        <v>44</v>
      </c>
      <c r="T10" s="40"/>
      <c r="U10" s="40"/>
      <c r="V10" s="40"/>
    </row>
    <row r="11" s="16" customFormat="1" ht="50.1" customHeight="1" spans="1:22">
      <c r="A11" s="42">
        <v>4</v>
      </c>
      <c r="B11" s="43" t="s">
        <v>46</v>
      </c>
      <c r="C11" s="43" t="s">
        <v>46</v>
      </c>
      <c r="D11" s="40" t="s">
        <v>47</v>
      </c>
      <c r="E11" s="44" t="s">
        <v>44</v>
      </c>
      <c r="F11" s="45" t="s">
        <v>48</v>
      </c>
      <c r="G11" s="46">
        <f t="shared" si="3"/>
        <v>455092.61</v>
      </c>
      <c r="H11" s="46">
        <v>455092.61</v>
      </c>
      <c r="I11" s="41"/>
      <c r="J11" s="41"/>
      <c r="K11" s="41"/>
      <c r="L11" s="46">
        <f t="shared" si="4"/>
        <v>455092.61</v>
      </c>
      <c r="M11" s="42" t="s">
        <v>37</v>
      </c>
      <c r="N11" s="42" t="s">
        <v>38</v>
      </c>
      <c r="O11" s="40"/>
      <c r="P11" s="44"/>
      <c r="Q11" s="40"/>
      <c r="R11" s="40" t="s">
        <v>39</v>
      </c>
      <c r="S11" s="44" t="s">
        <v>44</v>
      </c>
      <c r="T11" s="40"/>
      <c r="U11" s="40"/>
      <c r="V11" s="40"/>
    </row>
    <row r="12" s="16" customFormat="1" ht="50.1" customHeight="1" spans="1:22">
      <c r="A12" s="42">
        <v>5</v>
      </c>
      <c r="B12" s="43" t="s">
        <v>49</v>
      </c>
      <c r="C12" s="43" t="s">
        <v>49</v>
      </c>
      <c r="D12" s="40" t="s">
        <v>50</v>
      </c>
      <c r="E12" s="43" t="s">
        <v>44</v>
      </c>
      <c r="F12" s="45" t="s">
        <v>51</v>
      </c>
      <c r="G12" s="46">
        <f t="shared" si="3"/>
        <v>403658.22</v>
      </c>
      <c r="H12" s="47">
        <v>403658.22</v>
      </c>
      <c r="I12" s="41"/>
      <c r="J12" s="41"/>
      <c r="K12" s="41"/>
      <c r="L12" s="46">
        <f t="shared" si="4"/>
        <v>403658.22</v>
      </c>
      <c r="M12" s="42" t="s">
        <v>37</v>
      </c>
      <c r="N12" s="42" t="s">
        <v>38</v>
      </c>
      <c r="O12" s="40"/>
      <c r="P12" s="43"/>
      <c r="Q12" s="40"/>
      <c r="R12" s="40" t="s">
        <v>39</v>
      </c>
      <c r="S12" s="43" t="s">
        <v>44</v>
      </c>
      <c r="T12" s="40"/>
      <c r="U12" s="40"/>
      <c r="V12" s="40"/>
    </row>
    <row r="13" s="16" customFormat="1" ht="50.1" customHeight="1" spans="1:22">
      <c r="A13" s="42">
        <v>6</v>
      </c>
      <c r="B13" s="48" t="s">
        <v>52</v>
      </c>
      <c r="C13" s="48" t="s">
        <v>52</v>
      </c>
      <c r="D13" s="40" t="s">
        <v>53</v>
      </c>
      <c r="E13" s="45" t="s">
        <v>54</v>
      </c>
      <c r="F13" s="45" t="s">
        <v>55</v>
      </c>
      <c r="G13" s="46">
        <f t="shared" ref="G13:L13" si="5">1312560+232223.27</f>
        <v>1544783.27</v>
      </c>
      <c r="H13" s="46">
        <f t="shared" si="5"/>
        <v>1544783.27</v>
      </c>
      <c r="I13" s="41"/>
      <c r="J13" s="41"/>
      <c r="K13" s="41"/>
      <c r="L13" s="46">
        <f t="shared" si="5"/>
        <v>1544783.27</v>
      </c>
      <c r="M13" s="42" t="s">
        <v>37</v>
      </c>
      <c r="N13" s="42" t="s">
        <v>38</v>
      </c>
      <c r="O13" s="40"/>
      <c r="P13" s="45"/>
      <c r="Q13" s="40"/>
      <c r="R13" s="40" t="s">
        <v>39</v>
      </c>
      <c r="S13" s="45" t="s">
        <v>54</v>
      </c>
      <c r="T13" s="40"/>
      <c r="U13" s="40"/>
      <c r="V13" s="40"/>
    </row>
    <row r="14" s="16" customFormat="1" ht="50.1" customHeight="1" spans="1:22">
      <c r="A14" s="42">
        <v>7</v>
      </c>
      <c r="B14" s="48" t="s">
        <v>56</v>
      </c>
      <c r="C14" s="48" t="s">
        <v>56</v>
      </c>
      <c r="D14" s="40" t="s">
        <v>57</v>
      </c>
      <c r="E14" s="45" t="s">
        <v>58</v>
      </c>
      <c r="F14" s="45" t="s">
        <v>59</v>
      </c>
      <c r="G14" s="46">
        <f t="shared" ref="G14:L14" si="6">1310240+6754.03</f>
        <v>1316994.03</v>
      </c>
      <c r="H14" s="46">
        <f t="shared" si="6"/>
        <v>1316994.03</v>
      </c>
      <c r="I14" s="41"/>
      <c r="J14" s="41"/>
      <c r="K14" s="41"/>
      <c r="L14" s="46">
        <f t="shared" si="6"/>
        <v>1316994.03</v>
      </c>
      <c r="M14" s="42" t="s">
        <v>37</v>
      </c>
      <c r="N14" s="42" t="s">
        <v>38</v>
      </c>
      <c r="O14" s="40"/>
      <c r="P14" s="45"/>
      <c r="Q14" s="40"/>
      <c r="R14" s="40" t="s">
        <v>39</v>
      </c>
      <c r="S14" s="45" t="s">
        <v>58</v>
      </c>
      <c r="T14" s="40"/>
      <c r="U14" s="40"/>
      <c r="V14" s="40"/>
    </row>
    <row r="15" s="16" customFormat="1" ht="50.1" customHeight="1" spans="1:22">
      <c r="A15" s="42">
        <v>8</v>
      </c>
      <c r="B15" s="43" t="s">
        <v>60</v>
      </c>
      <c r="C15" s="43" t="s">
        <v>60</v>
      </c>
      <c r="D15" s="40" t="s">
        <v>61</v>
      </c>
      <c r="E15" s="45" t="s">
        <v>62</v>
      </c>
      <c r="F15" s="45" t="s">
        <v>63</v>
      </c>
      <c r="G15" s="46">
        <v>2111409</v>
      </c>
      <c r="H15" s="47">
        <v>2111409</v>
      </c>
      <c r="I15" s="41"/>
      <c r="J15" s="41"/>
      <c r="K15" s="41"/>
      <c r="L15" s="46">
        <v>2111409</v>
      </c>
      <c r="M15" s="42" t="s">
        <v>37</v>
      </c>
      <c r="N15" s="42" t="s">
        <v>38</v>
      </c>
      <c r="O15" s="40"/>
      <c r="P15" s="45"/>
      <c r="Q15" s="40"/>
      <c r="R15" s="40" t="s">
        <v>39</v>
      </c>
      <c r="S15" s="45" t="s">
        <v>62</v>
      </c>
      <c r="T15" s="40"/>
      <c r="U15" s="40"/>
      <c r="V15" s="40"/>
    </row>
    <row r="16" s="16" customFormat="1" ht="50.1" customHeight="1" spans="1:22">
      <c r="A16" s="42">
        <v>9</v>
      </c>
      <c r="B16" s="43" t="s">
        <v>64</v>
      </c>
      <c r="C16" s="43" t="s">
        <v>64</v>
      </c>
      <c r="D16" s="40" t="s">
        <v>65</v>
      </c>
      <c r="E16" s="45" t="s">
        <v>66</v>
      </c>
      <c r="F16" s="45" t="s">
        <v>67</v>
      </c>
      <c r="G16" s="46">
        <v>1316456.25</v>
      </c>
      <c r="H16" s="47">
        <v>1316456.25</v>
      </c>
      <c r="I16" s="41"/>
      <c r="J16" s="41"/>
      <c r="K16" s="41"/>
      <c r="L16" s="46">
        <v>1316456.25</v>
      </c>
      <c r="M16" s="42" t="s">
        <v>37</v>
      </c>
      <c r="N16" s="42" t="s">
        <v>38</v>
      </c>
      <c r="O16" s="40"/>
      <c r="P16" s="45"/>
      <c r="Q16" s="40"/>
      <c r="R16" s="40" t="s">
        <v>39</v>
      </c>
      <c r="S16" s="45" t="s">
        <v>66</v>
      </c>
      <c r="T16" s="40"/>
      <c r="U16" s="40"/>
      <c r="V16" s="40"/>
    </row>
    <row r="17" s="16" customFormat="1" ht="50.1" customHeight="1" spans="1:22">
      <c r="A17" s="42">
        <v>10</v>
      </c>
      <c r="B17" s="43" t="s">
        <v>68</v>
      </c>
      <c r="C17" s="43" t="s">
        <v>68</v>
      </c>
      <c r="D17" s="40" t="s">
        <v>69</v>
      </c>
      <c r="E17" s="45" t="s">
        <v>70</v>
      </c>
      <c r="F17" s="45" t="s">
        <v>71</v>
      </c>
      <c r="G17" s="46">
        <f>SUBTOTAL(9,H17:K17)</f>
        <v>977816.98</v>
      </c>
      <c r="H17" s="47">
        <v>977816.98</v>
      </c>
      <c r="I17" s="41"/>
      <c r="J17" s="41"/>
      <c r="K17" s="41"/>
      <c r="L17" s="46">
        <f>G17</f>
        <v>977816.98</v>
      </c>
      <c r="M17" s="42" t="s">
        <v>37</v>
      </c>
      <c r="N17" s="42" t="s">
        <v>38</v>
      </c>
      <c r="O17" s="40"/>
      <c r="P17" s="45"/>
      <c r="Q17" s="40"/>
      <c r="R17" s="40" t="s">
        <v>39</v>
      </c>
      <c r="S17" s="45" t="s">
        <v>70</v>
      </c>
      <c r="T17" s="40"/>
      <c r="U17" s="40"/>
      <c r="V17" s="40"/>
    </row>
    <row r="18" s="16" customFormat="1" ht="50.1" customHeight="1" spans="1:22">
      <c r="A18" s="42">
        <v>11</v>
      </c>
      <c r="B18" s="43" t="s">
        <v>72</v>
      </c>
      <c r="C18" s="43" t="s">
        <v>72</v>
      </c>
      <c r="D18" s="40" t="s">
        <v>73</v>
      </c>
      <c r="E18" s="45" t="s">
        <v>70</v>
      </c>
      <c r="F18" s="45" t="s">
        <v>71</v>
      </c>
      <c r="G18" s="46">
        <v>379989.21</v>
      </c>
      <c r="H18" s="47">
        <v>379989.21</v>
      </c>
      <c r="I18" s="41"/>
      <c r="J18" s="41"/>
      <c r="K18" s="41"/>
      <c r="L18" s="46">
        <v>379989.21</v>
      </c>
      <c r="M18" s="42" t="s">
        <v>37</v>
      </c>
      <c r="N18" s="42" t="s">
        <v>38</v>
      </c>
      <c r="O18" s="40"/>
      <c r="P18" s="45"/>
      <c r="Q18" s="40"/>
      <c r="R18" s="40" t="s">
        <v>39</v>
      </c>
      <c r="S18" s="45" t="s">
        <v>70</v>
      </c>
      <c r="T18" s="40"/>
      <c r="U18" s="40"/>
      <c r="V18" s="40"/>
    </row>
    <row r="19" s="16" customFormat="1" ht="50.1" customHeight="1" spans="1:22">
      <c r="A19" s="42">
        <v>12</v>
      </c>
      <c r="B19" s="43" t="s">
        <v>74</v>
      </c>
      <c r="C19" s="43" t="s">
        <v>74</v>
      </c>
      <c r="D19" s="40" t="s">
        <v>75</v>
      </c>
      <c r="E19" s="45" t="s">
        <v>76</v>
      </c>
      <c r="F19" s="45" t="s">
        <v>77</v>
      </c>
      <c r="G19" s="46">
        <v>33019.15</v>
      </c>
      <c r="H19" s="47">
        <v>33019.15</v>
      </c>
      <c r="I19" s="41"/>
      <c r="J19" s="41"/>
      <c r="K19" s="41"/>
      <c r="L19" s="46">
        <v>33019.15</v>
      </c>
      <c r="M19" s="42" t="s">
        <v>37</v>
      </c>
      <c r="N19" s="42" t="s">
        <v>38</v>
      </c>
      <c r="O19" s="40"/>
      <c r="P19" s="45"/>
      <c r="Q19" s="40"/>
      <c r="R19" s="40" t="s">
        <v>39</v>
      </c>
      <c r="S19" s="45" t="s">
        <v>76</v>
      </c>
      <c r="T19" s="40"/>
      <c r="U19" s="40"/>
      <c r="V19" s="40"/>
    </row>
    <row r="20" s="16" customFormat="1" ht="50.1" customHeight="1" spans="1:22">
      <c r="A20" s="42">
        <v>13</v>
      </c>
      <c r="B20" s="43" t="s">
        <v>78</v>
      </c>
      <c r="C20" s="43" t="s">
        <v>78</v>
      </c>
      <c r="D20" s="40" t="s">
        <v>79</v>
      </c>
      <c r="E20" s="45" t="s">
        <v>80</v>
      </c>
      <c r="F20" s="45" t="s">
        <v>81</v>
      </c>
      <c r="G20" s="46">
        <f>H20</f>
        <v>1580004</v>
      </c>
      <c r="H20" s="47">
        <f>1353360+226644</f>
        <v>1580004</v>
      </c>
      <c r="I20" s="41"/>
      <c r="J20" s="41"/>
      <c r="K20" s="41"/>
      <c r="L20" s="46">
        <f t="shared" ref="L20:L29" si="7">G20</f>
        <v>1580004</v>
      </c>
      <c r="M20" s="42" t="s">
        <v>37</v>
      </c>
      <c r="N20" s="42" t="s">
        <v>38</v>
      </c>
      <c r="O20" s="40"/>
      <c r="P20" s="45"/>
      <c r="Q20" s="40"/>
      <c r="R20" s="40" t="s">
        <v>39</v>
      </c>
      <c r="S20" s="45" t="s">
        <v>80</v>
      </c>
      <c r="T20" s="40"/>
      <c r="U20" s="40"/>
      <c r="V20" s="40"/>
    </row>
    <row r="21" s="16" customFormat="1" ht="50.1" customHeight="1" spans="1:22">
      <c r="A21" s="42">
        <v>14</v>
      </c>
      <c r="B21" s="43" t="s">
        <v>82</v>
      </c>
      <c r="C21" s="43" t="s">
        <v>82</v>
      </c>
      <c r="D21" s="40" t="s">
        <v>83</v>
      </c>
      <c r="E21" s="45" t="s">
        <v>84</v>
      </c>
      <c r="F21" s="45" t="s">
        <v>85</v>
      </c>
      <c r="G21" s="46">
        <f>H21</f>
        <v>1255998.77</v>
      </c>
      <c r="H21" s="47">
        <v>1255998.77</v>
      </c>
      <c r="I21" s="41"/>
      <c r="J21" s="41"/>
      <c r="K21" s="41"/>
      <c r="L21" s="46">
        <f t="shared" si="7"/>
        <v>1255998.77</v>
      </c>
      <c r="M21" s="42" t="s">
        <v>37</v>
      </c>
      <c r="N21" s="42" t="s">
        <v>38</v>
      </c>
      <c r="O21" s="40"/>
      <c r="P21" s="45"/>
      <c r="Q21" s="40"/>
      <c r="R21" s="40" t="s">
        <v>39</v>
      </c>
      <c r="S21" s="45" t="s">
        <v>84</v>
      </c>
      <c r="T21" s="40"/>
      <c r="U21" s="40"/>
      <c r="V21" s="40"/>
    </row>
    <row r="22" s="16" customFormat="1" ht="47.1" customHeight="1" spans="1:22">
      <c r="A22" s="42">
        <v>15</v>
      </c>
      <c r="B22" s="48" t="s">
        <v>86</v>
      </c>
      <c r="C22" s="48" t="s">
        <v>86</v>
      </c>
      <c r="D22" s="40" t="s">
        <v>87</v>
      </c>
      <c r="E22" s="45" t="s">
        <v>88</v>
      </c>
      <c r="F22" s="45" t="s">
        <v>89</v>
      </c>
      <c r="G22" s="46">
        <v>2865841.44</v>
      </c>
      <c r="H22" s="46">
        <v>2865841.44</v>
      </c>
      <c r="I22" s="41"/>
      <c r="J22" s="41"/>
      <c r="K22" s="41"/>
      <c r="L22" s="46">
        <v>2865841.44</v>
      </c>
      <c r="M22" s="42" t="s">
        <v>37</v>
      </c>
      <c r="N22" s="42" t="s">
        <v>38</v>
      </c>
      <c r="O22" s="40"/>
      <c r="P22" s="45"/>
      <c r="Q22" s="40"/>
      <c r="R22" s="40" t="s">
        <v>39</v>
      </c>
      <c r="S22" s="45" t="s">
        <v>88</v>
      </c>
      <c r="T22" s="40"/>
      <c r="U22" s="40"/>
      <c r="V22" s="40"/>
    </row>
    <row r="23" s="16" customFormat="1" ht="50.1" customHeight="1" spans="1:22">
      <c r="A23" s="42">
        <v>16</v>
      </c>
      <c r="B23" s="43" t="s">
        <v>90</v>
      </c>
      <c r="C23" s="43" t="s">
        <v>90</v>
      </c>
      <c r="D23" s="40" t="s">
        <v>91</v>
      </c>
      <c r="E23" s="45" t="s">
        <v>92</v>
      </c>
      <c r="F23" s="45" t="s">
        <v>93</v>
      </c>
      <c r="G23" s="46">
        <v>1081600</v>
      </c>
      <c r="H23" s="46">
        <v>1081600</v>
      </c>
      <c r="I23" s="46"/>
      <c r="J23" s="46"/>
      <c r="K23" s="46"/>
      <c r="L23" s="46">
        <v>1081600</v>
      </c>
      <c r="M23" s="42" t="s">
        <v>37</v>
      </c>
      <c r="N23" s="42" t="s">
        <v>38</v>
      </c>
      <c r="O23" s="40"/>
      <c r="P23" s="45"/>
      <c r="Q23" s="40"/>
      <c r="R23" s="40" t="s">
        <v>39</v>
      </c>
      <c r="S23" s="45" t="s">
        <v>92</v>
      </c>
      <c r="T23" s="40"/>
      <c r="U23" s="40"/>
      <c r="V23" s="40"/>
    </row>
    <row r="24" s="16" customFormat="1" ht="50.1" customHeight="1" spans="1:22">
      <c r="A24" s="42">
        <v>17</v>
      </c>
      <c r="B24" s="43" t="s">
        <v>94</v>
      </c>
      <c r="C24" s="43" t="s">
        <v>95</v>
      </c>
      <c r="D24" s="49" t="s">
        <v>96</v>
      </c>
      <c r="E24" s="43" t="s">
        <v>97</v>
      </c>
      <c r="F24" s="43" t="s">
        <v>98</v>
      </c>
      <c r="G24" s="50">
        <f t="shared" ref="G24:G29" si="8">SUM(H24:I24)</f>
        <v>1431840</v>
      </c>
      <c r="H24" s="50">
        <v>1431840</v>
      </c>
      <c r="I24" s="66"/>
      <c r="J24" s="66"/>
      <c r="K24" s="66"/>
      <c r="L24" s="50">
        <f t="shared" si="7"/>
        <v>1431840</v>
      </c>
      <c r="M24" s="42" t="s">
        <v>37</v>
      </c>
      <c r="N24" s="42" t="s">
        <v>38</v>
      </c>
      <c r="O24" s="40"/>
      <c r="P24" s="43"/>
      <c r="Q24" s="49"/>
      <c r="R24" s="40" t="s">
        <v>39</v>
      </c>
      <c r="S24" s="43" t="s">
        <v>97</v>
      </c>
      <c r="T24" s="49"/>
      <c r="U24" s="49"/>
      <c r="V24" s="49"/>
    </row>
    <row r="25" s="17" customFormat="1" ht="50.1" customHeight="1" spans="1:22">
      <c r="A25" s="42">
        <v>18</v>
      </c>
      <c r="B25" s="43" t="s">
        <v>99</v>
      </c>
      <c r="C25" s="43" t="s">
        <v>100</v>
      </c>
      <c r="D25" s="49" t="s">
        <v>101</v>
      </c>
      <c r="E25" s="43" t="s">
        <v>102</v>
      </c>
      <c r="F25" s="43" t="s">
        <v>103</v>
      </c>
      <c r="G25" s="50">
        <f t="shared" si="8"/>
        <v>799440</v>
      </c>
      <c r="H25" s="50">
        <v>799440</v>
      </c>
      <c r="I25" s="66"/>
      <c r="J25" s="66"/>
      <c r="K25" s="66"/>
      <c r="L25" s="50">
        <f t="shared" si="7"/>
        <v>799440</v>
      </c>
      <c r="M25" s="42" t="s">
        <v>37</v>
      </c>
      <c r="N25" s="42" t="s">
        <v>38</v>
      </c>
      <c r="O25" s="40"/>
      <c r="P25" s="43"/>
      <c r="Q25" s="49"/>
      <c r="R25" s="40" t="s">
        <v>39</v>
      </c>
      <c r="S25" s="43" t="s">
        <v>102</v>
      </c>
      <c r="T25" s="49"/>
      <c r="U25" s="49"/>
      <c r="V25" s="49"/>
    </row>
    <row r="26" s="16" customFormat="1" ht="50.1" customHeight="1" spans="1:22">
      <c r="A26" s="42">
        <v>19</v>
      </c>
      <c r="B26" s="43" t="s">
        <v>104</v>
      </c>
      <c r="C26" s="43" t="s">
        <v>105</v>
      </c>
      <c r="D26" s="49" t="s">
        <v>106</v>
      </c>
      <c r="E26" s="43" t="s">
        <v>107</v>
      </c>
      <c r="F26" s="43" t="s">
        <v>108</v>
      </c>
      <c r="G26" s="50">
        <f t="shared" si="8"/>
        <v>2391360</v>
      </c>
      <c r="H26" s="51">
        <v>2391360</v>
      </c>
      <c r="I26" s="66"/>
      <c r="J26" s="66"/>
      <c r="K26" s="66"/>
      <c r="L26" s="50">
        <f t="shared" si="7"/>
        <v>2391360</v>
      </c>
      <c r="M26" s="42" t="s">
        <v>37</v>
      </c>
      <c r="N26" s="42" t="s">
        <v>38</v>
      </c>
      <c r="O26" s="40"/>
      <c r="P26" s="43"/>
      <c r="Q26" s="49"/>
      <c r="R26" s="40" t="s">
        <v>39</v>
      </c>
      <c r="S26" s="43" t="s">
        <v>107</v>
      </c>
      <c r="T26" s="49"/>
      <c r="U26" s="49"/>
      <c r="V26" s="49"/>
    </row>
    <row r="27" s="16" customFormat="1" ht="50.1" customHeight="1" spans="1:22">
      <c r="A27" s="42">
        <v>20</v>
      </c>
      <c r="B27" s="43" t="s">
        <v>109</v>
      </c>
      <c r="C27" s="43" t="s">
        <v>110</v>
      </c>
      <c r="D27" s="49" t="s">
        <v>111</v>
      </c>
      <c r="E27" s="43" t="s">
        <v>102</v>
      </c>
      <c r="F27" s="43" t="s">
        <v>112</v>
      </c>
      <c r="G27" s="50">
        <f t="shared" si="8"/>
        <v>453600</v>
      </c>
      <c r="H27" s="52">
        <v>453600</v>
      </c>
      <c r="I27" s="66"/>
      <c r="J27" s="66"/>
      <c r="K27" s="66"/>
      <c r="L27" s="50">
        <f t="shared" si="7"/>
        <v>453600</v>
      </c>
      <c r="M27" s="42" t="s">
        <v>37</v>
      </c>
      <c r="N27" s="42" t="s">
        <v>38</v>
      </c>
      <c r="O27" s="40"/>
      <c r="P27" s="43"/>
      <c r="Q27" s="49"/>
      <c r="R27" s="40" t="s">
        <v>39</v>
      </c>
      <c r="S27" s="43" t="s">
        <v>102</v>
      </c>
      <c r="T27" s="49"/>
      <c r="U27" s="49"/>
      <c r="V27" s="49"/>
    </row>
    <row r="28" s="16" customFormat="1" ht="50.1" customHeight="1" spans="1:22">
      <c r="A28" s="42">
        <v>21</v>
      </c>
      <c r="B28" s="43" t="s">
        <v>113</v>
      </c>
      <c r="C28" s="43" t="s">
        <v>114</v>
      </c>
      <c r="D28" s="49" t="s">
        <v>115</v>
      </c>
      <c r="E28" s="43" t="s">
        <v>116</v>
      </c>
      <c r="F28" s="43" t="s">
        <v>117</v>
      </c>
      <c r="G28" s="50">
        <f t="shared" si="8"/>
        <v>1051280</v>
      </c>
      <c r="H28" s="50">
        <v>1051280</v>
      </c>
      <c r="I28" s="66"/>
      <c r="J28" s="66"/>
      <c r="K28" s="66"/>
      <c r="L28" s="50">
        <f t="shared" si="7"/>
        <v>1051280</v>
      </c>
      <c r="M28" s="42" t="s">
        <v>37</v>
      </c>
      <c r="N28" s="42" t="s">
        <v>38</v>
      </c>
      <c r="O28" s="40"/>
      <c r="P28" s="43"/>
      <c r="Q28" s="49"/>
      <c r="R28" s="40" t="s">
        <v>39</v>
      </c>
      <c r="S28" s="43" t="s">
        <v>116</v>
      </c>
      <c r="T28" s="49"/>
      <c r="U28" s="49"/>
      <c r="V28" s="49"/>
    </row>
    <row r="29" s="16" customFormat="1" ht="50.1" customHeight="1" spans="1:22">
      <c r="A29" s="42">
        <v>22</v>
      </c>
      <c r="B29" s="43" t="s">
        <v>118</v>
      </c>
      <c r="C29" s="43" t="s">
        <v>119</v>
      </c>
      <c r="D29" s="49" t="s">
        <v>120</v>
      </c>
      <c r="E29" s="43" t="s">
        <v>107</v>
      </c>
      <c r="F29" s="43" t="s">
        <v>121</v>
      </c>
      <c r="G29" s="50">
        <f t="shared" si="8"/>
        <v>459280</v>
      </c>
      <c r="H29" s="50">
        <v>459280</v>
      </c>
      <c r="I29" s="66"/>
      <c r="J29" s="66"/>
      <c r="K29" s="66"/>
      <c r="L29" s="50">
        <f t="shared" si="7"/>
        <v>459280</v>
      </c>
      <c r="M29" s="42" t="s">
        <v>37</v>
      </c>
      <c r="N29" s="42" t="s">
        <v>38</v>
      </c>
      <c r="O29" s="40"/>
      <c r="P29" s="43"/>
      <c r="Q29" s="49"/>
      <c r="R29" s="40" t="s">
        <v>39</v>
      </c>
      <c r="S29" s="43" t="s">
        <v>107</v>
      </c>
      <c r="T29" s="49"/>
      <c r="U29" s="49"/>
      <c r="V29" s="49"/>
    </row>
    <row r="30" s="16" customFormat="1" ht="50.1" customHeight="1" spans="1:22">
      <c r="A30" s="42">
        <v>23</v>
      </c>
      <c r="B30" s="53" t="s">
        <v>122</v>
      </c>
      <c r="C30" s="53" t="s">
        <v>122</v>
      </c>
      <c r="D30" s="40" t="s">
        <v>123</v>
      </c>
      <c r="E30" s="53" t="s">
        <v>124</v>
      </c>
      <c r="F30" s="53" t="s">
        <v>125</v>
      </c>
      <c r="G30" s="50">
        <f t="shared" ref="G30:G38" si="9">SUBTOTAL(9,H30:K30)</f>
        <v>549179.07</v>
      </c>
      <c r="H30" s="50">
        <v>549179.07</v>
      </c>
      <c r="I30" s="66"/>
      <c r="J30" s="66"/>
      <c r="K30" s="66"/>
      <c r="L30" s="50">
        <f t="shared" ref="L30:L38" si="10">H30</f>
        <v>549179.07</v>
      </c>
      <c r="M30" s="42" t="s">
        <v>37</v>
      </c>
      <c r="N30" s="42" t="s">
        <v>38</v>
      </c>
      <c r="O30" s="67"/>
      <c r="P30" s="53"/>
      <c r="Q30" s="49"/>
      <c r="R30" s="67" t="s">
        <v>39</v>
      </c>
      <c r="S30" s="53" t="s">
        <v>124</v>
      </c>
      <c r="T30" s="40"/>
      <c r="U30" s="40"/>
      <c r="V30" s="40"/>
    </row>
    <row r="31" s="16" customFormat="1" ht="50.1" customHeight="1" spans="1:22">
      <c r="A31" s="42">
        <v>24</v>
      </c>
      <c r="B31" s="53" t="s">
        <v>126</v>
      </c>
      <c r="C31" s="53" t="s">
        <v>126</v>
      </c>
      <c r="D31" s="40" t="s">
        <v>127</v>
      </c>
      <c r="E31" s="53" t="s">
        <v>128</v>
      </c>
      <c r="F31" s="53" t="s">
        <v>129</v>
      </c>
      <c r="G31" s="50">
        <f t="shared" si="9"/>
        <v>1749561.43</v>
      </c>
      <c r="H31" s="50">
        <v>1749561.43</v>
      </c>
      <c r="I31" s="68"/>
      <c r="J31" s="68"/>
      <c r="K31" s="68"/>
      <c r="L31" s="50">
        <f t="shared" si="10"/>
        <v>1749561.43</v>
      </c>
      <c r="M31" s="42" t="s">
        <v>37</v>
      </c>
      <c r="N31" s="42" t="s">
        <v>38</v>
      </c>
      <c r="O31" s="67"/>
      <c r="P31" s="53"/>
      <c r="Q31" s="76"/>
      <c r="R31" s="67" t="s">
        <v>39</v>
      </c>
      <c r="S31" s="53" t="s">
        <v>128</v>
      </c>
      <c r="T31" s="40"/>
      <c r="U31" s="40"/>
      <c r="V31" s="40"/>
    </row>
    <row r="32" s="16" customFormat="1" ht="50.1" customHeight="1" spans="1:22">
      <c r="A32" s="42">
        <v>25</v>
      </c>
      <c r="B32" s="53" t="s">
        <v>130</v>
      </c>
      <c r="C32" s="53" t="s">
        <v>130</v>
      </c>
      <c r="D32" s="40" t="s">
        <v>131</v>
      </c>
      <c r="E32" s="53" t="s">
        <v>132</v>
      </c>
      <c r="F32" s="53" t="s">
        <v>133</v>
      </c>
      <c r="G32" s="50">
        <f t="shared" si="9"/>
        <v>458305.8</v>
      </c>
      <c r="H32" s="50">
        <v>458305.8</v>
      </c>
      <c r="I32" s="68"/>
      <c r="J32" s="68"/>
      <c r="K32" s="68"/>
      <c r="L32" s="50">
        <f t="shared" si="10"/>
        <v>458305.8</v>
      </c>
      <c r="M32" s="42" t="s">
        <v>37</v>
      </c>
      <c r="N32" s="42" t="s">
        <v>38</v>
      </c>
      <c r="O32" s="67"/>
      <c r="P32" s="53"/>
      <c r="Q32" s="76"/>
      <c r="R32" s="67" t="s">
        <v>39</v>
      </c>
      <c r="S32" s="53" t="s">
        <v>132</v>
      </c>
      <c r="T32" s="40"/>
      <c r="U32" s="40"/>
      <c r="V32" s="40"/>
    </row>
    <row r="33" s="16" customFormat="1" ht="50.1" customHeight="1" spans="1:22">
      <c r="A33" s="42">
        <v>26</v>
      </c>
      <c r="B33" s="54" t="s">
        <v>134</v>
      </c>
      <c r="C33" s="54" t="s">
        <v>134</v>
      </c>
      <c r="D33" s="40" t="s">
        <v>135</v>
      </c>
      <c r="E33" s="54" t="s">
        <v>136</v>
      </c>
      <c r="F33" s="54" t="s">
        <v>137</v>
      </c>
      <c r="G33" s="50">
        <f t="shared" si="9"/>
        <v>944956.39</v>
      </c>
      <c r="H33" s="50">
        <v>944956.39</v>
      </c>
      <c r="I33" s="66"/>
      <c r="J33" s="66"/>
      <c r="K33" s="66"/>
      <c r="L33" s="50">
        <f t="shared" si="10"/>
        <v>944956.39</v>
      </c>
      <c r="M33" s="42" t="s">
        <v>37</v>
      </c>
      <c r="N33" s="42" t="s">
        <v>38</v>
      </c>
      <c r="O33" s="67"/>
      <c r="P33" s="54"/>
      <c r="Q33" s="49"/>
      <c r="R33" s="67" t="s">
        <v>39</v>
      </c>
      <c r="S33" s="54" t="s">
        <v>136</v>
      </c>
      <c r="T33" s="40"/>
      <c r="U33" s="40"/>
      <c r="V33" s="40"/>
    </row>
    <row r="34" s="16" customFormat="1" ht="50.1" customHeight="1" spans="1:22">
      <c r="A34" s="42">
        <v>27</v>
      </c>
      <c r="B34" s="54" t="s">
        <v>138</v>
      </c>
      <c r="C34" s="54" t="s">
        <v>138</v>
      </c>
      <c r="D34" s="40" t="s">
        <v>139</v>
      </c>
      <c r="E34" s="54" t="s">
        <v>136</v>
      </c>
      <c r="F34" s="54" t="s">
        <v>140</v>
      </c>
      <c r="G34" s="50">
        <f t="shared" si="9"/>
        <v>757615.27</v>
      </c>
      <c r="H34" s="55">
        <v>757615.27</v>
      </c>
      <c r="I34" s="66"/>
      <c r="J34" s="66"/>
      <c r="K34" s="66"/>
      <c r="L34" s="50">
        <f t="shared" si="10"/>
        <v>757615.27</v>
      </c>
      <c r="M34" s="42" t="s">
        <v>37</v>
      </c>
      <c r="N34" s="42" t="s">
        <v>38</v>
      </c>
      <c r="O34" s="67"/>
      <c r="P34" s="54"/>
      <c r="Q34" s="49"/>
      <c r="R34" s="67" t="s">
        <v>39</v>
      </c>
      <c r="S34" s="54" t="s">
        <v>136</v>
      </c>
      <c r="T34" s="40"/>
      <c r="U34" s="40"/>
      <c r="V34" s="40"/>
    </row>
    <row r="35" s="16" customFormat="1" ht="50.1" customHeight="1" spans="1:22">
      <c r="A35" s="42">
        <v>28</v>
      </c>
      <c r="B35" s="54" t="s">
        <v>141</v>
      </c>
      <c r="C35" s="54" t="s">
        <v>141</v>
      </c>
      <c r="D35" s="40" t="s">
        <v>142</v>
      </c>
      <c r="E35" s="54" t="s">
        <v>143</v>
      </c>
      <c r="F35" s="54" t="s">
        <v>144</v>
      </c>
      <c r="G35" s="50">
        <f t="shared" si="9"/>
        <v>839154.76</v>
      </c>
      <c r="H35" s="50">
        <v>839154.76</v>
      </c>
      <c r="I35" s="66"/>
      <c r="J35" s="66"/>
      <c r="K35" s="66"/>
      <c r="L35" s="50">
        <f t="shared" si="10"/>
        <v>839154.76</v>
      </c>
      <c r="M35" s="42" t="s">
        <v>37</v>
      </c>
      <c r="N35" s="42" t="s">
        <v>38</v>
      </c>
      <c r="O35" s="67"/>
      <c r="P35" s="54"/>
      <c r="Q35" s="49"/>
      <c r="R35" s="67" t="s">
        <v>39</v>
      </c>
      <c r="S35" s="54" t="s">
        <v>143</v>
      </c>
      <c r="T35" s="40"/>
      <c r="U35" s="40"/>
      <c r="V35" s="40"/>
    </row>
    <row r="36" s="16" customFormat="1" ht="50.1" customHeight="1" spans="1:22">
      <c r="A36" s="42">
        <v>29</v>
      </c>
      <c r="B36" s="54" t="s">
        <v>145</v>
      </c>
      <c r="C36" s="54" t="s">
        <v>145</v>
      </c>
      <c r="D36" s="40" t="s">
        <v>146</v>
      </c>
      <c r="E36" s="54" t="s">
        <v>147</v>
      </c>
      <c r="F36" s="54" t="s">
        <v>148</v>
      </c>
      <c r="G36" s="50">
        <f t="shared" si="9"/>
        <v>419208.81</v>
      </c>
      <c r="H36" s="56">
        <v>419208.81</v>
      </c>
      <c r="I36" s="66"/>
      <c r="J36" s="66"/>
      <c r="K36" s="66"/>
      <c r="L36" s="50">
        <f t="shared" si="10"/>
        <v>419208.81</v>
      </c>
      <c r="M36" s="42" t="s">
        <v>37</v>
      </c>
      <c r="N36" s="42" t="s">
        <v>38</v>
      </c>
      <c r="O36" s="67"/>
      <c r="P36" s="54"/>
      <c r="Q36" s="49"/>
      <c r="R36" s="67" t="s">
        <v>39</v>
      </c>
      <c r="S36" s="54" t="s">
        <v>147</v>
      </c>
      <c r="T36" s="40"/>
      <c r="U36" s="40"/>
      <c r="V36" s="40"/>
    </row>
    <row r="37" s="16" customFormat="1" ht="50.1" customHeight="1" spans="1:22">
      <c r="A37" s="42">
        <v>30</v>
      </c>
      <c r="B37" s="54" t="s">
        <v>149</v>
      </c>
      <c r="C37" s="54" t="s">
        <v>149</v>
      </c>
      <c r="D37" s="40" t="s">
        <v>150</v>
      </c>
      <c r="E37" s="54" t="s">
        <v>147</v>
      </c>
      <c r="F37" s="54" t="s">
        <v>151</v>
      </c>
      <c r="G37" s="50">
        <f t="shared" si="9"/>
        <v>402842.54</v>
      </c>
      <c r="H37" s="56">
        <v>402842.54</v>
      </c>
      <c r="I37" s="69"/>
      <c r="J37" s="69"/>
      <c r="K37" s="69"/>
      <c r="L37" s="50">
        <f t="shared" si="10"/>
        <v>402842.54</v>
      </c>
      <c r="M37" s="42" t="s">
        <v>37</v>
      </c>
      <c r="N37" s="42" t="s">
        <v>38</v>
      </c>
      <c r="O37" s="67"/>
      <c r="P37" s="54"/>
      <c r="Q37" s="69"/>
      <c r="R37" s="67" t="s">
        <v>39</v>
      </c>
      <c r="S37" s="54" t="s">
        <v>147</v>
      </c>
      <c r="T37" s="40"/>
      <c r="U37" s="40"/>
      <c r="V37" s="40"/>
    </row>
    <row r="38" s="16" customFormat="1" ht="50.1" customHeight="1" spans="1:22">
      <c r="A38" s="42">
        <v>31</v>
      </c>
      <c r="B38" s="54" t="s">
        <v>152</v>
      </c>
      <c r="C38" s="54" t="s">
        <v>152</v>
      </c>
      <c r="D38" s="40" t="s">
        <v>153</v>
      </c>
      <c r="E38" s="54" t="s">
        <v>154</v>
      </c>
      <c r="F38" s="54" t="s">
        <v>155</v>
      </c>
      <c r="G38" s="50">
        <f t="shared" si="9"/>
        <v>1098437.22</v>
      </c>
      <c r="H38" s="50">
        <v>1098437.22</v>
      </c>
      <c r="I38" s="66"/>
      <c r="J38" s="66"/>
      <c r="K38" s="66"/>
      <c r="L38" s="50">
        <f t="shared" si="10"/>
        <v>1098437.22</v>
      </c>
      <c r="M38" s="42" t="s">
        <v>37</v>
      </c>
      <c r="N38" s="42" t="s">
        <v>38</v>
      </c>
      <c r="O38" s="67"/>
      <c r="P38" s="54"/>
      <c r="Q38" s="49"/>
      <c r="R38" s="67" t="s">
        <v>39</v>
      </c>
      <c r="S38" s="54" t="s">
        <v>154</v>
      </c>
      <c r="T38" s="40"/>
      <c r="U38" s="40"/>
      <c r="V38" s="40"/>
    </row>
    <row r="39" s="16" customFormat="1" ht="50.1" customHeight="1" spans="1:22">
      <c r="A39" s="42">
        <v>32</v>
      </c>
      <c r="B39" s="57" t="s">
        <v>156</v>
      </c>
      <c r="C39" s="57" t="s">
        <v>156</v>
      </c>
      <c r="D39" s="49" t="s">
        <v>157</v>
      </c>
      <c r="E39" s="57" t="s">
        <v>158</v>
      </c>
      <c r="F39" s="57" t="s">
        <v>159</v>
      </c>
      <c r="G39" s="50">
        <f t="shared" ref="G39:G42" si="11">H39+I39+J39+K39</f>
        <v>1521199.25</v>
      </c>
      <c r="H39" s="51">
        <v>1521199.25</v>
      </c>
      <c r="I39" s="66"/>
      <c r="J39" s="66"/>
      <c r="K39" s="66"/>
      <c r="L39" s="50">
        <f t="shared" ref="L39:L42" si="12">G39</f>
        <v>1521199.25</v>
      </c>
      <c r="M39" s="42" t="s">
        <v>37</v>
      </c>
      <c r="N39" s="42" t="s">
        <v>38</v>
      </c>
      <c r="O39" s="67"/>
      <c r="P39" s="57"/>
      <c r="Q39" s="49"/>
      <c r="R39" s="67" t="s">
        <v>39</v>
      </c>
      <c r="S39" s="57" t="s">
        <v>160</v>
      </c>
      <c r="T39" s="40"/>
      <c r="U39" s="40"/>
      <c r="V39" s="40"/>
    </row>
    <row r="40" s="16" customFormat="1" ht="50.1" customHeight="1" spans="1:22">
      <c r="A40" s="42">
        <v>33</v>
      </c>
      <c r="B40" s="42" t="s">
        <v>161</v>
      </c>
      <c r="C40" s="42" t="s">
        <v>161</v>
      </c>
      <c r="D40" s="49" t="s">
        <v>162</v>
      </c>
      <c r="E40" s="57" t="s">
        <v>163</v>
      </c>
      <c r="F40" s="57" t="s">
        <v>164</v>
      </c>
      <c r="G40" s="50">
        <f t="shared" si="11"/>
        <v>1077264.81</v>
      </c>
      <c r="H40" s="50">
        <v>1077264.81</v>
      </c>
      <c r="I40" s="66"/>
      <c r="J40" s="66"/>
      <c r="K40" s="66"/>
      <c r="L40" s="50">
        <f t="shared" si="12"/>
        <v>1077264.81</v>
      </c>
      <c r="M40" s="42" t="s">
        <v>37</v>
      </c>
      <c r="N40" s="42" t="s">
        <v>38</v>
      </c>
      <c r="O40" s="67"/>
      <c r="P40" s="57"/>
      <c r="Q40" s="49"/>
      <c r="R40" s="67" t="s">
        <v>39</v>
      </c>
      <c r="S40" s="57" t="s">
        <v>163</v>
      </c>
      <c r="T40" s="40"/>
      <c r="U40" s="40"/>
      <c r="V40" s="40"/>
    </row>
    <row r="41" s="16" customFormat="1" ht="50.1" customHeight="1" spans="1:22">
      <c r="A41" s="42">
        <v>34</v>
      </c>
      <c r="B41" s="42" t="s">
        <v>165</v>
      </c>
      <c r="C41" s="42" t="s">
        <v>165</v>
      </c>
      <c r="D41" s="49" t="s">
        <v>166</v>
      </c>
      <c r="E41" s="57" t="s">
        <v>158</v>
      </c>
      <c r="F41" s="57" t="s">
        <v>167</v>
      </c>
      <c r="G41" s="50">
        <f t="shared" si="11"/>
        <v>558759.53</v>
      </c>
      <c r="H41" s="50">
        <v>558759.53</v>
      </c>
      <c r="I41" s="66"/>
      <c r="J41" s="66"/>
      <c r="K41" s="66"/>
      <c r="L41" s="50">
        <f t="shared" si="12"/>
        <v>558759.53</v>
      </c>
      <c r="M41" s="42" t="s">
        <v>37</v>
      </c>
      <c r="N41" s="42" t="s">
        <v>38</v>
      </c>
      <c r="O41" s="67"/>
      <c r="P41" s="57"/>
      <c r="Q41" s="49"/>
      <c r="R41" s="67" t="s">
        <v>39</v>
      </c>
      <c r="S41" s="57" t="s">
        <v>158</v>
      </c>
      <c r="T41" s="40"/>
      <c r="U41" s="40"/>
      <c r="V41" s="40"/>
    </row>
    <row r="42" s="16" customFormat="1" ht="50.1" customHeight="1" spans="1:22">
      <c r="A42" s="42">
        <v>35</v>
      </c>
      <c r="B42" s="42" t="s">
        <v>168</v>
      </c>
      <c r="C42" s="42" t="s">
        <v>168</v>
      </c>
      <c r="D42" s="49" t="s">
        <v>169</v>
      </c>
      <c r="E42" s="57" t="s">
        <v>163</v>
      </c>
      <c r="F42" s="57" t="s">
        <v>170</v>
      </c>
      <c r="G42" s="50">
        <f t="shared" si="11"/>
        <v>1606401.52</v>
      </c>
      <c r="H42" s="50">
        <v>1606401.52</v>
      </c>
      <c r="I42" s="66"/>
      <c r="J42" s="66"/>
      <c r="K42" s="66"/>
      <c r="L42" s="50">
        <f t="shared" si="12"/>
        <v>1606401.52</v>
      </c>
      <c r="M42" s="42" t="s">
        <v>37</v>
      </c>
      <c r="N42" s="42" t="s">
        <v>38</v>
      </c>
      <c r="O42" s="67"/>
      <c r="P42" s="57"/>
      <c r="Q42" s="49"/>
      <c r="R42" s="67" t="s">
        <v>39</v>
      </c>
      <c r="S42" s="57" t="s">
        <v>163</v>
      </c>
      <c r="T42" s="40"/>
      <c r="U42" s="40"/>
      <c r="V42" s="40"/>
    </row>
    <row r="43" s="16" customFormat="1" ht="50.1" customHeight="1" spans="1:22">
      <c r="A43" s="42">
        <v>36</v>
      </c>
      <c r="B43" s="53" t="s">
        <v>171</v>
      </c>
      <c r="C43" s="53" t="s">
        <v>171</v>
      </c>
      <c r="D43" s="49" t="s">
        <v>172</v>
      </c>
      <c r="E43" s="53" t="s">
        <v>173</v>
      </c>
      <c r="F43" s="53" t="s">
        <v>174</v>
      </c>
      <c r="G43" s="50">
        <v>191012.03</v>
      </c>
      <c r="H43" s="51">
        <v>191012.03</v>
      </c>
      <c r="I43" s="66"/>
      <c r="J43" s="66"/>
      <c r="K43" s="66"/>
      <c r="L43" s="50">
        <v>191012.03</v>
      </c>
      <c r="M43" s="42" t="s">
        <v>37</v>
      </c>
      <c r="N43" s="42" t="s">
        <v>38</v>
      </c>
      <c r="O43" s="67"/>
      <c r="P43" s="53"/>
      <c r="Q43" s="49"/>
      <c r="R43" s="67" t="s">
        <v>39</v>
      </c>
      <c r="S43" s="53" t="s">
        <v>173</v>
      </c>
      <c r="T43" s="40"/>
      <c r="U43" s="40"/>
      <c r="V43" s="40"/>
    </row>
    <row r="44" s="16" customFormat="1" ht="50.1" customHeight="1" spans="1:22">
      <c r="A44" s="42">
        <v>37</v>
      </c>
      <c r="B44" s="53" t="s">
        <v>175</v>
      </c>
      <c r="C44" s="53" t="s">
        <v>175</v>
      </c>
      <c r="D44" s="49" t="s">
        <v>176</v>
      </c>
      <c r="E44" s="53" t="s">
        <v>177</v>
      </c>
      <c r="F44" s="53" t="s">
        <v>178</v>
      </c>
      <c r="G44" s="50">
        <v>2145680.68</v>
      </c>
      <c r="H44" s="50">
        <v>2145680.68</v>
      </c>
      <c r="I44" s="50"/>
      <c r="J44" s="50"/>
      <c r="K44" s="50"/>
      <c r="L44" s="50">
        <v>2145680.68</v>
      </c>
      <c r="M44" s="42" t="s">
        <v>37</v>
      </c>
      <c r="N44" s="42" t="s">
        <v>38</v>
      </c>
      <c r="O44" s="67"/>
      <c r="P44" s="53"/>
      <c r="Q44" s="49"/>
      <c r="R44" s="67" t="s">
        <v>39</v>
      </c>
      <c r="S44" s="53" t="s">
        <v>177</v>
      </c>
      <c r="T44" s="40"/>
      <c r="U44" s="40"/>
      <c r="V44" s="40"/>
    </row>
    <row r="45" s="16" customFormat="1" ht="50.1" customHeight="1" spans="1:22">
      <c r="A45" s="42">
        <v>38</v>
      </c>
      <c r="B45" s="53" t="s">
        <v>179</v>
      </c>
      <c r="C45" s="53" t="s">
        <v>179</v>
      </c>
      <c r="D45" s="49" t="s">
        <v>180</v>
      </c>
      <c r="E45" s="53" t="s">
        <v>181</v>
      </c>
      <c r="F45" s="53" t="s">
        <v>182</v>
      </c>
      <c r="G45" s="50">
        <v>121721.44</v>
      </c>
      <c r="H45" s="50">
        <v>121721.44</v>
      </c>
      <c r="I45" s="50"/>
      <c r="J45" s="50"/>
      <c r="K45" s="50"/>
      <c r="L45" s="50">
        <v>121721.44</v>
      </c>
      <c r="M45" s="42" t="s">
        <v>37</v>
      </c>
      <c r="N45" s="42" t="s">
        <v>38</v>
      </c>
      <c r="O45" s="67"/>
      <c r="P45" s="53"/>
      <c r="Q45" s="49"/>
      <c r="R45" s="67" t="s">
        <v>39</v>
      </c>
      <c r="S45" s="53" t="s">
        <v>181</v>
      </c>
      <c r="T45" s="40"/>
      <c r="U45" s="40"/>
      <c r="V45" s="40"/>
    </row>
    <row r="46" s="16" customFormat="1" ht="50.1" customHeight="1" spans="1:22">
      <c r="A46" s="42">
        <v>39</v>
      </c>
      <c r="B46" s="43" t="s">
        <v>183</v>
      </c>
      <c r="C46" s="43" t="s">
        <v>183</v>
      </c>
      <c r="D46" s="49" t="s">
        <v>184</v>
      </c>
      <c r="E46" s="43" t="s">
        <v>185</v>
      </c>
      <c r="F46" s="43" t="s">
        <v>186</v>
      </c>
      <c r="G46" s="50">
        <f t="shared" ref="G46:G51" si="13">SUM(H46:I46)</f>
        <v>306539.73</v>
      </c>
      <c r="H46" s="50">
        <v>306539.73</v>
      </c>
      <c r="I46" s="50"/>
      <c r="J46" s="50"/>
      <c r="K46" s="50"/>
      <c r="L46" s="50">
        <f t="shared" ref="L46:L55" si="14">G46</f>
        <v>306539.73</v>
      </c>
      <c r="M46" s="42" t="s">
        <v>37</v>
      </c>
      <c r="N46" s="42" t="s">
        <v>38</v>
      </c>
      <c r="O46" s="67"/>
      <c r="P46" s="43"/>
      <c r="Q46" s="50"/>
      <c r="R46" s="67" t="s">
        <v>39</v>
      </c>
      <c r="S46" s="43" t="s">
        <v>185</v>
      </c>
      <c r="T46" s="40"/>
      <c r="U46" s="40"/>
      <c r="V46" s="40"/>
    </row>
    <row r="47" s="16" customFormat="1" ht="50.1" customHeight="1" spans="1:22">
      <c r="A47" s="42">
        <v>40</v>
      </c>
      <c r="B47" s="43" t="s">
        <v>187</v>
      </c>
      <c r="C47" s="43" t="s">
        <v>187</v>
      </c>
      <c r="D47" s="49" t="s">
        <v>188</v>
      </c>
      <c r="E47" s="43" t="s">
        <v>189</v>
      </c>
      <c r="F47" s="43" t="s">
        <v>190</v>
      </c>
      <c r="G47" s="50">
        <f t="shared" si="13"/>
        <v>403354.26</v>
      </c>
      <c r="H47" s="50">
        <v>403354.26</v>
      </c>
      <c r="I47" s="50"/>
      <c r="J47" s="50"/>
      <c r="K47" s="50"/>
      <c r="L47" s="50">
        <f t="shared" si="14"/>
        <v>403354.26</v>
      </c>
      <c r="M47" s="42" t="s">
        <v>37</v>
      </c>
      <c r="N47" s="42" t="s">
        <v>38</v>
      </c>
      <c r="O47" s="67"/>
      <c r="P47" s="43"/>
      <c r="Q47" s="50"/>
      <c r="R47" s="67" t="s">
        <v>39</v>
      </c>
      <c r="S47" s="43" t="s">
        <v>189</v>
      </c>
      <c r="T47" s="40"/>
      <c r="U47" s="40"/>
      <c r="V47" s="40"/>
    </row>
    <row r="48" s="16" customFormat="1" ht="50.1" customHeight="1" spans="1:22">
      <c r="A48" s="42">
        <v>41</v>
      </c>
      <c r="B48" s="43" t="s">
        <v>191</v>
      </c>
      <c r="C48" s="43" t="s">
        <v>191</v>
      </c>
      <c r="D48" s="49" t="s">
        <v>192</v>
      </c>
      <c r="E48" s="43" t="s">
        <v>193</v>
      </c>
      <c r="F48" s="43" t="s">
        <v>194</v>
      </c>
      <c r="G48" s="50">
        <f t="shared" si="13"/>
        <v>537051.43</v>
      </c>
      <c r="H48" s="50">
        <v>537051.43</v>
      </c>
      <c r="I48" s="50"/>
      <c r="J48" s="50"/>
      <c r="K48" s="50"/>
      <c r="L48" s="50">
        <f t="shared" si="14"/>
        <v>537051.43</v>
      </c>
      <c r="M48" s="42" t="s">
        <v>37</v>
      </c>
      <c r="N48" s="42" t="s">
        <v>38</v>
      </c>
      <c r="O48" s="67"/>
      <c r="P48" s="43"/>
      <c r="Q48" s="50"/>
      <c r="R48" s="67" t="s">
        <v>39</v>
      </c>
      <c r="S48" s="43" t="s">
        <v>193</v>
      </c>
      <c r="T48" s="40"/>
      <c r="U48" s="40"/>
      <c r="V48" s="40"/>
    </row>
    <row r="49" s="16" customFormat="1" ht="50.1" customHeight="1" spans="1:22">
      <c r="A49" s="42">
        <v>42</v>
      </c>
      <c r="B49" s="43" t="s">
        <v>195</v>
      </c>
      <c r="C49" s="43" t="s">
        <v>195</v>
      </c>
      <c r="D49" s="49" t="s">
        <v>196</v>
      </c>
      <c r="E49" s="43" t="s">
        <v>193</v>
      </c>
      <c r="F49" s="43" t="s">
        <v>197</v>
      </c>
      <c r="G49" s="50">
        <f t="shared" si="13"/>
        <v>455770.82</v>
      </c>
      <c r="H49" s="50">
        <v>455770.82</v>
      </c>
      <c r="I49" s="50"/>
      <c r="J49" s="50"/>
      <c r="K49" s="50"/>
      <c r="L49" s="50">
        <f t="shared" si="14"/>
        <v>455770.82</v>
      </c>
      <c r="M49" s="42" t="s">
        <v>37</v>
      </c>
      <c r="N49" s="42" t="s">
        <v>38</v>
      </c>
      <c r="O49" s="67"/>
      <c r="P49" s="43"/>
      <c r="Q49" s="50"/>
      <c r="R49" s="67" t="s">
        <v>39</v>
      </c>
      <c r="S49" s="43" t="s">
        <v>193</v>
      </c>
      <c r="T49" s="40"/>
      <c r="U49" s="40"/>
      <c r="V49" s="40"/>
    </row>
    <row r="50" s="16" customFormat="1" ht="50.1" customHeight="1" spans="1:22">
      <c r="A50" s="42">
        <v>43</v>
      </c>
      <c r="B50" s="43" t="s">
        <v>198</v>
      </c>
      <c r="C50" s="43" t="s">
        <v>198</v>
      </c>
      <c r="D50" s="49" t="s">
        <v>199</v>
      </c>
      <c r="E50" s="43" t="s">
        <v>200</v>
      </c>
      <c r="F50" s="43" t="s">
        <v>201</v>
      </c>
      <c r="G50" s="50">
        <f t="shared" si="13"/>
        <v>295000</v>
      </c>
      <c r="H50" s="50">
        <v>295000</v>
      </c>
      <c r="I50" s="50"/>
      <c r="J50" s="50"/>
      <c r="K50" s="50"/>
      <c r="L50" s="50">
        <f t="shared" si="14"/>
        <v>295000</v>
      </c>
      <c r="M50" s="42" t="s">
        <v>37</v>
      </c>
      <c r="N50" s="42" t="s">
        <v>38</v>
      </c>
      <c r="O50" s="67"/>
      <c r="P50" s="43"/>
      <c r="Q50" s="50"/>
      <c r="R50" s="67" t="s">
        <v>39</v>
      </c>
      <c r="S50" s="43" t="s">
        <v>200</v>
      </c>
      <c r="T50" s="40"/>
      <c r="U50" s="40"/>
      <c r="V50" s="40"/>
    </row>
    <row r="51" s="16" customFormat="1" ht="50.1" customHeight="1" spans="1:22">
      <c r="A51" s="42">
        <v>44</v>
      </c>
      <c r="B51" s="43" t="s">
        <v>202</v>
      </c>
      <c r="C51" s="43" t="s">
        <v>202</v>
      </c>
      <c r="D51" s="49" t="s">
        <v>203</v>
      </c>
      <c r="E51" s="43" t="s">
        <v>193</v>
      </c>
      <c r="F51" s="43" t="s">
        <v>204</v>
      </c>
      <c r="G51" s="50">
        <f t="shared" si="13"/>
        <v>446560</v>
      </c>
      <c r="H51" s="50">
        <v>446560</v>
      </c>
      <c r="I51" s="50"/>
      <c r="J51" s="50"/>
      <c r="K51" s="50"/>
      <c r="L51" s="50">
        <f t="shared" si="14"/>
        <v>446560</v>
      </c>
      <c r="M51" s="42" t="s">
        <v>37</v>
      </c>
      <c r="N51" s="42" t="s">
        <v>38</v>
      </c>
      <c r="O51" s="67"/>
      <c r="P51" s="43"/>
      <c r="Q51" s="50"/>
      <c r="R51" s="67" t="s">
        <v>39</v>
      </c>
      <c r="S51" s="43" t="s">
        <v>193</v>
      </c>
      <c r="T51" s="40"/>
      <c r="U51" s="40"/>
      <c r="V51" s="40"/>
    </row>
    <row r="52" s="16" customFormat="1" ht="50.1" customHeight="1" spans="1:22">
      <c r="A52" s="42">
        <v>45</v>
      </c>
      <c r="B52" s="48" t="s">
        <v>205</v>
      </c>
      <c r="C52" s="48" t="s">
        <v>205</v>
      </c>
      <c r="D52" s="49" t="s">
        <v>206</v>
      </c>
      <c r="E52" s="45" t="s">
        <v>207</v>
      </c>
      <c r="F52" s="45" t="s">
        <v>208</v>
      </c>
      <c r="G52" s="46">
        <f t="shared" ref="G52:G55" si="15">H52+I52+J52+K52</f>
        <v>735350</v>
      </c>
      <c r="H52" s="58">
        <v>735350</v>
      </c>
      <c r="I52" s="46"/>
      <c r="J52" s="46"/>
      <c r="K52" s="46"/>
      <c r="L52" s="46">
        <f t="shared" si="14"/>
        <v>735350</v>
      </c>
      <c r="M52" s="42" t="s">
        <v>37</v>
      </c>
      <c r="N52" s="42" t="s">
        <v>38</v>
      </c>
      <c r="O52" s="67"/>
      <c r="P52" s="45"/>
      <c r="Q52" s="40"/>
      <c r="R52" s="67" t="s">
        <v>39</v>
      </c>
      <c r="S52" s="45" t="s">
        <v>207</v>
      </c>
      <c r="T52" s="40"/>
      <c r="U52" s="40"/>
      <c r="V52" s="40"/>
    </row>
    <row r="53" s="16" customFormat="1" ht="50.1" customHeight="1" spans="1:22">
      <c r="A53" s="42">
        <v>46</v>
      </c>
      <c r="B53" s="48" t="s">
        <v>209</v>
      </c>
      <c r="C53" s="48" t="s">
        <v>209</v>
      </c>
      <c r="D53" s="49" t="s">
        <v>210</v>
      </c>
      <c r="E53" s="45" t="s">
        <v>211</v>
      </c>
      <c r="F53" s="45" t="s">
        <v>212</v>
      </c>
      <c r="G53" s="46">
        <f t="shared" si="15"/>
        <v>119280</v>
      </c>
      <c r="H53" s="58">
        <v>119280</v>
      </c>
      <c r="I53" s="46"/>
      <c r="J53" s="46"/>
      <c r="K53" s="46"/>
      <c r="L53" s="46">
        <f t="shared" si="14"/>
        <v>119280</v>
      </c>
      <c r="M53" s="42" t="s">
        <v>37</v>
      </c>
      <c r="N53" s="42" t="s">
        <v>38</v>
      </c>
      <c r="O53" s="67"/>
      <c r="P53" s="45"/>
      <c r="Q53" s="40"/>
      <c r="R53" s="67" t="s">
        <v>39</v>
      </c>
      <c r="S53" s="45" t="s">
        <v>211</v>
      </c>
      <c r="T53" s="40"/>
      <c r="U53" s="40"/>
      <c r="V53" s="40"/>
    </row>
    <row r="54" s="16" customFormat="1" ht="50.1" customHeight="1" spans="1:22">
      <c r="A54" s="42">
        <v>47</v>
      </c>
      <c r="B54" s="48" t="s">
        <v>213</v>
      </c>
      <c r="C54" s="48" t="s">
        <v>213</v>
      </c>
      <c r="D54" s="49" t="s">
        <v>214</v>
      </c>
      <c r="E54" s="45" t="s">
        <v>215</v>
      </c>
      <c r="F54" s="45" t="s">
        <v>216</v>
      </c>
      <c r="G54" s="46">
        <f t="shared" si="15"/>
        <v>281420</v>
      </c>
      <c r="H54" s="59">
        <v>281420</v>
      </c>
      <c r="I54" s="46"/>
      <c r="J54" s="46"/>
      <c r="K54" s="46"/>
      <c r="L54" s="46">
        <f t="shared" si="14"/>
        <v>281420</v>
      </c>
      <c r="M54" s="42" t="s">
        <v>37</v>
      </c>
      <c r="N54" s="42" t="s">
        <v>38</v>
      </c>
      <c r="O54" s="67"/>
      <c r="P54" s="45"/>
      <c r="Q54" s="40"/>
      <c r="R54" s="67" t="s">
        <v>39</v>
      </c>
      <c r="S54" s="45" t="s">
        <v>215</v>
      </c>
      <c r="T54" s="40"/>
      <c r="U54" s="40"/>
      <c r="V54" s="40"/>
    </row>
    <row r="55" s="16" customFormat="1" ht="50.1" customHeight="1" spans="1:22">
      <c r="A55" s="42">
        <v>48</v>
      </c>
      <c r="B55" s="43" t="s">
        <v>217</v>
      </c>
      <c r="C55" s="43" t="s">
        <v>217</v>
      </c>
      <c r="D55" s="49" t="s">
        <v>218</v>
      </c>
      <c r="E55" s="45" t="s">
        <v>219</v>
      </c>
      <c r="F55" s="45" t="s">
        <v>220</v>
      </c>
      <c r="G55" s="46">
        <f t="shared" si="15"/>
        <v>438080</v>
      </c>
      <c r="H55" s="47">
        <v>438080</v>
      </c>
      <c r="I55" s="46"/>
      <c r="J55" s="46"/>
      <c r="K55" s="46"/>
      <c r="L55" s="46">
        <f t="shared" si="14"/>
        <v>438080</v>
      </c>
      <c r="M55" s="42" t="s">
        <v>37</v>
      </c>
      <c r="N55" s="42" t="s">
        <v>38</v>
      </c>
      <c r="O55" s="67"/>
      <c r="P55" s="45"/>
      <c r="Q55" s="40"/>
      <c r="R55" s="67" t="s">
        <v>39</v>
      </c>
      <c r="S55" s="45" t="s">
        <v>219</v>
      </c>
      <c r="T55" s="40"/>
      <c r="U55" s="40"/>
      <c r="V55" s="40"/>
    </row>
    <row r="56" s="16" customFormat="1" ht="50.1" customHeight="1" spans="1:22">
      <c r="A56" s="42">
        <v>49</v>
      </c>
      <c r="B56" s="48" t="s">
        <v>221</v>
      </c>
      <c r="C56" s="48" t="s">
        <v>221</v>
      </c>
      <c r="D56" s="49" t="s">
        <v>222</v>
      </c>
      <c r="E56" s="53" t="s">
        <v>223</v>
      </c>
      <c r="F56" s="53" t="s">
        <v>224</v>
      </c>
      <c r="G56" s="46">
        <v>1718855.63</v>
      </c>
      <c r="H56" s="60">
        <v>1718855.63</v>
      </c>
      <c r="I56" s="46"/>
      <c r="J56" s="46"/>
      <c r="K56" s="46"/>
      <c r="L56" s="46">
        <v>1718855.63</v>
      </c>
      <c r="M56" s="42" t="s">
        <v>37</v>
      </c>
      <c r="N56" s="42" t="s">
        <v>38</v>
      </c>
      <c r="O56" s="67"/>
      <c r="P56" s="53"/>
      <c r="Q56" s="40"/>
      <c r="R56" s="67" t="s">
        <v>39</v>
      </c>
      <c r="S56" s="53" t="s">
        <v>223</v>
      </c>
      <c r="T56" s="40"/>
      <c r="U56" s="40"/>
      <c r="V56" s="40"/>
    </row>
    <row r="57" s="16" customFormat="1" ht="50.1" customHeight="1" spans="1:22">
      <c r="A57" s="42">
        <v>50</v>
      </c>
      <c r="B57" s="43" t="s">
        <v>225</v>
      </c>
      <c r="C57" s="43" t="s">
        <v>225</v>
      </c>
      <c r="D57" s="49" t="s">
        <v>226</v>
      </c>
      <c r="E57" s="53" t="s">
        <v>227</v>
      </c>
      <c r="F57" s="53" t="s">
        <v>228</v>
      </c>
      <c r="G57" s="46">
        <v>180000</v>
      </c>
      <c r="H57" s="60">
        <v>180000</v>
      </c>
      <c r="I57" s="46"/>
      <c r="J57" s="46"/>
      <c r="K57" s="46"/>
      <c r="L57" s="46">
        <v>180000</v>
      </c>
      <c r="M57" s="42" t="s">
        <v>37</v>
      </c>
      <c r="N57" s="42" t="s">
        <v>38</v>
      </c>
      <c r="O57" s="67"/>
      <c r="P57" s="53"/>
      <c r="Q57" s="40"/>
      <c r="R57" s="67" t="s">
        <v>39</v>
      </c>
      <c r="S57" s="53" t="s">
        <v>227</v>
      </c>
      <c r="T57" s="40"/>
      <c r="U57" s="40"/>
      <c r="V57" s="40"/>
    </row>
    <row r="58" s="16" customFormat="1" ht="50.1" customHeight="1" spans="1:22">
      <c r="A58" s="42">
        <v>51</v>
      </c>
      <c r="B58" s="48" t="s">
        <v>229</v>
      </c>
      <c r="C58" s="48" t="s">
        <v>229</v>
      </c>
      <c r="D58" s="49" t="s">
        <v>230</v>
      </c>
      <c r="E58" s="61" t="s">
        <v>231</v>
      </c>
      <c r="F58" s="61" t="s">
        <v>232</v>
      </c>
      <c r="G58" s="46">
        <f>SUBTOTAL(9,H58:K58)</f>
        <v>465733.44</v>
      </c>
      <c r="H58" s="47">
        <v>465733.44</v>
      </c>
      <c r="I58" s="46"/>
      <c r="J58" s="46"/>
      <c r="K58" s="46"/>
      <c r="L58" s="46">
        <f>G58</f>
        <v>465733.44</v>
      </c>
      <c r="M58" s="42" t="s">
        <v>37</v>
      </c>
      <c r="N58" s="42" t="s">
        <v>38</v>
      </c>
      <c r="O58" s="67"/>
      <c r="P58" s="61"/>
      <c r="Q58" s="40"/>
      <c r="R58" s="67" t="s">
        <v>39</v>
      </c>
      <c r="S58" s="61" t="s">
        <v>231</v>
      </c>
      <c r="T58" s="40"/>
      <c r="U58" s="40"/>
      <c r="V58" s="40"/>
    </row>
    <row r="59" s="16" customFormat="1" ht="50.1" customHeight="1" spans="1:22">
      <c r="A59" s="42">
        <v>52</v>
      </c>
      <c r="B59" s="43" t="s">
        <v>233</v>
      </c>
      <c r="C59" s="43" t="s">
        <v>233</v>
      </c>
      <c r="D59" s="49" t="s">
        <v>234</v>
      </c>
      <c r="E59" s="43" t="s">
        <v>235</v>
      </c>
      <c r="F59" s="43" t="s">
        <v>236</v>
      </c>
      <c r="G59" s="46">
        <f t="shared" ref="G59:G63" si="16">H59+I59+J59+K59</f>
        <v>2808375.87</v>
      </c>
      <c r="H59" s="46">
        <v>2808375.87</v>
      </c>
      <c r="I59" s="70"/>
      <c r="J59" s="70"/>
      <c r="K59" s="70"/>
      <c r="L59" s="46">
        <f t="shared" ref="L59:L65" si="17">G59</f>
        <v>2808375.87</v>
      </c>
      <c r="M59" s="42" t="s">
        <v>37</v>
      </c>
      <c r="N59" s="42" t="s">
        <v>38</v>
      </c>
      <c r="O59" s="71"/>
      <c r="P59" s="43"/>
      <c r="Q59" s="46"/>
      <c r="R59" s="71" t="s">
        <v>39</v>
      </c>
      <c r="S59" s="43" t="s">
        <v>235</v>
      </c>
      <c r="T59" s="40"/>
      <c r="U59" s="40"/>
      <c r="V59" s="40"/>
    </row>
    <row r="60" s="16" customFormat="1" ht="50.1" customHeight="1" spans="1:22">
      <c r="A60" s="42">
        <v>53</v>
      </c>
      <c r="B60" s="53" t="s">
        <v>237</v>
      </c>
      <c r="C60" s="62" t="s">
        <v>237</v>
      </c>
      <c r="D60" s="49" t="s">
        <v>238</v>
      </c>
      <c r="E60" s="53" t="s">
        <v>239</v>
      </c>
      <c r="F60" s="53" t="s">
        <v>240</v>
      </c>
      <c r="G60" s="46">
        <f t="shared" si="16"/>
        <v>819840</v>
      </c>
      <c r="H60" s="46">
        <v>819840</v>
      </c>
      <c r="I60" s="70"/>
      <c r="J60" s="70"/>
      <c r="K60" s="70"/>
      <c r="L60" s="46">
        <f t="shared" si="17"/>
        <v>819840</v>
      </c>
      <c r="M60" s="42" t="s">
        <v>37</v>
      </c>
      <c r="N60" s="42" t="s">
        <v>38</v>
      </c>
      <c r="O60" s="71"/>
      <c r="P60" s="72"/>
      <c r="Q60" s="46"/>
      <c r="R60" s="71" t="s">
        <v>39</v>
      </c>
      <c r="S60" s="53" t="s">
        <v>239</v>
      </c>
      <c r="T60" s="40"/>
      <c r="U60" s="40"/>
      <c r="V60" s="40"/>
    </row>
    <row r="61" s="16" customFormat="1" ht="50.1" customHeight="1" spans="1:22">
      <c r="A61" s="42">
        <v>54</v>
      </c>
      <c r="B61" s="53" t="s">
        <v>241</v>
      </c>
      <c r="C61" s="62" t="s">
        <v>241</v>
      </c>
      <c r="D61" s="49" t="s">
        <v>242</v>
      </c>
      <c r="E61" s="53" t="s">
        <v>243</v>
      </c>
      <c r="F61" s="53" t="s">
        <v>244</v>
      </c>
      <c r="G61" s="46">
        <f t="shared" si="16"/>
        <v>1213600</v>
      </c>
      <c r="H61" s="46">
        <v>1213600</v>
      </c>
      <c r="I61" s="70"/>
      <c r="J61" s="70"/>
      <c r="K61" s="70"/>
      <c r="L61" s="46">
        <f t="shared" si="17"/>
        <v>1213600</v>
      </c>
      <c r="M61" s="42" t="s">
        <v>37</v>
      </c>
      <c r="N61" s="42" t="s">
        <v>38</v>
      </c>
      <c r="O61" s="71"/>
      <c r="P61" s="72"/>
      <c r="Q61" s="46"/>
      <c r="R61" s="71" t="s">
        <v>39</v>
      </c>
      <c r="S61" s="53" t="s">
        <v>243</v>
      </c>
      <c r="T61" s="40"/>
      <c r="U61" s="40"/>
      <c r="V61" s="40"/>
    </row>
    <row r="62" s="16" customFormat="1" ht="50.1" customHeight="1" spans="1:22">
      <c r="A62" s="42">
        <v>55</v>
      </c>
      <c r="B62" s="53" t="s">
        <v>245</v>
      </c>
      <c r="C62" s="62" t="s">
        <v>245</v>
      </c>
      <c r="D62" s="49" t="s">
        <v>246</v>
      </c>
      <c r="E62" s="53" t="s">
        <v>247</v>
      </c>
      <c r="F62" s="53" t="s">
        <v>248</v>
      </c>
      <c r="G62" s="46">
        <f t="shared" si="16"/>
        <v>2273840</v>
      </c>
      <c r="H62" s="46">
        <v>2273840</v>
      </c>
      <c r="I62" s="70"/>
      <c r="J62" s="70"/>
      <c r="K62" s="70"/>
      <c r="L62" s="46">
        <f t="shared" si="17"/>
        <v>2273840</v>
      </c>
      <c r="M62" s="42" t="s">
        <v>37</v>
      </c>
      <c r="N62" s="42" t="s">
        <v>38</v>
      </c>
      <c r="O62" s="71"/>
      <c r="P62" s="72"/>
      <c r="Q62" s="46"/>
      <c r="R62" s="71" t="s">
        <v>39</v>
      </c>
      <c r="S62" s="53" t="s">
        <v>247</v>
      </c>
      <c r="T62" s="40"/>
      <c r="U62" s="40"/>
      <c r="V62" s="40"/>
    </row>
    <row r="63" s="16" customFormat="1" ht="50.1" customHeight="1" spans="1:22">
      <c r="A63" s="42">
        <v>56</v>
      </c>
      <c r="B63" s="43" t="s">
        <v>249</v>
      </c>
      <c r="C63" s="43" t="s">
        <v>249</v>
      </c>
      <c r="D63" s="49" t="s">
        <v>250</v>
      </c>
      <c r="E63" s="43" t="s">
        <v>251</v>
      </c>
      <c r="F63" s="63" t="s">
        <v>252</v>
      </c>
      <c r="G63" s="46">
        <f t="shared" si="16"/>
        <v>526725.95</v>
      </c>
      <c r="H63" s="60">
        <v>526725.95</v>
      </c>
      <c r="I63" s="46"/>
      <c r="J63" s="46"/>
      <c r="K63" s="46"/>
      <c r="L63" s="46">
        <f t="shared" si="17"/>
        <v>526725.95</v>
      </c>
      <c r="M63" s="42" t="s">
        <v>37</v>
      </c>
      <c r="N63" s="42" t="s">
        <v>38</v>
      </c>
      <c r="O63" s="67"/>
      <c r="P63" s="43"/>
      <c r="Q63" s="40"/>
      <c r="R63" s="67" t="s">
        <v>39</v>
      </c>
      <c r="S63" s="43" t="s">
        <v>251</v>
      </c>
      <c r="T63" s="40"/>
      <c r="U63" s="40"/>
      <c r="V63" s="40"/>
    </row>
    <row r="64" s="17" customFormat="1" ht="48.95" customHeight="1" spans="1:22">
      <c r="A64" s="42">
        <v>57</v>
      </c>
      <c r="B64" s="48" t="s">
        <v>253</v>
      </c>
      <c r="C64" s="63" t="s">
        <v>253</v>
      </c>
      <c r="D64" s="63" t="s">
        <v>254</v>
      </c>
      <c r="E64" s="48" t="s">
        <v>255</v>
      </c>
      <c r="F64" s="63" t="s">
        <v>252</v>
      </c>
      <c r="G64" s="46">
        <f>SUM(H64:K64)</f>
        <v>137043.42</v>
      </c>
      <c r="H64" s="60">
        <v>137043.42</v>
      </c>
      <c r="I64" s="41"/>
      <c r="J64" s="41"/>
      <c r="K64" s="41"/>
      <c r="L64" s="46">
        <f t="shared" si="17"/>
        <v>137043.42</v>
      </c>
      <c r="M64" s="40" t="s">
        <v>37</v>
      </c>
      <c r="N64" s="42" t="s">
        <v>38</v>
      </c>
      <c r="O64" s="67"/>
      <c r="P64" s="48"/>
      <c r="Q64" s="77"/>
      <c r="R64" s="67" t="s">
        <v>39</v>
      </c>
      <c r="S64" s="48" t="s">
        <v>255</v>
      </c>
      <c r="T64" s="40"/>
      <c r="U64" s="40"/>
      <c r="V64" s="40"/>
    </row>
    <row r="65" s="16" customFormat="1" ht="50.1" customHeight="1" spans="1:22">
      <c r="A65" s="42">
        <v>58</v>
      </c>
      <c r="B65" s="43" t="s">
        <v>256</v>
      </c>
      <c r="C65" s="43" t="s">
        <v>256</v>
      </c>
      <c r="D65" s="49" t="s">
        <v>257</v>
      </c>
      <c r="E65" s="53" t="s">
        <v>258</v>
      </c>
      <c r="F65" s="53" t="s">
        <v>259</v>
      </c>
      <c r="G65" s="46">
        <v>2204560</v>
      </c>
      <c r="H65" s="46">
        <f>G65+I65+J65+K65</f>
        <v>2204560</v>
      </c>
      <c r="I65" s="70"/>
      <c r="J65" s="70"/>
      <c r="K65" s="70"/>
      <c r="L65" s="46">
        <f t="shared" si="17"/>
        <v>2204560</v>
      </c>
      <c r="M65" s="42" t="s">
        <v>37</v>
      </c>
      <c r="N65" s="42" t="s">
        <v>38</v>
      </c>
      <c r="O65" s="71"/>
      <c r="P65" s="53"/>
      <c r="Q65" s="46"/>
      <c r="R65" s="71" t="s">
        <v>39</v>
      </c>
      <c r="S65" s="53" t="s">
        <v>258</v>
      </c>
      <c r="T65" s="40"/>
      <c r="U65" s="40"/>
      <c r="V65" s="40"/>
    </row>
    <row r="66" s="16" customFormat="1" ht="33.95" customHeight="1" spans="1:22">
      <c r="A66" s="78" t="s">
        <v>260</v>
      </c>
      <c r="B66" s="79"/>
      <c r="C66" s="80" t="s">
        <v>261</v>
      </c>
      <c r="D66" s="81"/>
      <c r="E66" s="82"/>
      <c r="F66" s="83"/>
      <c r="G66" s="35">
        <f>G67</f>
        <v>495158</v>
      </c>
      <c r="H66" s="35">
        <f>H67</f>
        <v>495158</v>
      </c>
      <c r="I66" s="35"/>
      <c r="J66" s="35"/>
      <c r="K66" s="35"/>
      <c r="L66" s="35">
        <f>L67</f>
        <v>495158</v>
      </c>
      <c r="M66" s="35"/>
      <c r="N66" s="35"/>
      <c r="O66" s="35"/>
      <c r="P66" s="35"/>
      <c r="Q66" s="35"/>
      <c r="R66" s="35"/>
      <c r="S66" s="35"/>
      <c r="T66" s="35"/>
      <c r="U66" s="35"/>
      <c r="V66" s="35"/>
    </row>
    <row r="67" s="16" customFormat="1" ht="50.1" customHeight="1" spans="1:22">
      <c r="A67" s="42">
        <v>59</v>
      </c>
      <c r="B67" s="43" t="s">
        <v>262</v>
      </c>
      <c r="C67" s="43" t="s">
        <v>262</v>
      </c>
      <c r="D67" s="49" t="s">
        <v>263</v>
      </c>
      <c r="E67" s="53" t="s">
        <v>264</v>
      </c>
      <c r="F67" s="43" t="s">
        <v>265</v>
      </c>
      <c r="G67" s="46">
        <f>SUBTOTAL(9,H67:K67)</f>
        <v>495158</v>
      </c>
      <c r="H67" s="60">
        <v>495158</v>
      </c>
      <c r="I67" s="46"/>
      <c r="J67" s="46"/>
      <c r="K67" s="46"/>
      <c r="L67" s="46">
        <f>G67</f>
        <v>495158</v>
      </c>
      <c r="M67" s="42" t="s">
        <v>37</v>
      </c>
      <c r="N67" s="42" t="s">
        <v>38</v>
      </c>
      <c r="O67" s="67"/>
      <c r="P67" s="53"/>
      <c r="Q67" s="40"/>
      <c r="R67" s="67" t="s">
        <v>39</v>
      </c>
      <c r="S67" s="53" t="s">
        <v>264</v>
      </c>
      <c r="T67" s="40"/>
      <c r="U67" s="40"/>
      <c r="V67" s="40"/>
    </row>
    <row r="68" s="16" customFormat="1" ht="33.95" customHeight="1" spans="1:22">
      <c r="A68" s="84" t="s">
        <v>266</v>
      </c>
      <c r="B68" s="85"/>
      <c r="C68" s="80" t="s">
        <v>267</v>
      </c>
      <c r="D68" s="81"/>
      <c r="E68" s="82"/>
      <c r="F68" s="83"/>
      <c r="G68" s="35">
        <f>G69</f>
        <v>1274910</v>
      </c>
      <c r="H68" s="35">
        <f t="shared" ref="H68:L68" si="18">H69</f>
        <v>1274910</v>
      </c>
      <c r="I68" s="35">
        <f t="shared" si="18"/>
        <v>0</v>
      </c>
      <c r="J68" s="35">
        <f t="shared" si="18"/>
        <v>0</v>
      </c>
      <c r="K68" s="35">
        <f t="shared" si="18"/>
        <v>0</v>
      </c>
      <c r="L68" s="35">
        <f t="shared" si="18"/>
        <v>1274910</v>
      </c>
      <c r="M68" s="35"/>
      <c r="N68" s="35"/>
      <c r="O68" s="35"/>
      <c r="P68" s="35"/>
      <c r="Q68" s="35"/>
      <c r="R68" s="34"/>
      <c r="S68" s="75"/>
      <c r="T68" s="34"/>
      <c r="U68" s="34"/>
      <c r="V68" s="41"/>
    </row>
    <row r="69" s="17" customFormat="1" ht="45" customHeight="1" spans="1:22">
      <c r="A69" s="42">
        <v>60</v>
      </c>
      <c r="B69" s="43" t="s">
        <v>268</v>
      </c>
      <c r="C69" s="43" t="s">
        <v>268</v>
      </c>
      <c r="D69" s="40" t="s">
        <v>269</v>
      </c>
      <c r="E69" s="45" t="s">
        <v>270</v>
      </c>
      <c r="F69" s="45" t="s">
        <v>271</v>
      </c>
      <c r="G69" s="46">
        <v>1274910</v>
      </c>
      <c r="H69" s="46">
        <v>1274910</v>
      </c>
      <c r="I69" s="41"/>
      <c r="J69" s="41"/>
      <c r="K69" s="41"/>
      <c r="L69" s="46">
        <v>1274910</v>
      </c>
      <c r="M69" s="42" t="s">
        <v>37</v>
      </c>
      <c r="N69" s="42" t="s">
        <v>38</v>
      </c>
      <c r="O69" s="40"/>
      <c r="P69" s="45"/>
      <c r="Q69" s="40"/>
      <c r="R69" s="40" t="s">
        <v>272</v>
      </c>
      <c r="S69" s="45" t="s">
        <v>273</v>
      </c>
      <c r="T69" s="40"/>
      <c r="U69" s="40"/>
      <c r="V69" s="40"/>
    </row>
    <row r="70" s="16" customFormat="1" ht="33.95" customHeight="1" spans="1:22">
      <c r="A70" s="84" t="s">
        <v>274</v>
      </c>
      <c r="B70" s="85"/>
      <c r="C70" s="80" t="s">
        <v>275</v>
      </c>
      <c r="D70" s="81"/>
      <c r="E70" s="82"/>
      <c r="F70" s="83"/>
      <c r="G70" s="35">
        <f t="shared" ref="G70:L70" si="19">SUM(G71:G79)</f>
        <v>17958570</v>
      </c>
      <c r="H70" s="35">
        <f t="shared" si="19"/>
        <v>17958570</v>
      </c>
      <c r="I70" s="35">
        <f t="shared" si="19"/>
        <v>0</v>
      </c>
      <c r="J70" s="35">
        <f t="shared" si="19"/>
        <v>0</v>
      </c>
      <c r="K70" s="35">
        <f t="shared" si="19"/>
        <v>0</v>
      </c>
      <c r="L70" s="35">
        <f t="shared" si="19"/>
        <v>17958570</v>
      </c>
      <c r="M70" s="35"/>
      <c r="N70" s="35"/>
      <c r="O70" s="35"/>
      <c r="P70" s="35"/>
      <c r="Q70" s="35"/>
      <c r="R70" s="34"/>
      <c r="S70" s="75"/>
      <c r="T70" s="34"/>
      <c r="U70" s="34"/>
      <c r="V70" s="41"/>
    </row>
    <row r="71" s="16" customFormat="1" ht="33" customHeight="1" spans="1:22">
      <c r="A71" s="42">
        <v>61</v>
      </c>
      <c r="B71" s="86" t="s">
        <v>276</v>
      </c>
      <c r="C71" s="86" t="s">
        <v>276</v>
      </c>
      <c r="D71" s="40" t="s">
        <v>277</v>
      </c>
      <c r="E71" s="87" t="s">
        <v>278</v>
      </c>
      <c r="F71" s="87" t="s">
        <v>278</v>
      </c>
      <c r="G71" s="50">
        <v>3299484.58</v>
      </c>
      <c r="H71" s="50">
        <v>3299484.58</v>
      </c>
      <c r="I71" s="50"/>
      <c r="J71" s="50"/>
      <c r="K71" s="50"/>
      <c r="L71" s="50">
        <f>G71</f>
        <v>3299484.58</v>
      </c>
      <c r="M71" s="76" t="s">
        <v>279</v>
      </c>
      <c r="N71" s="49" t="s">
        <v>38</v>
      </c>
      <c r="O71" s="49"/>
      <c r="P71" s="49"/>
      <c r="Q71" s="49"/>
      <c r="R71" s="104" t="s">
        <v>39</v>
      </c>
      <c r="S71" s="87" t="s">
        <v>278</v>
      </c>
      <c r="T71" s="40"/>
      <c r="U71" s="40"/>
      <c r="V71" s="40"/>
    </row>
    <row r="72" s="16" customFormat="1" ht="33.95" customHeight="1" spans="1:22">
      <c r="A72" s="42"/>
      <c r="B72" s="86" t="s">
        <v>276</v>
      </c>
      <c r="C72" s="86" t="s">
        <v>276</v>
      </c>
      <c r="D72" s="40" t="s">
        <v>280</v>
      </c>
      <c r="E72" s="88" t="s">
        <v>281</v>
      </c>
      <c r="F72" s="88" t="s">
        <v>281</v>
      </c>
      <c r="G72" s="89">
        <v>1693503.6</v>
      </c>
      <c r="H72" s="89">
        <v>1693503.6</v>
      </c>
      <c r="I72" s="89"/>
      <c r="J72" s="89"/>
      <c r="K72" s="89"/>
      <c r="L72" s="50">
        <f t="shared" ref="L72:L79" si="20">G72</f>
        <v>1693503.6</v>
      </c>
      <c r="M72" s="76" t="s">
        <v>279</v>
      </c>
      <c r="N72" s="49" t="s">
        <v>38</v>
      </c>
      <c r="O72" s="35"/>
      <c r="P72" s="35"/>
      <c r="Q72" s="35"/>
      <c r="R72" s="104" t="s">
        <v>39</v>
      </c>
      <c r="S72" s="88" t="s">
        <v>281</v>
      </c>
      <c r="T72" s="34"/>
      <c r="U72" s="34"/>
      <c r="V72" s="41"/>
    </row>
    <row r="73" s="16" customFormat="1" ht="33.95" customHeight="1" spans="1:22">
      <c r="A73" s="42"/>
      <c r="B73" s="86" t="s">
        <v>276</v>
      </c>
      <c r="C73" s="86" t="s">
        <v>276</v>
      </c>
      <c r="D73" s="40" t="s">
        <v>282</v>
      </c>
      <c r="E73" s="88" t="s">
        <v>283</v>
      </c>
      <c r="F73" s="88" t="s">
        <v>283</v>
      </c>
      <c r="G73" s="89">
        <v>1628942.24</v>
      </c>
      <c r="H73" s="89">
        <v>1628942.24</v>
      </c>
      <c r="I73" s="89"/>
      <c r="J73" s="89"/>
      <c r="K73" s="89"/>
      <c r="L73" s="50">
        <f t="shared" si="20"/>
        <v>1628942.24</v>
      </c>
      <c r="M73" s="76" t="s">
        <v>279</v>
      </c>
      <c r="N73" s="49" t="s">
        <v>38</v>
      </c>
      <c r="O73" s="35"/>
      <c r="P73" s="35"/>
      <c r="Q73" s="35"/>
      <c r="R73" s="104" t="s">
        <v>39</v>
      </c>
      <c r="S73" s="88" t="s">
        <v>283</v>
      </c>
      <c r="T73" s="34"/>
      <c r="U73" s="34"/>
      <c r="V73" s="41"/>
    </row>
    <row r="74" s="16" customFormat="1" ht="33.95" customHeight="1" spans="1:22">
      <c r="A74" s="42"/>
      <c r="B74" s="86" t="s">
        <v>276</v>
      </c>
      <c r="C74" s="86" t="s">
        <v>276</v>
      </c>
      <c r="D74" s="40" t="s">
        <v>284</v>
      </c>
      <c r="E74" s="88" t="s">
        <v>285</v>
      </c>
      <c r="F74" s="88" t="s">
        <v>285</v>
      </c>
      <c r="G74" s="89">
        <v>7317818.83</v>
      </c>
      <c r="H74" s="89">
        <v>7317818.83</v>
      </c>
      <c r="I74" s="89"/>
      <c r="J74" s="89"/>
      <c r="K74" s="89"/>
      <c r="L74" s="50">
        <f t="shared" si="20"/>
        <v>7317818.83</v>
      </c>
      <c r="M74" s="76" t="s">
        <v>279</v>
      </c>
      <c r="N74" s="49" t="s">
        <v>38</v>
      </c>
      <c r="O74" s="35"/>
      <c r="P74" s="35"/>
      <c r="Q74" s="35"/>
      <c r="R74" s="104" t="s">
        <v>39</v>
      </c>
      <c r="S74" s="88" t="s">
        <v>285</v>
      </c>
      <c r="T74" s="34"/>
      <c r="U74" s="34"/>
      <c r="V74" s="41"/>
    </row>
    <row r="75" s="16" customFormat="1" ht="33.95" customHeight="1" spans="1:22">
      <c r="A75" s="42"/>
      <c r="B75" s="86" t="s">
        <v>276</v>
      </c>
      <c r="C75" s="86" t="s">
        <v>276</v>
      </c>
      <c r="D75" s="40" t="s">
        <v>286</v>
      </c>
      <c r="E75" s="88" t="s">
        <v>287</v>
      </c>
      <c r="F75" s="88" t="s">
        <v>287</v>
      </c>
      <c r="G75" s="89">
        <v>2450973.1</v>
      </c>
      <c r="H75" s="89">
        <v>2450973.1</v>
      </c>
      <c r="I75" s="89"/>
      <c r="J75" s="89"/>
      <c r="K75" s="89"/>
      <c r="L75" s="50">
        <f t="shared" si="20"/>
        <v>2450973.1</v>
      </c>
      <c r="M75" s="76" t="s">
        <v>279</v>
      </c>
      <c r="N75" s="49" t="s">
        <v>38</v>
      </c>
      <c r="O75" s="35"/>
      <c r="P75" s="35"/>
      <c r="Q75" s="35"/>
      <c r="R75" s="104" t="s">
        <v>39</v>
      </c>
      <c r="S75" s="88" t="s">
        <v>287</v>
      </c>
      <c r="T75" s="34"/>
      <c r="U75" s="34"/>
      <c r="V75" s="41"/>
    </row>
    <row r="76" s="16" customFormat="1" ht="33.95" customHeight="1" spans="1:22">
      <c r="A76" s="42"/>
      <c r="B76" s="86" t="s">
        <v>276</v>
      </c>
      <c r="C76" s="86" t="s">
        <v>276</v>
      </c>
      <c r="D76" s="40" t="s">
        <v>288</v>
      </c>
      <c r="E76" s="88" t="s">
        <v>289</v>
      </c>
      <c r="F76" s="88" t="s">
        <v>289</v>
      </c>
      <c r="G76" s="89">
        <v>56428.38</v>
      </c>
      <c r="H76" s="89">
        <v>56428.38</v>
      </c>
      <c r="I76" s="89"/>
      <c r="J76" s="89"/>
      <c r="K76" s="89"/>
      <c r="L76" s="50">
        <f t="shared" si="20"/>
        <v>56428.38</v>
      </c>
      <c r="M76" s="76" t="s">
        <v>279</v>
      </c>
      <c r="N76" s="49" t="s">
        <v>38</v>
      </c>
      <c r="O76" s="35"/>
      <c r="P76" s="35"/>
      <c r="Q76" s="35"/>
      <c r="R76" s="104" t="s">
        <v>39</v>
      </c>
      <c r="S76" s="88" t="s">
        <v>289</v>
      </c>
      <c r="T76" s="34"/>
      <c r="U76" s="34"/>
      <c r="V76" s="41"/>
    </row>
    <row r="77" s="16" customFormat="1" ht="33.95" customHeight="1" spans="1:22">
      <c r="A77" s="42"/>
      <c r="B77" s="86" t="s">
        <v>276</v>
      </c>
      <c r="C77" s="86" t="s">
        <v>276</v>
      </c>
      <c r="D77" s="40" t="s">
        <v>290</v>
      </c>
      <c r="E77" s="88" t="s">
        <v>291</v>
      </c>
      <c r="F77" s="88" t="s">
        <v>291</v>
      </c>
      <c r="G77" s="89">
        <v>768414.63</v>
      </c>
      <c r="H77" s="89">
        <v>768414.63</v>
      </c>
      <c r="I77" s="89"/>
      <c r="J77" s="89"/>
      <c r="K77" s="89"/>
      <c r="L77" s="50">
        <f t="shared" si="20"/>
        <v>768414.63</v>
      </c>
      <c r="M77" s="76" t="s">
        <v>279</v>
      </c>
      <c r="N77" s="49" t="s">
        <v>38</v>
      </c>
      <c r="O77" s="35"/>
      <c r="P77" s="35"/>
      <c r="Q77" s="35"/>
      <c r="R77" s="104" t="s">
        <v>39</v>
      </c>
      <c r="S77" s="88" t="s">
        <v>291</v>
      </c>
      <c r="T77" s="34"/>
      <c r="U77" s="34"/>
      <c r="V77" s="41"/>
    </row>
    <row r="78" s="16" customFormat="1" ht="33.95" customHeight="1" spans="1:22">
      <c r="A78" s="42"/>
      <c r="B78" s="86" t="s">
        <v>276</v>
      </c>
      <c r="C78" s="86" t="s">
        <v>276</v>
      </c>
      <c r="D78" s="40" t="s">
        <v>292</v>
      </c>
      <c r="E78" s="88" t="s">
        <v>293</v>
      </c>
      <c r="F78" s="88" t="s">
        <v>293</v>
      </c>
      <c r="G78" s="89">
        <v>362672.84</v>
      </c>
      <c r="H78" s="89">
        <v>362672.84</v>
      </c>
      <c r="I78" s="89"/>
      <c r="J78" s="89"/>
      <c r="K78" s="89"/>
      <c r="L78" s="50">
        <f t="shared" si="20"/>
        <v>362672.84</v>
      </c>
      <c r="M78" s="76" t="s">
        <v>279</v>
      </c>
      <c r="N78" s="49" t="s">
        <v>38</v>
      </c>
      <c r="O78" s="35"/>
      <c r="P78" s="35"/>
      <c r="Q78" s="35"/>
      <c r="R78" s="104" t="s">
        <v>39</v>
      </c>
      <c r="S78" s="88" t="s">
        <v>293</v>
      </c>
      <c r="T78" s="34"/>
      <c r="U78" s="34"/>
      <c r="V78" s="41"/>
    </row>
    <row r="79" s="16" customFormat="1" ht="33.95" customHeight="1" spans="1:22">
      <c r="A79" s="42"/>
      <c r="B79" s="86" t="s">
        <v>276</v>
      </c>
      <c r="C79" s="86" t="s">
        <v>276</v>
      </c>
      <c r="D79" s="40" t="s">
        <v>294</v>
      </c>
      <c r="E79" s="88" t="s">
        <v>295</v>
      </c>
      <c r="F79" s="88" t="s">
        <v>295</v>
      </c>
      <c r="G79" s="89">
        <v>380331.8</v>
      </c>
      <c r="H79" s="89">
        <v>380331.8</v>
      </c>
      <c r="I79" s="89"/>
      <c r="J79" s="89"/>
      <c r="K79" s="89"/>
      <c r="L79" s="50">
        <f t="shared" si="20"/>
        <v>380331.8</v>
      </c>
      <c r="M79" s="76" t="s">
        <v>279</v>
      </c>
      <c r="N79" s="49" t="s">
        <v>38</v>
      </c>
      <c r="O79" s="35"/>
      <c r="P79" s="35"/>
      <c r="Q79" s="35"/>
      <c r="R79" s="104" t="s">
        <v>39</v>
      </c>
      <c r="S79" s="88" t="s">
        <v>295</v>
      </c>
      <c r="T79" s="34"/>
      <c r="U79" s="34"/>
      <c r="V79" s="41"/>
    </row>
    <row r="80" s="16" customFormat="1" ht="33.95" customHeight="1" spans="1:22">
      <c r="A80" s="84" t="s">
        <v>296</v>
      </c>
      <c r="B80" s="85"/>
      <c r="C80" s="80" t="s">
        <v>297</v>
      </c>
      <c r="D80" s="81"/>
      <c r="E80" s="82"/>
      <c r="F80" s="83"/>
      <c r="G80" s="35">
        <f>G81</f>
        <v>680436.94</v>
      </c>
      <c r="H80" s="35">
        <f t="shared" ref="H80:L80" si="21">H81</f>
        <v>680436.94</v>
      </c>
      <c r="I80" s="35">
        <f t="shared" si="21"/>
        <v>0</v>
      </c>
      <c r="J80" s="35">
        <f t="shared" si="21"/>
        <v>0</v>
      </c>
      <c r="K80" s="35">
        <f t="shared" si="21"/>
        <v>0</v>
      </c>
      <c r="L80" s="35">
        <f t="shared" si="21"/>
        <v>680436.94</v>
      </c>
      <c r="M80" s="35"/>
      <c r="N80" s="35"/>
      <c r="O80" s="35"/>
      <c r="P80" s="35"/>
      <c r="Q80" s="35"/>
      <c r="R80" s="34"/>
      <c r="S80" s="75"/>
      <c r="T80" s="34"/>
      <c r="U80" s="34"/>
      <c r="V80" s="41"/>
    </row>
    <row r="81" s="16" customFormat="1" ht="33" customHeight="1" spans="1:22">
      <c r="A81" s="78">
        <v>62</v>
      </c>
      <c r="B81" s="61" t="s">
        <v>298</v>
      </c>
      <c r="C81" s="61" t="s">
        <v>298</v>
      </c>
      <c r="D81" s="40" t="s">
        <v>299</v>
      </c>
      <c r="E81" s="90" t="s">
        <v>300</v>
      </c>
      <c r="F81" s="90" t="s">
        <v>301</v>
      </c>
      <c r="G81" s="50">
        <f>SUM(H81:I81)</f>
        <v>680436.94</v>
      </c>
      <c r="H81" s="50">
        <v>680436.94</v>
      </c>
      <c r="I81" s="66"/>
      <c r="J81" s="66"/>
      <c r="K81" s="66"/>
      <c r="L81" s="50">
        <f>G81</f>
        <v>680436.94</v>
      </c>
      <c r="M81" s="76" t="s">
        <v>279</v>
      </c>
      <c r="N81" s="49" t="s">
        <v>38</v>
      </c>
      <c r="O81" s="104"/>
      <c r="P81" s="90"/>
      <c r="Q81" s="49"/>
      <c r="R81" s="104" t="s">
        <v>39</v>
      </c>
      <c r="S81" s="90" t="s">
        <v>300</v>
      </c>
      <c r="T81" s="40"/>
      <c r="U81" s="40"/>
      <c r="V81" s="40"/>
    </row>
    <row r="82" s="16" customFormat="1" ht="33" customHeight="1" spans="1:22">
      <c r="A82" s="78" t="s">
        <v>302</v>
      </c>
      <c r="B82" s="79"/>
      <c r="C82" s="91" t="s">
        <v>303</v>
      </c>
      <c r="D82" s="92"/>
      <c r="E82" s="93"/>
      <c r="F82" s="94"/>
      <c r="G82" s="35">
        <f>G83</f>
        <v>179050000</v>
      </c>
      <c r="H82" s="35">
        <f t="shared" ref="H82:L82" si="22">H83</f>
        <v>179050000</v>
      </c>
      <c r="I82" s="35">
        <f t="shared" si="22"/>
        <v>0</v>
      </c>
      <c r="J82" s="35">
        <f t="shared" si="22"/>
        <v>0</v>
      </c>
      <c r="K82" s="35">
        <f t="shared" si="22"/>
        <v>0</v>
      </c>
      <c r="L82" s="35">
        <f t="shared" si="22"/>
        <v>179050000</v>
      </c>
      <c r="M82" s="35"/>
      <c r="N82" s="35"/>
      <c r="O82" s="35"/>
      <c r="P82" s="35"/>
      <c r="Q82" s="35"/>
      <c r="R82" s="34"/>
      <c r="S82" s="75"/>
      <c r="T82" s="34"/>
      <c r="U82" s="34"/>
      <c r="V82" s="41"/>
    </row>
    <row r="83" s="16" customFormat="1" ht="33" customHeight="1" spans="1:22">
      <c r="A83" s="78" t="s">
        <v>31</v>
      </c>
      <c r="B83" s="79"/>
      <c r="C83" s="80" t="s">
        <v>304</v>
      </c>
      <c r="D83" s="81"/>
      <c r="E83" s="82"/>
      <c r="F83" s="83"/>
      <c r="G83" s="35">
        <f>SUM(G84:G472)</f>
        <v>179050000</v>
      </c>
      <c r="H83" s="35">
        <f t="shared" ref="H83:Q83" si="23">SUM(H84:H472)</f>
        <v>179050000</v>
      </c>
      <c r="I83" s="35">
        <f t="shared" si="23"/>
        <v>0</v>
      </c>
      <c r="J83" s="35">
        <f t="shared" si="23"/>
        <v>0</v>
      </c>
      <c r="K83" s="35">
        <f t="shared" si="23"/>
        <v>0</v>
      </c>
      <c r="L83" s="35">
        <f t="shared" si="23"/>
        <v>179050000</v>
      </c>
      <c r="M83" s="35">
        <f t="shared" si="23"/>
        <v>0</v>
      </c>
      <c r="N83" s="35">
        <f t="shared" si="23"/>
        <v>0</v>
      </c>
      <c r="O83" s="35">
        <f t="shared" si="23"/>
        <v>0</v>
      </c>
      <c r="P83" s="35">
        <f t="shared" si="23"/>
        <v>0</v>
      </c>
      <c r="Q83" s="35">
        <f t="shared" si="23"/>
        <v>9792685.99999999</v>
      </c>
      <c r="R83" s="35">
        <f t="shared" ref="R83:V83" si="24">SUM(R84:R93)</f>
        <v>0</v>
      </c>
      <c r="S83" s="35">
        <f t="shared" si="24"/>
        <v>0</v>
      </c>
      <c r="T83" s="35">
        <f t="shared" si="24"/>
        <v>0</v>
      </c>
      <c r="U83" s="35">
        <f t="shared" si="24"/>
        <v>0</v>
      </c>
      <c r="V83" s="35">
        <f t="shared" si="24"/>
        <v>0</v>
      </c>
    </row>
    <row r="84" s="16" customFormat="1" ht="30" customHeight="1" spans="1:22">
      <c r="A84" s="42">
        <v>63</v>
      </c>
      <c r="B84" s="95" t="s">
        <v>305</v>
      </c>
      <c r="C84" s="53" t="s">
        <v>306</v>
      </c>
      <c r="D84" s="96" t="s">
        <v>307</v>
      </c>
      <c r="E84" s="53" t="s">
        <v>308</v>
      </c>
      <c r="F84" s="53" t="s">
        <v>309</v>
      </c>
      <c r="G84" s="97">
        <v>3000</v>
      </c>
      <c r="H84" s="97">
        <v>3000</v>
      </c>
      <c r="I84" s="105"/>
      <c r="J84" s="105"/>
      <c r="K84" s="105"/>
      <c r="L84" s="105">
        <f t="shared" ref="L84:L127" si="25">G84</f>
        <v>3000</v>
      </c>
      <c r="M84" s="42" t="s">
        <v>37</v>
      </c>
      <c r="N84" s="42" t="s">
        <v>37</v>
      </c>
      <c r="O84" s="42" t="s">
        <v>310</v>
      </c>
      <c r="P84" s="44" t="s">
        <v>311</v>
      </c>
      <c r="Q84" s="111">
        <v>5968.99215</v>
      </c>
      <c r="R84" s="67" t="s">
        <v>39</v>
      </c>
      <c r="S84" s="53" t="s">
        <v>311</v>
      </c>
      <c r="T84" s="112"/>
      <c r="U84" s="112"/>
      <c r="V84" s="112"/>
    </row>
    <row r="85" s="16" customFormat="1" ht="30" customHeight="1" spans="1:22">
      <c r="A85" s="42">
        <v>64</v>
      </c>
      <c r="B85" s="95" t="s">
        <v>305</v>
      </c>
      <c r="C85" s="53" t="s">
        <v>306</v>
      </c>
      <c r="D85" s="96" t="s">
        <v>312</v>
      </c>
      <c r="E85" s="53" t="s">
        <v>313</v>
      </c>
      <c r="F85" s="53" t="s">
        <v>309</v>
      </c>
      <c r="G85" s="97">
        <v>3000</v>
      </c>
      <c r="H85" s="97">
        <v>3000</v>
      </c>
      <c r="I85" s="105"/>
      <c r="J85" s="105"/>
      <c r="K85" s="105"/>
      <c r="L85" s="105">
        <f t="shared" si="25"/>
        <v>3000</v>
      </c>
      <c r="M85" s="42" t="s">
        <v>37</v>
      </c>
      <c r="N85" s="42" t="s">
        <v>37</v>
      </c>
      <c r="O85" s="42" t="s">
        <v>310</v>
      </c>
      <c r="P85" s="44" t="s">
        <v>311</v>
      </c>
      <c r="Q85" s="111">
        <v>15021.9641</v>
      </c>
      <c r="R85" s="67" t="s">
        <v>39</v>
      </c>
      <c r="S85" s="53" t="s">
        <v>311</v>
      </c>
      <c r="T85" s="112"/>
      <c r="U85" s="112"/>
      <c r="V85" s="112"/>
    </row>
    <row r="86" s="16" customFormat="1" ht="30" customHeight="1" spans="1:22">
      <c r="A86" s="42">
        <v>65</v>
      </c>
      <c r="B86" s="95" t="s">
        <v>305</v>
      </c>
      <c r="C86" s="53" t="s">
        <v>306</v>
      </c>
      <c r="D86" s="96" t="s">
        <v>314</v>
      </c>
      <c r="E86" s="53" t="s">
        <v>58</v>
      </c>
      <c r="F86" s="53" t="s">
        <v>309</v>
      </c>
      <c r="G86" s="97">
        <v>3000</v>
      </c>
      <c r="H86" s="97">
        <v>3000</v>
      </c>
      <c r="I86" s="105"/>
      <c r="J86" s="105"/>
      <c r="K86" s="105"/>
      <c r="L86" s="105">
        <f t="shared" si="25"/>
        <v>3000</v>
      </c>
      <c r="M86" s="42" t="s">
        <v>37</v>
      </c>
      <c r="N86" s="42" t="s">
        <v>37</v>
      </c>
      <c r="O86" s="42" t="s">
        <v>310</v>
      </c>
      <c r="P86" s="44" t="s">
        <v>311</v>
      </c>
      <c r="Q86" s="111">
        <v>10346.2535</v>
      </c>
      <c r="R86" s="67" t="s">
        <v>39</v>
      </c>
      <c r="S86" s="53" t="s">
        <v>311</v>
      </c>
      <c r="T86" s="112"/>
      <c r="U86" s="112"/>
      <c r="V86" s="112"/>
    </row>
    <row r="87" s="16" customFormat="1" ht="30" customHeight="1" spans="1:22">
      <c r="A87" s="42">
        <v>66</v>
      </c>
      <c r="B87" s="95" t="s">
        <v>305</v>
      </c>
      <c r="C87" s="53" t="s">
        <v>306</v>
      </c>
      <c r="D87" s="96" t="s">
        <v>315</v>
      </c>
      <c r="E87" s="53" t="s">
        <v>54</v>
      </c>
      <c r="F87" s="53" t="s">
        <v>309</v>
      </c>
      <c r="G87" s="97">
        <v>3000</v>
      </c>
      <c r="H87" s="97">
        <v>3000</v>
      </c>
      <c r="I87" s="105"/>
      <c r="J87" s="105"/>
      <c r="K87" s="105"/>
      <c r="L87" s="105">
        <f t="shared" si="25"/>
        <v>3000</v>
      </c>
      <c r="M87" s="42" t="s">
        <v>37</v>
      </c>
      <c r="N87" s="42" t="s">
        <v>37</v>
      </c>
      <c r="O87" s="42" t="s">
        <v>310</v>
      </c>
      <c r="P87" s="44" t="s">
        <v>311</v>
      </c>
      <c r="Q87" s="111">
        <v>14226.09815</v>
      </c>
      <c r="R87" s="67" t="s">
        <v>39</v>
      </c>
      <c r="S87" s="53" t="s">
        <v>311</v>
      </c>
      <c r="T87" s="112"/>
      <c r="U87" s="112"/>
      <c r="V87" s="112"/>
    </row>
    <row r="88" s="16" customFormat="1" ht="30" customHeight="1" spans="1:22">
      <c r="A88" s="42">
        <v>67</v>
      </c>
      <c r="B88" s="95" t="s">
        <v>305</v>
      </c>
      <c r="C88" s="53" t="s">
        <v>306</v>
      </c>
      <c r="D88" s="96" t="s">
        <v>316</v>
      </c>
      <c r="E88" s="53" t="s">
        <v>317</v>
      </c>
      <c r="F88" s="53" t="s">
        <v>309</v>
      </c>
      <c r="G88" s="97">
        <v>3000</v>
      </c>
      <c r="H88" s="97">
        <v>3000</v>
      </c>
      <c r="I88" s="105"/>
      <c r="J88" s="105"/>
      <c r="K88" s="105"/>
      <c r="L88" s="105">
        <f t="shared" si="25"/>
        <v>3000</v>
      </c>
      <c r="M88" s="42" t="s">
        <v>37</v>
      </c>
      <c r="N88" s="42" t="s">
        <v>37</v>
      </c>
      <c r="O88" s="42" t="s">
        <v>310</v>
      </c>
      <c r="P88" s="44" t="s">
        <v>311</v>
      </c>
      <c r="Q88" s="111">
        <v>10744.1862</v>
      </c>
      <c r="R88" s="67" t="s">
        <v>39</v>
      </c>
      <c r="S88" s="53" t="s">
        <v>311</v>
      </c>
      <c r="T88" s="112"/>
      <c r="U88" s="112"/>
      <c r="V88" s="112"/>
    </row>
    <row r="89" s="16" customFormat="1" ht="30" customHeight="1" spans="1:22">
      <c r="A89" s="42">
        <v>68</v>
      </c>
      <c r="B89" s="95" t="s">
        <v>305</v>
      </c>
      <c r="C89" s="53" t="s">
        <v>306</v>
      </c>
      <c r="D89" s="96" t="s">
        <v>318</v>
      </c>
      <c r="E89" s="53" t="s">
        <v>319</v>
      </c>
      <c r="F89" s="53" t="s">
        <v>309</v>
      </c>
      <c r="G89" s="97">
        <v>3000</v>
      </c>
      <c r="H89" s="97">
        <v>3000</v>
      </c>
      <c r="I89" s="105"/>
      <c r="J89" s="105"/>
      <c r="K89" s="105"/>
      <c r="L89" s="105">
        <f t="shared" si="25"/>
        <v>3000</v>
      </c>
      <c r="M89" s="42" t="s">
        <v>37</v>
      </c>
      <c r="N89" s="42" t="s">
        <v>37</v>
      </c>
      <c r="O89" s="42" t="s">
        <v>310</v>
      </c>
      <c r="P89" s="44" t="s">
        <v>311</v>
      </c>
      <c r="Q89" s="111">
        <v>3382.42905</v>
      </c>
      <c r="R89" s="67" t="s">
        <v>39</v>
      </c>
      <c r="S89" s="53" t="s">
        <v>311</v>
      </c>
      <c r="T89" s="112"/>
      <c r="U89" s="112"/>
      <c r="V89" s="112"/>
    </row>
    <row r="90" s="16" customFormat="1" ht="30" customHeight="1" spans="1:22">
      <c r="A90" s="42">
        <v>69</v>
      </c>
      <c r="B90" s="95" t="s">
        <v>305</v>
      </c>
      <c r="C90" s="53" t="s">
        <v>306</v>
      </c>
      <c r="D90" s="96" t="s">
        <v>320</v>
      </c>
      <c r="E90" s="53" t="s">
        <v>321</v>
      </c>
      <c r="F90" s="53" t="s">
        <v>309</v>
      </c>
      <c r="G90" s="97">
        <v>3000</v>
      </c>
      <c r="H90" s="97">
        <v>3000</v>
      </c>
      <c r="I90" s="105"/>
      <c r="J90" s="105"/>
      <c r="K90" s="105"/>
      <c r="L90" s="105">
        <f t="shared" si="25"/>
        <v>3000</v>
      </c>
      <c r="M90" s="42" t="s">
        <v>37</v>
      </c>
      <c r="N90" s="42" t="s">
        <v>37</v>
      </c>
      <c r="O90" s="42" t="s">
        <v>310</v>
      </c>
      <c r="P90" s="44" t="s">
        <v>311</v>
      </c>
      <c r="Q90" s="111">
        <v>19299.74145</v>
      </c>
      <c r="R90" s="67" t="s">
        <v>39</v>
      </c>
      <c r="S90" s="53" t="s">
        <v>311</v>
      </c>
      <c r="T90" s="112"/>
      <c r="U90" s="112"/>
      <c r="V90" s="112"/>
    </row>
    <row r="91" s="16" customFormat="1" ht="30" customHeight="1" spans="1:22">
      <c r="A91" s="42">
        <v>70</v>
      </c>
      <c r="B91" s="95" t="s">
        <v>305</v>
      </c>
      <c r="C91" s="53" t="s">
        <v>306</v>
      </c>
      <c r="D91" s="96" t="s">
        <v>322</v>
      </c>
      <c r="E91" s="53" t="s">
        <v>323</v>
      </c>
      <c r="F91" s="53" t="s">
        <v>309</v>
      </c>
      <c r="G91" s="97">
        <v>3000</v>
      </c>
      <c r="H91" s="97">
        <v>3000</v>
      </c>
      <c r="I91" s="105"/>
      <c r="J91" s="105"/>
      <c r="K91" s="105"/>
      <c r="L91" s="105">
        <f t="shared" si="25"/>
        <v>3000</v>
      </c>
      <c r="M91" s="42" t="s">
        <v>37</v>
      </c>
      <c r="N91" s="42" t="s">
        <v>37</v>
      </c>
      <c r="O91" s="42" t="s">
        <v>310</v>
      </c>
      <c r="P91" s="44" t="s">
        <v>311</v>
      </c>
      <c r="Q91" s="111">
        <v>11142.1189</v>
      </c>
      <c r="R91" s="67" t="s">
        <v>39</v>
      </c>
      <c r="S91" s="53" t="s">
        <v>311</v>
      </c>
      <c r="T91" s="112"/>
      <c r="U91" s="112"/>
      <c r="V91" s="112"/>
    </row>
    <row r="92" s="16" customFormat="1" ht="30" customHeight="1" spans="1:22">
      <c r="A92" s="42">
        <v>71</v>
      </c>
      <c r="B92" s="95" t="s">
        <v>305</v>
      </c>
      <c r="C92" s="53" t="s">
        <v>306</v>
      </c>
      <c r="D92" s="96" t="s">
        <v>324</v>
      </c>
      <c r="E92" s="53" t="s">
        <v>325</v>
      </c>
      <c r="F92" s="53" t="s">
        <v>309</v>
      </c>
      <c r="G92" s="97">
        <v>3000</v>
      </c>
      <c r="H92" s="97">
        <v>3000</v>
      </c>
      <c r="I92" s="105"/>
      <c r="J92" s="105"/>
      <c r="K92" s="105"/>
      <c r="L92" s="105">
        <f t="shared" si="25"/>
        <v>3000</v>
      </c>
      <c r="M92" s="42" t="s">
        <v>37</v>
      </c>
      <c r="N92" s="42" t="s">
        <v>37</v>
      </c>
      <c r="O92" s="42" t="s">
        <v>310</v>
      </c>
      <c r="P92" s="44" t="s">
        <v>311</v>
      </c>
      <c r="Q92" s="111">
        <v>6267.4414</v>
      </c>
      <c r="R92" s="67" t="s">
        <v>39</v>
      </c>
      <c r="S92" s="53" t="s">
        <v>311</v>
      </c>
      <c r="T92" s="112"/>
      <c r="U92" s="112"/>
      <c r="V92" s="112"/>
    </row>
    <row r="93" s="16" customFormat="1" ht="30" customHeight="1" spans="1:22">
      <c r="A93" s="42">
        <v>72</v>
      </c>
      <c r="B93" s="95" t="s">
        <v>305</v>
      </c>
      <c r="C93" s="53" t="s">
        <v>306</v>
      </c>
      <c r="D93" s="96" t="s">
        <v>326</v>
      </c>
      <c r="E93" s="53" t="s">
        <v>327</v>
      </c>
      <c r="F93" s="53" t="s">
        <v>309</v>
      </c>
      <c r="G93" s="97">
        <v>4500</v>
      </c>
      <c r="H93" s="97">
        <v>4500</v>
      </c>
      <c r="I93" s="105"/>
      <c r="J93" s="105"/>
      <c r="K93" s="105"/>
      <c r="L93" s="105">
        <f t="shared" si="25"/>
        <v>4500</v>
      </c>
      <c r="M93" s="42" t="s">
        <v>37</v>
      </c>
      <c r="N93" s="42" t="s">
        <v>37</v>
      </c>
      <c r="O93" s="42" t="s">
        <v>310</v>
      </c>
      <c r="P93" s="44" t="s">
        <v>311</v>
      </c>
      <c r="Q93" s="111">
        <v>19100.7751</v>
      </c>
      <c r="R93" s="67" t="s">
        <v>39</v>
      </c>
      <c r="S93" s="53" t="s">
        <v>311</v>
      </c>
      <c r="T93" s="112"/>
      <c r="U93" s="112"/>
      <c r="V93" s="112"/>
    </row>
    <row r="94" s="16" customFormat="1" ht="30" customHeight="1" spans="1:22">
      <c r="A94" s="42">
        <v>73</v>
      </c>
      <c r="B94" s="95" t="s">
        <v>305</v>
      </c>
      <c r="C94" s="53" t="s">
        <v>306</v>
      </c>
      <c r="D94" s="96" t="s">
        <v>328</v>
      </c>
      <c r="E94" s="53" t="s">
        <v>329</v>
      </c>
      <c r="F94" s="53" t="s">
        <v>309</v>
      </c>
      <c r="G94" s="97">
        <v>4278500</v>
      </c>
      <c r="H94" s="97">
        <v>4278500</v>
      </c>
      <c r="I94" s="105"/>
      <c r="J94" s="105"/>
      <c r="K94" s="105"/>
      <c r="L94" s="105">
        <f t="shared" si="25"/>
        <v>4278500</v>
      </c>
      <c r="M94" s="42" t="s">
        <v>37</v>
      </c>
      <c r="N94" s="42" t="s">
        <v>37</v>
      </c>
      <c r="O94" s="42" t="s">
        <v>310</v>
      </c>
      <c r="P94" s="44" t="s">
        <v>311</v>
      </c>
      <c r="Q94" s="111">
        <v>121550</v>
      </c>
      <c r="R94" s="67" t="s">
        <v>39</v>
      </c>
      <c r="S94" s="53" t="s">
        <v>311</v>
      </c>
      <c r="T94" s="112"/>
      <c r="U94" s="112"/>
      <c r="V94" s="112"/>
    </row>
    <row r="95" s="17" customFormat="1" ht="30" customHeight="1" spans="1:22">
      <c r="A95" s="42">
        <v>74</v>
      </c>
      <c r="B95" s="62" t="s">
        <v>330</v>
      </c>
      <c r="C95" s="62" t="s">
        <v>306</v>
      </c>
      <c r="D95" s="98" t="s">
        <v>331</v>
      </c>
      <c r="E95" s="62" t="s">
        <v>66</v>
      </c>
      <c r="F95" s="62" t="s">
        <v>332</v>
      </c>
      <c r="G95" s="97">
        <v>1468</v>
      </c>
      <c r="H95" s="97">
        <v>1468</v>
      </c>
      <c r="I95" s="106"/>
      <c r="J95" s="106"/>
      <c r="K95" s="106"/>
      <c r="L95" s="97">
        <v>1468</v>
      </c>
      <c r="M95" s="40" t="s">
        <v>37</v>
      </c>
      <c r="N95" s="40" t="s">
        <v>37</v>
      </c>
      <c r="O95" s="42" t="s">
        <v>310</v>
      </c>
      <c r="P95" s="107" t="s">
        <v>333</v>
      </c>
      <c r="Q95" s="113">
        <v>5384.115</v>
      </c>
      <c r="R95" s="67" t="s">
        <v>39</v>
      </c>
      <c r="S95" s="62" t="s">
        <v>333</v>
      </c>
      <c r="T95" s="114"/>
      <c r="U95" s="114"/>
      <c r="V95" s="114"/>
    </row>
    <row r="96" s="16" customFormat="1" ht="30" customHeight="1" spans="1:22">
      <c r="A96" s="42">
        <v>75</v>
      </c>
      <c r="B96" s="53" t="s">
        <v>330</v>
      </c>
      <c r="C96" s="53" t="s">
        <v>306</v>
      </c>
      <c r="D96" s="96" t="s">
        <v>334</v>
      </c>
      <c r="E96" s="53" t="s">
        <v>335</v>
      </c>
      <c r="F96" s="53" t="s">
        <v>332</v>
      </c>
      <c r="G96" s="97">
        <v>12770</v>
      </c>
      <c r="H96" s="97">
        <v>12770</v>
      </c>
      <c r="I96" s="105"/>
      <c r="J96" s="105"/>
      <c r="K96" s="105"/>
      <c r="L96" s="97">
        <v>12770</v>
      </c>
      <c r="M96" s="42" t="s">
        <v>37</v>
      </c>
      <c r="N96" s="42" t="s">
        <v>37</v>
      </c>
      <c r="O96" s="42" t="s">
        <v>310</v>
      </c>
      <c r="P96" s="44" t="s">
        <v>333</v>
      </c>
      <c r="Q96" s="113">
        <v>46867.865</v>
      </c>
      <c r="R96" s="67" t="s">
        <v>39</v>
      </c>
      <c r="S96" s="53" t="s">
        <v>333</v>
      </c>
      <c r="T96" s="112"/>
      <c r="U96" s="112"/>
      <c r="V96" s="112"/>
    </row>
    <row r="97" s="16" customFormat="1" ht="30" customHeight="1" spans="1:22">
      <c r="A97" s="42">
        <v>76</v>
      </c>
      <c r="B97" s="53" t="s">
        <v>330</v>
      </c>
      <c r="C97" s="53" t="s">
        <v>306</v>
      </c>
      <c r="D97" s="96" t="s">
        <v>336</v>
      </c>
      <c r="E97" s="53" t="s">
        <v>337</v>
      </c>
      <c r="F97" s="53" t="s">
        <v>332</v>
      </c>
      <c r="G97" s="97">
        <v>16666</v>
      </c>
      <c r="H97" s="97">
        <v>16666</v>
      </c>
      <c r="I97" s="105"/>
      <c r="J97" s="105"/>
      <c r="K97" s="105"/>
      <c r="L97" s="97">
        <v>16666</v>
      </c>
      <c r="M97" s="42" t="s">
        <v>37</v>
      </c>
      <c r="N97" s="42" t="s">
        <v>37</v>
      </c>
      <c r="O97" s="42" t="s">
        <v>310</v>
      </c>
      <c r="P97" s="44" t="s">
        <v>333</v>
      </c>
      <c r="Q97" s="113">
        <v>61166.49</v>
      </c>
      <c r="R97" s="67" t="s">
        <v>39</v>
      </c>
      <c r="S97" s="53" t="s">
        <v>333</v>
      </c>
      <c r="T97" s="112"/>
      <c r="U97" s="112"/>
      <c r="V97" s="112"/>
    </row>
    <row r="98" s="16" customFormat="1" ht="30" customHeight="1" spans="1:22">
      <c r="A98" s="42">
        <v>77</v>
      </c>
      <c r="B98" s="53" t="s">
        <v>330</v>
      </c>
      <c r="C98" s="53" t="s">
        <v>306</v>
      </c>
      <c r="D98" s="96" t="s">
        <v>338</v>
      </c>
      <c r="E98" s="53" t="s">
        <v>62</v>
      </c>
      <c r="F98" s="53" t="s">
        <v>332</v>
      </c>
      <c r="G98" s="97">
        <v>4473</v>
      </c>
      <c r="H98" s="97">
        <v>4473</v>
      </c>
      <c r="I98" s="105"/>
      <c r="J98" s="105"/>
      <c r="K98" s="105"/>
      <c r="L98" s="97">
        <v>4473</v>
      </c>
      <c r="M98" s="42" t="s">
        <v>37</v>
      </c>
      <c r="N98" s="42" t="s">
        <v>37</v>
      </c>
      <c r="O98" s="42" t="s">
        <v>310</v>
      </c>
      <c r="P98" s="44" t="s">
        <v>333</v>
      </c>
      <c r="Q98" s="113">
        <v>16417.005</v>
      </c>
      <c r="R98" s="67" t="s">
        <v>39</v>
      </c>
      <c r="S98" s="53" t="s">
        <v>333</v>
      </c>
      <c r="T98" s="112"/>
      <c r="U98" s="112"/>
      <c r="V98" s="112"/>
    </row>
    <row r="99" s="16" customFormat="1" ht="30" customHeight="1" spans="1:22">
      <c r="A99" s="42">
        <v>78</v>
      </c>
      <c r="B99" s="53" t="s">
        <v>330</v>
      </c>
      <c r="C99" s="53" t="s">
        <v>306</v>
      </c>
      <c r="D99" s="96" t="s">
        <v>339</v>
      </c>
      <c r="E99" s="53" t="s">
        <v>340</v>
      </c>
      <c r="F99" s="53" t="s">
        <v>332</v>
      </c>
      <c r="G99" s="97">
        <v>2068</v>
      </c>
      <c r="H99" s="97">
        <v>2068</v>
      </c>
      <c r="I99" s="105"/>
      <c r="J99" s="105"/>
      <c r="K99" s="105"/>
      <c r="L99" s="97">
        <v>2068</v>
      </c>
      <c r="M99" s="42" t="s">
        <v>37</v>
      </c>
      <c r="N99" s="42" t="s">
        <v>37</v>
      </c>
      <c r="O99" s="42" t="s">
        <v>310</v>
      </c>
      <c r="P99" s="44" t="s">
        <v>333</v>
      </c>
      <c r="Q99" s="113">
        <v>7590.715</v>
      </c>
      <c r="R99" s="67" t="s">
        <v>39</v>
      </c>
      <c r="S99" s="53" t="s">
        <v>333</v>
      </c>
      <c r="T99" s="112"/>
      <c r="U99" s="112"/>
      <c r="V99" s="112"/>
    </row>
    <row r="100" s="16" customFormat="1" ht="30" customHeight="1" spans="1:22">
      <c r="A100" s="42">
        <v>79</v>
      </c>
      <c r="B100" s="53" t="s">
        <v>330</v>
      </c>
      <c r="C100" s="53" t="s">
        <v>306</v>
      </c>
      <c r="D100" s="96" t="s">
        <v>341</v>
      </c>
      <c r="E100" s="53" t="s">
        <v>70</v>
      </c>
      <c r="F100" s="53" t="s">
        <v>332</v>
      </c>
      <c r="G100" s="97">
        <v>2356</v>
      </c>
      <c r="H100" s="97">
        <v>2356</v>
      </c>
      <c r="I100" s="105"/>
      <c r="J100" s="105"/>
      <c r="K100" s="105"/>
      <c r="L100" s="97">
        <v>2356</v>
      </c>
      <c r="M100" s="42" t="s">
        <v>37</v>
      </c>
      <c r="N100" s="42" t="s">
        <v>37</v>
      </c>
      <c r="O100" s="42" t="s">
        <v>310</v>
      </c>
      <c r="P100" s="44" t="s">
        <v>333</v>
      </c>
      <c r="Q100" s="113">
        <v>8649.795</v>
      </c>
      <c r="R100" s="67" t="s">
        <v>39</v>
      </c>
      <c r="S100" s="53" t="s">
        <v>333</v>
      </c>
      <c r="T100" s="112"/>
      <c r="U100" s="112"/>
      <c r="V100" s="112"/>
    </row>
    <row r="101" s="16" customFormat="1" ht="30" customHeight="1" spans="1:22">
      <c r="A101" s="42">
        <v>80</v>
      </c>
      <c r="B101" s="53" t="s">
        <v>330</v>
      </c>
      <c r="C101" s="53" t="s">
        <v>306</v>
      </c>
      <c r="D101" s="96" t="s">
        <v>342</v>
      </c>
      <c r="E101" s="53" t="s">
        <v>76</v>
      </c>
      <c r="F101" s="53" t="s">
        <v>332</v>
      </c>
      <c r="G101" s="97">
        <v>3198</v>
      </c>
      <c r="H101" s="97">
        <v>3198</v>
      </c>
      <c r="I101" s="105"/>
      <c r="J101" s="105"/>
      <c r="K101" s="105"/>
      <c r="L101" s="97">
        <v>3198</v>
      </c>
      <c r="M101" s="42" t="s">
        <v>37</v>
      </c>
      <c r="N101" s="42" t="s">
        <v>37</v>
      </c>
      <c r="O101" s="42" t="s">
        <v>310</v>
      </c>
      <c r="P101" s="44" t="s">
        <v>333</v>
      </c>
      <c r="Q101" s="113">
        <v>11739.035</v>
      </c>
      <c r="R101" s="67" t="s">
        <v>39</v>
      </c>
      <c r="S101" s="53" t="s">
        <v>333</v>
      </c>
      <c r="T101" s="112"/>
      <c r="U101" s="112"/>
      <c r="V101" s="112"/>
    </row>
    <row r="102" s="16" customFormat="1" ht="30" customHeight="1" spans="1:22">
      <c r="A102" s="42">
        <v>81</v>
      </c>
      <c r="B102" s="53" t="s">
        <v>330</v>
      </c>
      <c r="C102" s="53" t="s">
        <v>306</v>
      </c>
      <c r="D102" s="96" t="s">
        <v>343</v>
      </c>
      <c r="E102" s="53" t="s">
        <v>344</v>
      </c>
      <c r="F102" s="53" t="s">
        <v>332</v>
      </c>
      <c r="G102" s="97">
        <v>6541800</v>
      </c>
      <c r="H102" s="97">
        <v>6541800</v>
      </c>
      <c r="I102" s="105"/>
      <c r="J102" s="105"/>
      <c r="K102" s="105"/>
      <c r="L102" s="97">
        <v>6541800</v>
      </c>
      <c r="M102" s="42" t="s">
        <v>37</v>
      </c>
      <c r="N102" s="42" t="s">
        <v>37</v>
      </c>
      <c r="O102" s="42" t="s">
        <v>310</v>
      </c>
      <c r="P102" s="44" t="s">
        <v>333</v>
      </c>
      <c r="Q102" s="113">
        <v>185570</v>
      </c>
      <c r="R102" s="67" t="s">
        <v>39</v>
      </c>
      <c r="S102" s="53" t="s">
        <v>333</v>
      </c>
      <c r="T102" s="112"/>
      <c r="U102" s="112"/>
      <c r="V102" s="112"/>
    </row>
    <row r="103" s="16" customFormat="1" ht="30" customHeight="1" spans="1:22">
      <c r="A103" s="42">
        <v>82</v>
      </c>
      <c r="B103" s="53" t="s">
        <v>330</v>
      </c>
      <c r="C103" s="53" t="s">
        <v>306</v>
      </c>
      <c r="D103" s="96" t="s">
        <v>345</v>
      </c>
      <c r="E103" s="53" t="s">
        <v>346</v>
      </c>
      <c r="F103" s="53" t="s">
        <v>332</v>
      </c>
      <c r="G103" s="97">
        <v>983</v>
      </c>
      <c r="H103" s="97">
        <v>983</v>
      </c>
      <c r="I103" s="105"/>
      <c r="J103" s="105"/>
      <c r="K103" s="105"/>
      <c r="L103" s="97">
        <v>983</v>
      </c>
      <c r="M103" s="42" t="s">
        <v>37</v>
      </c>
      <c r="N103" s="42" t="s">
        <v>37</v>
      </c>
      <c r="O103" s="42" t="s">
        <v>310</v>
      </c>
      <c r="P103" s="44" t="s">
        <v>333</v>
      </c>
      <c r="Q103" s="113">
        <v>3618.835</v>
      </c>
      <c r="R103" s="67" t="s">
        <v>39</v>
      </c>
      <c r="S103" s="53" t="s">
        <v>333</v>
      </c>
      <c r="T103" s="112"/>
      <c r="U103" s="112"/>
      <c r="V103" s="112"/>
    </row>
    <row r="104" s="16" customFormat="1" ht="30" customHeight="1" spans="1:22">
      <c r="A104" s="42">
        <v>83</v>
      </c>
      <c r="B104" s="53" t="s">
        <v>330</v>
      </c>
      <c r="C104" s="53" t="s">
        <v>306</v>
      </c>
      <c r="D104" s="96" t="s">
        <v>347</v>
      </c>
      <c r="E104" s="53" t="s">
        <v>348</v>
      </c>
      <c r="F104" s="53" t="s">
        <v>332</v>
      </c>
      <c r="G104" s="97">
        <v>3078</v>
      </c>
      <c r="H104" s="97">
        <v>3078</v>
      </c>
      <c r="I104" s="105"/>
      <c r="J104" s="105"/>
      <c r="K104" s="105"/>
      <c r="L104" s="97">
        <v>3078</v>
      </c>
      <c r="M104" s="42" t="s">
        <v>37</v>
      </c>
      <c r="N104" s="42" t="s">
        <v>37</v>
      </c>
      <c r="O104" s="42" t="s">
        <v>310</v>
      </c>
      <c r="P104" s="44" t="s">
        <v>333</v>
      </c>
      <c r="Q104" s="113">
        <v>11297.715</v>
      </c>
      <c r="R104" s="67" t="s">
        <v>39</v>
      </c>
      <c r="S104" s="53" t="s">
        <v>333</v>
      </c>
      <c r="T104" s="112"/>
      <c r="U104" s="112"/>
      <c r="V104" s="112"/>
    </row>
    <row r="105" s="16" customFormat="1" ht="30" customHeight="1" spans="1:22">
      <c r="A105" s="42">
        <v>84</v>
      </c>
      <c r="B105" s="53" t="s">
        <v>330</v>
      </c>
      <c r="C105" s="53" t="s">
        <v>306</v>
      </c>
      <c r="D105" s="96" t="s">
        <v>349</v>
      </c>
      <c r="E105" s="53" t="s">
        <v>350</v>
      </c>
      <c r="F105" s="53" t="s">
        <v>332</v>
      </c>
      <c r="G105" s="97">
        <v>1140</v>
      </c>
      <c r="H105" s="97">
        <v>1140</v>
      </c>
      <c r="I105" s="105"/>
      <c r="J105" s="105"/>
      <c r="K105" s="105"/>
      <c r="L105" s="97">
        <v>1140</v>
      </c>
      <c r="M105" s="42" t="s">
        <v>37</v>
      </c>
      <c r="N105" s="42" t="s">
        <v>37</v>
      </c>
      <c r="O105" s="42" t="s">
        <v>310</v>
      </c>
      <c r="P105" s="44" t="s">
        <v>333</v>
      </c>
      <c r="Q105" s="113">
        <v>4148.43</v>
      </c>
      <c r="R105" s="67" t="s">
        <v>39</v>
      </c>
      <c r="S105" s="53" t="s">
        <v>333</v>
      </c>
      <c r="T105" s="112"/>
      <c r="U105" s="112"/>
      <c r="V105" s="112"/>
    </row>
    <row r="106" s="16" customFormat="1" ht="30" customHeight="1" spans="1:22">
      <c r="A106" s="42">
        <v>85</v>
      </c>
      <c r="B106" s="53" t="s">
        <v>351</v>
      </c>
      <c r="C106" s="53" t="s">
        <v>306</v>
      </c>
      <c r="D106" s="96" t="s">
        <v>352</v>
      </c>
      <c r="E106" s="53" t="s">
        <v>80</v>
      </c>
      <c r="F106" s="53" t="s">
        <v>224</v>
      </c>
      <c r="G106" s="97"/>
      <c r="H106" s="97"/>
      <c r="I106" s="105"/>
      <c r="J106" s="105"/>
      <c r="K106" s="105"/>
      <c r="L106" s="105">
        <f t="shared" si="25"/>
        <v>0</v>
      </c>
      <c r="M106" s="42" t="s">
        <v>37</v>
      </c>
      <c r="N106" s="42" t="s">
        <v>37</v>
      </c>
      <c r="O106" s="42" t="s">
        <v>310</v>
      </c>
      <c r="P106" s="44" t="s">
        <v>353</v>
      </c>
      <c r="Q106" s="115">
        <v>25710.245</v>
      </c>
      <c r="R106" s="67" t="s">
        <v>39</v>
      </c>
      <c r="S106" s="53" t="s">
        <v>353</v>
      </c>
      <c r="T106" s="112"/>
      <c r="U106" s="112"/>
      <c r="V106" s="112"/>
    </row>
    <row r="107" s="16" customFormat="1" ht="30" customHeight="1" spans="1:22">
      <c r="A107" s="42">
        <v>86</v>
      </c>
      <c r="B107" s="53" t="s">
        <v>351</v>
      </c>
      <c r="C107" s="53" t="s">
        <v>306</v>
      </c>
      <c r="D107" s="96" t="s">
        <v>354</v>
      </c>
      <c r="E107" s="53" t="s">
        <v>355</v>
      </c>
      <c r="F107" s="53" t="s">
        <v>224</v>
      </c>
      <c r="G107" s="97"/>
      <c r="H107" s="97"/>
      <c r="I107" s="105"/>
      <c r="J107" s="105"/>
      <c r="K107" s="105"/>
      <c r="L107" s="105">
        <f t="shared" si="25"/>
        <v>0</v>
      </c>
      <c r="M107" s="42" t="s">
        <v>37</v>
      </c>
      <c r="N107" s="42" t="s">
        <v>37</v>
      </c>
      <c r="O107" s="42" t="s">
        <v>310</v>
      </c>
      <c r="P107" s="44" t="s">
        <v>353</v>
      </c>
      <c r="Q107" s="115">
        <v>22998.635</v>
      </c>
      <c r="R107" s="67" t="s">
        <v>39</v>
      </c>
      <c r="S107" s="53" t="s">
        <v>353</v>
      </c>
      <c r="T107" s="112"/>
      <c r="U107" s="112"/>
      <c r="V107" s="112"/>
    </row>
    <row r="108" s="16" customFormat="1" ht="30" customHeight="1" spans="1:22">
      <c r="A108" s="42">
        <v>87</v>
      </c>
      <c r="B108" s="53" t="s">
        <v>351</v>
      </c>
      <c r="C108" s="53" t="s">
        <v>306</v>
      </c>
      <c r="D108" s="96" t="s">
        <v>356</v>
      </c>
      <c r="E108" s="53" t="s">
        <v>357</v>
      </c>
      <c r="F108" s="53" t="s">
        <v>224</v>
      </c>
      <c r="G108" s="97"/>
      <c r="H108" s="97"/>
      <c r="I108" s="105"/>
      <c r="J108" s="105"/>
      <c r="K108" s="105"/>
      <c r="L108" s="105">
        <f t="shared" si="25"/>
        <v>0</v>
      </c>
      <c r="M108" s="42" t="s">
        <v>37</v>
      </c>
      <c r="N108" s="42" t="s">
        <v>37</v>
      </c>
      <c r="O108" s="42" t="s">
        <v>310</v>
      </c>
      <c r="P108" s="44" t="s">
        <v>353</v>
      </c>
      <c r="Q108" s="115">
        <v>13759.02</v>
      </c>
      <c r="R108" s="67" t="s">
        <v>39</v>
      </c>
      <c r="S108" s="53" t="s">
        <v>353</v>
      </c>
      <c r="T108" s="112"/>
      <c r="U108" s="112"/>
      <c r="V108" s="112"/>
    </row>
    <row r="109" s="16" customFormat="1" ht="30" customHeight="1" spans="1:22">
      <c r="A109" s="42">
        <v>88</v>
      </c>
      <c r="B109" s="53" t="s">
        <v>351</v>
      </c>
      <c r="C109" s="53" t="s">
        <v>306</v>
      </c>
      <c r="D109" s="96" t="s">
        <v>358</v>
      </c>
      <c r="E109" s="53" t="s">
        <v>359</v>
      </c>
      <c r="F109" s="53" t="s">
        <v>224</v>
      </c>
      <c r="G109" s="97"/>
      <c r="H109" s="97"/>
      <c r="I109" s="105"/>
      <c r="J109" s="105"/>
      <c r="K109" s="105"/>
      <c r="L109" s="105">
        <f t="shared" si="25"/>
        <v>0</v>
      </c>
      <c r="M109" s="42" t="s">
        <v>37</v>
      </c>
      <c r="N109" s="42" t="s">
        <v>37</v>
      </c>
      <c r="O109" s="42" t="s">
        <v>310</v>
      </c>
      <c r="P109" s="44" t="s">
        <v>353</v>
      </c>
      <c r="Q109" s="115">
        <v>15265.47</v>
      </c>
      <c r="R109" s="67" t="s">
        <v>39</v>
      </c>
      <c r="S109" s="53" t="s">
        <v>353</v>
      </c>
      <c r="T109" s="112"/>
      <c r="U109" s="112"/>
      <c r="V109" s="112"/>
    </row>
    <row r="110" s="16" customFormat="1" ht="30" customHeight="1" spans="1:22">
      <c r="A110" s="42">
        <v>89</v>
      </c>
      <c r="B110" s="53" t="s">
        <v>351</v>
      </c>
      <c r="C110" s="53" t="s">
        <v>306</v>
      </c>
      <c r="D110" s="96" t="s">
        <v>360</v>
      </c>
      <c r="E110" s="53" t="s">
        <v>361</v>
      </c>
      <c r="F110" s="53" t="s">
        <v>224</v>
      </c>
      <c r="G110" s="97"/>
      <c r="H110" s="97"/>
      <c r="I110" s="105"/>
      <c r="J110" s="105"/>
      <c r="K110" s="105"/>
      <c r="L110" s="105">
        <f t="shared" si="25"/>
        <v>0</v>
      </c>
      <c r="M110" s="42" t="s">
        <v>37</v>
      </c>
      <c r="N110" s="42" t="s">
        <v>37</v>
      </c>
      <c r="O110" s="42" t="s">
        <v>310</v>
      </c>
      <c r="P110" s="44" t="s">
        <v>353</v>
      </c>
      <c r="Q110" s="115">
        <v>27518.04</v>
      </c>
      <c r="R110" s="67" t="s">
        <v>39</v>
      </c>
      <c r="S110" s="53" t="s">
        <v>353</v>
      </c>
      <c r="T110" s="112"/>
      <c r="U110" s="112"/>
      <c r="V110" s="112"/>
    </row>
    <row r="111" s="16" customFormat="1" ht="30" customHeight="1" spans="1:22">
      <c r="A111" s="42">
        <v>90</v>
      </c>
      <c r="B111" s="53" t="s">
        <v>351</v>
      </c>
      <c r="C111" s="53" t="s">
        <v>306</v>
      </c>
      <c r="D111" s="96" t="s">
        <v>362</v>
      </c>
      <c r="E111" s="53" t="s">
        <v>363</v>
      </c>
      <c r="F111" s="53" t="s">
        <v>224</v>
      </c>
      <c r="G111" s="97"/>
      <c r="H111" s="97"/>
      <c r="I111" s="105"/>
      <c r="J111" s="105"/>
      <c r="K111" s="105"/>
      <c r="L111" s="105">
        <f t="shared" si="25"/>
        <v>0</v>
      </c>
      <c r="M111" s="42" t="s">
        <v>37</v>
      </c>
      <c r="N111" s="42" t="s">
        <v>37</v>
      </c>
      <c r="O111" s="42" t="s">
        <v>310</v>
      </c>
      <c r="P111" s="44" t="s">
        <v>353</v>
      </c>
      <c r="Q111" s="115">
        <v>13658.59</v>
      </c>
      <c r="R111" s="67" t="s">
        <v>39</v>
      </c>
      <c r="S111" s="53" t="s">
        <v>353</v>
      </c>
      <c r="T111" s="112"/>
      <c r="U111" s="112"/>
      <c r="V111" s="112"/>
    </row>
    <row r="112" s="16" customFormat="1" ht="30" customHeight="1" spans="1:22">
      <c r="A112" s="42">
        <v>91</v>
      </c>
      <c r="B112" s="53" t="s">
        <v>351</v>
      </c>
      <c r="C112" s="53" t="s">
        <v>306</v>
      </c>
      <c r="D112" s="96" t="s">
        <v>364</v>
      </c>
      <c r="E112" s="53" t="s">
        <v>84</v>
      </c>
      <c r="F112" s="53" t="s">
        <v>224</v>
      </c>
      <c r="G112" s="97">
        <v>4430000</v>
      </c>
      <c r="H112" s="97">
        <v>4430000</v>
      </c>
      <c r="I112" s="105"/>
      <c r="J112" s="105"/>
      <c r="K112" s="105"/>
      <c r="L112" s="105">
        <f t="shared" si="25"/>
        <v>4430000</v>
      </c>
      <c r="M112" s="42" t="s">
        <v>37</v>
      </c>
      <c r="N112" s="42" t="s">
        <v>37</v>
      </c>
      <c r="O112" s="42" t="s">
        <v>310</v>
      </c>
      <c r="P112" s="44" t="s">
        <v>353</v>
      </c>
      <c r="Q112" s="115">
        <v>124740</v>
      </c>
      <c r="R112" s="67" t="s">
        <v>39</v>
      </c>
      <c r="S112" s="53" t="s">
        <v>353</v>
      </c>
      <c r="T112" s="112"/>
      <c r="U112" s="112"/>
      <c r="V112" s="112"/>
    </row>
    <row r="113" s="16" customFormat="1" ht="30" customHeight="1" spans="1:22">
      <c r="A113" s="42">
        <v>92</v>
      </c>
      <c r="B113" s="53" t="s">
        <v>351</v>
      </c>
      <c r="C113" s="53" t="s">
        <v>306</v>
      </c>
      <c r="D113" s="96" t="s">
        <v>365</v>
      </c>
      <c r="E113" s="53" t="s">
        <v>363</v>
      </c>
      <c r="F113" s="53" t="s">
        <v>224</v>
      </c>
      <c r="G113" s="97">
        <v>1000000</v>
      </c>
      <c r="H113" s="97">
        <v>1000000</v>
      </c>
      <c r="I113" s="105"/>
      <c r="J113" s="105"/>
      <c r="K113" s="105"/>
      <c r="L113" s="105">
        <f t="shared" si="25"/>
        <v>1000000</v>
      </c>
      <c r="M113" s="42" t="s">
        <v>37</v>
      </c>
      <c r="N113" s="42" t="s">
        <v>37</v>
      </c>
      <c r="O113" s="42" t="s">
        <v>310</v>
      </c>
      <c r="P113" s="44" t="s">
        <v>353</v>
      </c>
      <c r="Q113" s="115">
        <v>55000</v>
      </c>
      <c r="R113" s="67" t="s">
        <v>39</v>
      </c>
      <c r="S113" s="53" t="s">
        <v>353</v>
      </c>
      <c r="T113" s="112"/>
      <c r="U113" s="112"/>
      <c r="V113" s="112"/>
    </row>
    <row r="114" s="16" customFormat="1" ht="30" customHeight="1" spans="1:22">
      <c r="A114" s="42">
        <v>93</v>
      </c>
      <c r="B114" s="53" t="s">
        <v>351</v>
      </c>
      <c r="C114" s="53" t="s">
        <v>306</v>
      </c>
      <c r="D114" s="96" t="s">
        <v>366</v>
      </c>
      <c r="E114" s="53" t="s">
        <v>357</v>
      </c>
      <c r="F114" s="53" t="s">
        <v>224</v>
      </c>
      <c r="G114" s="97">
        <v>1000000</v>
      </c>
      <c r="H114" s="97">
        <v>1000000</v>
      </c>
      <c r="I114" s="105"/>
      <c r="J114" s="105"/>
      <c r="K114" s="105"/>
      <c r="L114" s="105">
        <f t="shared" si="25"/>
        <v>1000000</v>
      </c>
      <c r="M114" s="42" t="s">
        <v>37</v>
      </c>
      <c r="N114" s="42" t="s">
        <v>37</v>
      </c>
      <c r="O114" s="42" t="s">
        <v>310</v>
      </c>
      <c r="P114" s="44" t="s">
        <v>353</v>
      </c>
      <c r="Q114" s="115">
        <v>55000</v>
      </c>
      <c r="R114" s="67" t="s">
        <v>39</v>
      </c>
      <c r="S114" s="53" t="s">
        <v>353</v>
      </c>
      <c r="T114" s="112"/>
      <c r="U114" s="112"/>
      <c r="V114" s="112"/>
    </row>
    <row r="115" s="16" customFormat="1" ht="30" customHeight="1" spans="1:22">
      <c r="A115" s="42">
        <v>94</v>
      </c>
      <c r="B115" s="53" t="s">
        <v>351</v>
      </c>
      <c r="C115" s="53" t="s">
        <v>306</v>
      </c>
      <c r="D115" s="96" t="s">
        <v>367</v>
      </c>
      <c r="E115" s="53" t="s">
        <v>355</v>
      </c>
      <c r="F115" s="53" t="s">
        <v>224</v>
      </c>
      <c r="G115" s="97">
        <v>1000000</v>
      </c>
      <c r="H115" s="97">
        <v>1000000</v>
      </c>
      <c r="I115" s="105"/>
      <c r="J115" s="105"/>
      <c r="K115" s="105"/>
      <c r="L115" s="105">
        <f t="shared" si="25"/>
        <v>1000000</v>
      </c>
      <c r="M115" s="42" t="s">
        <v>37</v>
      </c>
      <c r="N115" s="42" t="s">
        <v>37</v>
      </c>
      <c r="O115" s="42" t="s">
        <v>310</v>
      </c>
      <c r="P115" s="44" t="s">
        <v>353</v>
      </c>
      <c r="Q115" s="115">
        <v>55000</v>
      </c>
      <c r="R115" s="67" t="s">
        <v>39</v>
      </c>
      <c r="S115" s="53" t="s">
        <v>353</v>
      </c>
      <c r="T115" s="112"/>
      <c r="U115" s="112"/>
      <c r="V115" s="112"/>
    </row>
    <row r="116" s="16" customFormat="1" ht="30" customHeight="1" spans="1:22">
      <c r="A116" s="42">
        <v>95</v>
      </c>
      <c r="B116" s="95" t="s">
        <v>368</v>
      </c>
      <c r="C116" s="53" t="s">
        <v>306</v>
      </c>
      <c r="D116" s="96" t="s">
        <v>369</v>
      </c>
      <c r="E116" s="53" t="s">
        <v>88</v>
      </c>
      <c r="F116" s="53" t="s">
        <v>370</v>
      </c>
      <c r="G116" s="99">
        <v>2532500</v>
      </c>
      <c r="H116" s="99">
        <v>2532500</v>
      </c>
      <c r="I116" s="105"/>
      <c r="J116" s="105"/>
      <c r="K116" s="105"/>
      <c r="L116" s="105">
        <f t="shared" si="25"/>
        <v>2532500</v>
      </c>
      <c r="M116" s="42" t="s">
        <v>37</v>
      </c>
      <c r="N116" s="42" t="s">
        <v>37</v>
      </c>
      <c r="O116" s="42" t="s">
        <v>310</v>
      </c>
      <c r="P116" s="44" t="s">
        <v>371</v>
      </c>
      <c r="Q116" s="116">
        <v>29289.98325</v>
      </c>
      <c r="R116" s="67" t="s">
        <v>39</v>
      </c>
      <c r="S116" s="53" t="s">
        <v>371</v>
      </c>
      <c r="T116" s="112"/>
      <c r="U116" s="112"/>
      <c r="V116" s="112"/>
    </row>
    <row r="117" s="16" customFormat="1" ht="30" customHeight="1" spans="1:22">
      <c r="A117" s="42">
        <v>96</v>
      </c>
      <c r="B117" s="95" t="s">
        <v>368</v>
      </c>
      <c r="C117" s="53" t="s">
        <v>306</v>
      </c>
      <c r="D117" s="96" t="s">
        <v>372</v>
      </c>
      <c r="E117" s="53" t="s">
        <v>373</v>
      </c>
      <c r="F117" s="53" t="s">
        <v>370</v>
      </c>
      <c r="G117" s="99">
        <v>469500</v>
      </c>
      <c r="H117" s="99">
        <v>469500</v>
      </c>
      <c r="I117" s="105"/>
      <c r="J117" s="105"/>
      <c r="K117" s="105"/>
      <c r="L117" s="105">
        <f t="shared" si="25"/>
        <v>469500</v>
      </c>
      <c r="M117" s="42" t="s">
        <v>37</v>
      </c>
      <c r="N117" s="42" t="s">
        <v>37</v>
      </c>
      <c r="O117" s="42" t="s">
        <v>310</v>
      </c>
      <c r="P117" s="44" t="s">
        <v>371</v>
      </c>
      <c r="Q117" s="116">
        <v>18673.963</v>
      </c>
      <c r="R117" s="67" t="s">
        <v>39</v>
      </c>
      <c r="S117" s="53" t="s">
        <v>371</v>
      </c>
      <c r="T117" s="112"/>
      <c r="U117" s="112"/>
      <c r="V117" s="112"/>
    </row>
    <row r="118" s="16" customFormat="1" ht="30" customHeight="1" spans="1:22">
      <c r="A118" s="42">
        <v>97</v>
      </c>
      <c r="B118" s="95" t="s">
        <v>368</v>
      </c>
      <c r="C118" s="53" t="s">
        <v>306</v>
      </c>
      <c r="D118" s="96" t="s">
        <v>374</v>
      </c>
      <c r="E118" s="53" t="s">
        <v>375</v>
      </c>
      <c r="F118" s="53" t="s">
        <v>370</v>
      </c>
      <c r="G118" s="99">
        <v>997600</v>
      </c>
      <c r="H118" s="99">
        <v>997600</v>
      </c>
      <c r="I118" s="105"/>
      <c r="J118" s="105"/>
      <c r="K118" s="105"/>
      <c r="L118" s="105">
        <f t="shared" si="25"/>
        <v>997600</v>
      </c>
      <c r="M118" s="42" t="s">
        <v>37</v>
      </c>
      <c r="N118" s="42" t="s">
        <v>37</v>
      </c>
      <c r="O118" s="42" t="s">
        <v>310</v>
      </c>
      <c r="P118" s="44" t="s">
        <v>371</v>
      </c>
      <c r="Q118" s="116">
        <v>54870.75385</v>
      </c>
      <c r="R118" s="67" t="s">
        <v>39</v>
      </c>
      <c r="S118" s="53" t="s">
        <v>371</v>
      </c>
      <c r="T118" s="112"/>
      <c r="U118" s="112"/>
      <c r="V118" s="112"/>
    </row>
    <row r="119" s="16" customFormat="1" ht="30" customHeight="1" spans="1:22">
      <c r="A119" s="42">
        <v>98</v>
      </c>
      <c r="B119" s="95" t="s">
        <v>368</v>
      </c>
      <c r="C119" s="53" t="s">
        <v>306</v>
      </c>
      <c r="D119" s="96" t="s">
        <v>376</v>
      </c>
      <c r="E119" s="53" t="s">
        <v>377</v>
      </c>
      <c r="F119" s="53" t="s">
        <v>370</v>
      </c>
      <c r="G119" s="99">
        <v>23700</v>
      </c>
      <c r="H119" s="99">
        <v>23700</v>
      </c>
      <c r="I119" s="105"/>
      <c r="J119" s="105"/>
      <c r="K119" s="105"/>
      <c r="L119" s="105">
        <f t="shared" si="25"/>
        <v>23700</v>
      </c>
      <c r="M119" s="42" t="s">
        <v>37</v>
      </c>
      <c r="N119" s="42" t="s">
        <v>37</v>
      </c>
      <c r="O119" s="42" t="s">
        <v>310</v>
      </c>
      <c r="P119" s="44" t="s">
        <v>371</v>
      </c>
      <c r="Q119" s="116">
        <v>32103.86795</v>
      </c>
      <c r="R119" s="67" t="s">
        <v>39</v>
      </c>
      <c r="S119" s="53" t="s">
        <v>371</v>
      </c>
      <c r="T119" s="112"/>
      <c r="U119" s="112"/>
      <c r="V119" s="112"/>
    </row>
    <row r="120" s="16" customFormat="1" ht="30" customHeight="1" spans="1:22">
      <c r="A120" s="42">
        <v>99</v>
      </c>
      <c r="B120" s="95" t="s">
        <v>368</v>
      </c>
      <c r="C120" s="53" t="s">
        <v>306</v>
      </c>
      <c r="D120" s="96" t="s">
        <v>378</v>
      </c>
      <c r="E120" s="53" t="s">
        <v>92</v>
      </c>
      <c r="F120" s="53" t="s">
        <v>370</v>
      </c>
      <c r="G120" s="99">
        <v>39300</v>
      </c>
      <c r="H120" s="99">
        <v>39300</v>
      </c>
      <c r="I120" s="105"/>
      <c r="J120" s="105"/>
      <c r="K120" s="105"/>
      <c r="L120" s="105">
        <f t="shared" si="25"/>
        <v>39300</v>
      </c>
      <c r="M120" s="42" t="s">
        <v>37</v>
      </c>
      <c r="N120" s="42" t="s">
        <v>37</v>
      </c>
      <c r="O120" s="42" t="s">
        <v>310</v>
      </c>
      <c r="P120" s="44" t="s">
        <v>371</v>
      </c>
      <c r="Q120" s="116">
        <v>116008.79675</v>
      </c>
      <c r="R120" s="67" t="s">
        <v>39</v>
      </c>
      <c r="S120" s="53" t="s">
        <v>371</v>
      </c>
      <c r="T120" s="112"/>
      <c r="U120" s="112"/>
      <c r="V120" s="112"/>
    </row>
    <row r="121" s="16" customFormat="1" ht="30" customHeight="1" spans="1:22">
      <c r="A121" s="42">
        <v>100</v>
      </c>
      <c r="B121" s="95" t="s">
        <v>368</v>
      </c>
      <c r="C121" s="53" t="s">
        <v>306</v>
      </c>
      <c r="D121" s="96" t="s">
        <v>379</v>
      </c>
      <c r="E121" s="53" t="s">
        <v>380</v>
      </c>
      <c r="F121" s="53" t="s">
        <v>370</v>
      </c>
      <c r="G121" s="99">
        <v>2300</v>
      </c>
      <c r="H121" s="99">
        <v>2300</v>
      </c>
      <c r="I121" s="105"/>
      <c r="J121" s="105"/>
      <c r="K121" s="105"/>
      <c r="L121" s="105">
        <f t="shared" si="25"/>
        <v>2300</v>
      </c>
      <c r="M121" s="42" t="s">
        <v>37</v>
      </c>
      <c r="N121" s="42" t="s">
        <v>37</v>
      </c>
      <c r="O121" s="42" t="s">
        <v>310</v>
      </c>
      <c r="P121" s="44" t="s">
        <v>371</v>
      </c>
      <c r="Q121" s="116">
        <v>6011.4813</v>
      </c>
      <c r="R121" s="67" t="s">
        <v>39</v>
      </c>
      <c r="S121" s="53" t="s">
        <v>371</v>
      </c>
      <c r="T121" s="112"/>
      <c r="U121" s="112"/>
      <c r="V121" s="112"/>
    </row>
    <row r="122" s="16" customFormat="1" ht="30" customHeight="1" spans="1:22">
      <c r="A122" s="42">
        <v>101</v>
      </c>
      <c r="B122" s="95" t="s">
        <v>368</v>
      </c>
      <c r="C122" s="53" t="s">
        <v>306</v>
      </c>
      <c r="D122" s="96" t="s">
        <v>381</v>
      </c>
      <c r="E122" s="53" t="s">
        <v>382</v>
      </c>
      <c r="F122" s="53" t="s">
        <v>370</v>
      </c>
      <c r="G122" s="99">
        <v>2400</v>
      </c>
      <c r="H122" s="99">
        <v>2400</v>
      </c>
      <c r="I122" s="105"/>
      <c r="J122" s="105"/>
      <c r="K122" s="105"/>
      <c r="L122" s="105">
        <f t="shared" si="25"/>
        <v>2400</v>
      </c>
      <c r="M122" s="42" t="s">
        <v>37</v>
      </c>
      <c r="N122" s="42" t="s">
        <v>37</v>
      </c>
      <c r="O122" s="42" t="s">
        <v>310</v>
      </c>
      <c r="P122" s="44" t="s">
        <v>371</v>
      </c>
      <c r="Q122" s="116">
        <v>13557.80855</v>
      </c>
      <c r="R122" s="67" t="s">
        <v>39</v>
      </c>
      <c r="S122" s="53" t="s">
        <v>371</v>
      </c>
      <c r="T122" s="112"/>
      <c r="U122" s="112"/>
      <c r="V122" s="112"/>
    </row>
    <row r="123" s="16" customFormat="1" ht="30" customHeight="1" spans="1:22">
      <c r="A123" s="42">
        <v>102</v>
      </c>
      <c r="B123" s="95" t="s">
        <v>368</v>
      </c>
      <c r="C123" s="53" t="s">
        <v>306</v>
      </c>
      <c r="D123" s="96" t="s">
        <v>383</v>
      </c>
      <c r="E123" s="53" t="s">
        <v>384</v>
      </c>
      <c r="F123" s="53" t="s">
        <v>370</v>
      </c>
      <c r="G123" s="99">
        <v>5460700</v>
      </c>
      <c r="H123" s="99">
        <v>5460700</v>
      </c>
      <c r="I123" s="105"/>
      <c r="J123" s="105"/>
      <c r="K123" s="105"/>
      <c r="L123" s="105">
        <f t="shared" si="25"/>
        <v>5460700</v>
      </c>
      <c r="M123" s="42" t="s">
        <v>37</v>
      </c>
      <c r="N123" s="42" t="s">
        <v>37</v>
      </c>
      <c r="O123" s="42" t="s">
        <v>310</v>
      </c>
      <c r="P123" s="44" t="s">
        <v>371</v>
      </c>
      <c r="Q123" s="116">
        <v>245831.21035</v>
      </c>
      <c r="R123" s="67" t="s">
        <v>39</v>
      </c>
      <c r="S123" s="53" t="s">
        <v>371</v>
      </c>
      <c r="T123" s="112"/>
      <c r="U123" s="112"/>
      <c r="V123" s="112"/>
    </row>
    <row r="124" s="16" customFormat="1" ht="30" customHeight="1" spans="1:22">
      <c r="A124" s="42">
        <v>103</v>
      </c>
      <c r="B124" s="95" t="s">
        <v>368</v>
      </c>
      <c r="C124" s="53" t="s">
        <v>306</v>
      </c>
      <c r="D124" s="96" t="s">
        <v>385</v>
      </c>
      <c r="E124" s="53" t="s">
        <v>386</v>
      </c>
      <c r="F124" s="53" t="s">
        <v>370</v>
      </c>
      <c r="G124" s="99">
        <v>2000</v>
      </c>
      <c r="H124" s="99">
        <v>2000</v>
      </c>
      <c r="I124" s="105"/>
      <c r="J124" s="105"/>
      <c r="K124" s="105"/>
      <c r="L124" s="105">
        <f t="shared" si="25"/>
        <v>2000</v>
      </c>
      <c r="M124" s="42" t="s">
        <v>37</v>
      </c>
      <c r="N124" s="42" t="s">
        <v>37</v>
      </c>
      <c r="O124" s="42" t="s">
        <v>310</v>
      </c>
      <c r="P124" s="44" t="s">
        <v>371</v>
      </c>
      <c r="Q124" s="116">
        <v>7802.135</v>
      </c>
      <c r="R124" s="67" t="s">
        <v>39</v>
      </c>
      <c r="S124" s="53" t="s">
        <v>371</v>
      </c>
      <c r="T124" s="112"/>
      <c r="U124" s="112"/>
      <c r="V124" s="112"/>
    </row>
    <row r="125" s="16" customFormat="1" ht="30" customHeight="1" spans="1:22">
      <c r="A125" s="42">
        <v>104</v>
      </c>
      <c r="B125" s="61" t="s">
        <v>387</v>
      </c>
      <c r="C125" s="100" t="s">
        <v>306</v>
      </c>
      <c r="D125" s="101" t="s">
        <v>388</v>
      </c>
      <c r="E125" s="43" t="s">
        <v>107</v>
      </c>
      <c r="F125" s="100" t="s">
        <v>309</v>
      </c>
      <c r="G125" s="102">
        <v>2483</v>
      </c>
      <c r="H125" s="102">
        <v>2483</v>
      </c>
      <c r="I125" s="108"/>
      <c r="J125" s="108"/>
      <c r="K125" s="108"/>
      <c r="L125" s="102">
        <v>2483</v>
      </c>
      <c r="M125" s="109" t="s">
        <v>37</v>
      </c>
      <c r="N125" s="109" t="s">
        <v>37</v>
      </c>
      <c r="O125" s="42" t="s">
        <v>310</v>
      </c>
      <c r="P125" s="72" t="s">
        <v>311</v>
      </c>
      <c r="Q125" s="117">
        <v>5593.5</v>
      </c>
      <c r="R125" s="118" t="s">
        <v>39</v>
      </c>
      <c r="S125" s="119" t="s">
        <v>311</v>
      </c>
      <c r="T125" s="120"/>
      <c r="U125" s="120"/>
      <c r="V125" s="120"/>
    </row>
    <row r="126" s="16" customFormat="1" ht="30" customHeight="1" spans="1:22">
      <c r="A126" s="42">
        <v>105</v>
      </c>
      <c r="B126" s="61" t="s">
        <v>387</v>
      </c>
      <c r="C126" s="53" t="s">
        <v>306</v>
      </c>
      <c r="D126" s="101" t="s">
        <v>389</v>
      </c>
      <c r="E126" s="53" t="s">
        <v>390</v>
      </c>
      <c r="F126" s="53" t="s">
        <v>309</v>
      </c>
      <c r="G126" s="103">
        <f t="shared" ref="G126:L126" si="26">4455-1800</f>
        <v>2655</v>
      </c>
      <c r="H126" s="103">
        <f t="shared" si="26"/>
        <v>2655</v>
      </c>
      <c r="I126" s="70"/>
      <c r="J126" s="70"/>
      <c r="K126" s="70"/>
      <c r="L126" s="103">
        <f t="shared" si="26"/>
        <v>2655</v>
      </c>
      <c r="M126" s="110" t="s">
        <v>37</v>
      </c>
      <c r="N126" s="110" t="s">
        <v>37</v>
      </c>
      <c r="O126" s="42" t="s">
        <v>310</v>
      </c>
      <c r="P126" s="72" t="s">
        <v>311</v>
      </c>
      <c r="Q126" s="121">
        <v>10036.4</v>
      </c>
      <c r="R126" s="67" t="s">
        <v>39</v>
      </c>
      <c r="S126" s="119" t="s">
        <v>311</v>
      </c>
      <c r="T126" s="110"/>
      <c r="U126" s="110"/>
      <c r="V126" s="122"/>
    </row>
    <row r="127" s="16" customFormat="1" ht="30" customHeight="1" spans="1:22">
      <c r="A127" s="42">
        <v>106</v>
      </c>
      <c r="B127" s="61" t="s">
        <v>387</v>
      </c>
      <c r="C127" s="53" t="s">
        <v>306</v>
      </c>
      <c r="D127" s="101" t="s">
        <v>391</v>
      </c>
      <c r="E127" s="53" t="s">
        <v>392</v>
      </c>
      <c r="F127" s="53" t="s">
        <v>309</v>
      </c>
      <c r="G127" s="103">
        <f t="shared" ref="G127:L127" si="27">1278514-180000+1800</f>
        <v>1100314</v>
      </c>
      <c r="H127" s="103">
        <f t="shared" si="27"/>
        <v>1100314</v>
      </c>
      <c r="I127" s="70"/>
      <c r="J127" s="70"/>
      <c r="K127" s="70"/>
      <c r="L127" s="103">
        <f t="shared" si="27"/>
        <v>1100314</v>
      </c>
      <c r="M127" s="110" t="s">
        <v>37</v>
      </c>
      <c r="N127" s="110" t="s">
        <v>37</v>
      </c>
      <c r="O127" s="42" t="s">
        <v>310</v>
      </c>
      <c r="P127" s="72" t="s">
        <v>311</v>
      </c>
      <c r="Q127" s="121">
        <v>39683.05</v>
      </c>
      <c r="R127" s="67" t="s">
        <v>39</v>
      </c>
      <c r="S127" s="119" t="s">
        <v>311</v>
      </c>
      <c r="T127" s="110"/>
      <c r="U127" s="110"/>
      <c r="V127" s="122"/>
    </row>
    <row r="128" s="16" customFormat="1" ht="30" customHeight="1" spans="1:22">
      <c r="A128" s="42">
        <v>107</v>
      </c>
      <c r="B128" s="61" t="s">
        <v>387</v>
      </c>
      <c r="C128" s="53" t="s">
        <v>306</v>
      </c>
      <c r="D128" s="101" t="s">
        <v>393</v>
      </c>
      <c r="E128" s="53" t="s">
        <v>394</v>
      </c>
      <c r="F128" s="53" t="s">
        <v>309</v>
      </c>
      <c r="G128" s="103">
        <v>1862</v>
      </c>
      <c r="H128" s="103">
        <v>1862</v>
      </c>
      <c r="I128" s="70"/>
      <c r="J128" s="70"/>
      <c r="K128" s="70"/>
      <c r="L128" s="103">
        <v>1862</v>
      </c>
      <c r="M128" s="110" t="s">
        <v>37</v>
      </c>
      <c r="N128" s="110" t="s">
        <v>37</v>
      </c>
      <c r="O128" s="42" t="s">
        <v>310</v>
      </c>
      <c r="P128" s="72" t="s">
        <v>311</v>
      </c>
      <c r="Q128" s="121">
        <v>4194.85</v>
      </c>
      <c r="R128" s="67" t="s">
        <v>39</v>
      </c>
      <c r="S128" s="119" t="s">
        <v>311</v>
      </c>
      <c r="T128" s="110"/>
      <c r="U128" s="110"/>
      <c r="V128" s="122"/>
    </row>
    <row r="129" s="16" customFormat="1" ht="30" customHeight="1" spans="1:22">
      <c r="A129" s="42">
        <v>108</v>
      </c>
      <c r="B129" s="61" t="s">
        <v>387</v>
      </c>
      <c r="C129" s="53" t="s">
        <v>306</v>
      </c>
      <c r="D129" s="101" t="s">
        <v>395</v>
      </c>
      <c r="E129" s="53" t="s">
        <v>396</v>
      </c>
      <c r="F129" s="53" t="s">
        <v>309</v>
      </c>
      <c r="G129" s="103">
        <v>250</v>
      </c>
      <c r="H129" s="103">
        <v>250</v>
      </c>
      <c r="I129" s="70"/>
      <c r="J129" s="70"/>
      <c r="K129" s="70"/>
      <c r="L129" s="103">
        <v>250</v>
      </c>
      <c r="M129" s="110" t="s">
        <v>37</v>
      </c>
      <c r="N129" s="110" t="s">
        <v>37</v>
      </c>
      <c r="O129" s="42" t="s">
        <v>310</v>
      </c>
      <c r="P129" s="72" t="s">
        <v>311</v>
      </c>
      <c r="Q129" s="121">
        <v>563.75</v>
      </c>
      <c r="R129" s="67" t="s">
        <v>39</v>
      </c>
      <c r="S129" s="119" t="s">
        <v>311</v>
      </c>
      <c r="T129" s="110"/>
      <c r="U129" s="110"/>
      <c r="V129" s="122"/>
    </row>
    <row r="130" s="16" customFormat="1" ht="30" customHeight="1" spans="1:22">
      <c r="A130" s="42">
        <v>109</v>
      </c>
      <c r="B130" s="61" t="s">
        <v>387</v>
      </c>
      <c r="C130" s="53" t="s">
        <v>306</v>
      </c>
      <c r="D130" s="101" t="s">
        <v>397</v>
      </c>
      <c r="E130" s="53" t="s">
        <v>398</v>
      </c>
      <c r="F130" s="53" t="s">
        <v>309</v>
      </c>
      <c r="G130" s="103">
        <v>2082</v>
      </c>
      <c r="H130" s="103">
        <v>2082</v>
      </c>
      <c r="I130" s="70"/>
      <c r="J130" s="70"/>
      <c r="K130" s="70"/>
      <c r="L130" s="103">
        <v>2082</v>
      </c>
      <c r="M130" s="110" t="s">
        <v>37</v>
      </c>
      <c r="N130" s="110" t="s">
        <v>37</v>
      </c>
      <c r="O130" s="42" t="s">
        <v>310</v>
      </c>
      <c r="P130" s="72" t="s">
        <v>311</v>
      </c>
      <c r="Q130" s="121">
        <v>4690.95</v>
      </c>
      <c r="R130" s="67" t="s">
        <v>39</v>
      </c>
      <c r="S130" s="119" t="s">
        <v>311</v>
      </c>
      <c r="T130" s="110"/>
      <c r="U130" s="110"/>
      <c r="V130" s="122"/>
    </row>
    <row r="131" s="16" customFormat="1" ht="30" customHeight="1" spans="1:22">
      <c r="A131" s="42">
        <v>110</v>
      </c>
      <c r="B131" s="61" t="s">
        <v>387</v>
      </c>
      <c r="C131" s="53" t="s">
        <v>306</v>
      </c>
      <c r="D131" s="101" t="s">
        <v>399</v>
      </c>
      <c r="E131" s="53" t="s">
        <v>102</v>
      </c>
      <c r="F131" s="53" t="s">
        <v>309</v>
      </c>
      <c r="G131" s="103">
        <v>240</v>
      </c>
      <c r="H131" s="103">
        <v>240</v>
      </c>
      <c r="I131" s="70"/>
      <c r="J131" s="70"/>
      <c r="K131" s="70"/>
      <c r="L131" s="103">
        <v>240</v>
      </c>
      <c r="M131" s="110" t="s">
        <v>37</v>
      </c>
      <c r="N131" s="110" t="s">
        <v>37</v>
      </c>
      <c r="O131" s="42" t="s">
        <v>310</v>
      </c>
      <c r="P131" s="72" t="s">
        <v>311</v>
      </c>
      <c r="Q131" s="121">
        <v>541.2</v>
      </c>
      <c r="R131" s="67" t="s">
        <v>39</v>
      </c>
      <c r="S131" s="119" t="s">
        <v>311</v>
      </c>
      <c r="T131" s="110"/>
      <c r="U131" s="110"/>
      <c r="V131" s="122"/>
    </row>
    <row r="132" s="16" customFormat="1" ht="30" customHeight="1" spans="1:22">
      <c r="A132" s="42">
        <v>111</v>
      </c>
      <c r="B132" s="61" t="s">
        <v>387</v>
      </c>
      <c r="C132" s="53" t="s">
        <v>306</v>
      </c>
      <c r="D132" s="101" t="s">
        <v>400</v>
      </c>
      <c r="E132" s="53" t="s">
        <v>401</v>
      </c>
      <c r="F132" s="53" t="s">
        <v>309</v>
      </c>
      <c r="G132" s="103">
        <v>2703</v>
      </c>
      <c r="H132" s="103">
        <v>2703</v>
      </c>
      <c r="I132" s="70"/>
      <c r="J132" s="70"/>
      <c r="K132" s="70"/>
      <c r="L132" s="103">
        <v>2703</v>
      </c>
      <c r="M132" s="110" t="s">
        <v>37</v>
      </c>
      <c r="N132" s="110" t="s">
        <v>37</v>
      </c>
      <c r="O132" s="42" t="s">
        <v>310</v>
      </c>
      <c r="P132" s="72" t="s">
        <v>311</v>
      </c>
      <c r="Q132" s="121">
        <v>6089.6</v>
      </c>
      <c r="R132" s="67" t="s">
        <v>39</v>
      </c>
      <c r="S132" s="119" t="s">
        <v>311</v>
      </c>
      <c r="T132" s="110"/>
      <c r="U132" s="110"/>
      <c r="V132" s="122"/>
    </row>
    <row r="133" s="16" customFormat="1" ht="30" customHeight="1" spans="1:22">
      <c r="A133" s="42">
        <v>112</v>
      </c>
      <c r="B133" s="61" t="s">
        <v>387</v>
      </c>
      <c r="C133" s="53" t="s">
        <v>306</v>
      </c>
      <c r="D133" s="101" t="s">
        <v>402</v>
      </c>
      <c r="E133" s="53" t="s">
        <v>403</v>
      </c>
      <c r="F133" s="53" t="s">
        <v>309</v>
      </c>
      <c r="G133" s="103">
        <v>2242</v>
      </c>
      <c r="H133" s="103">
        <v>2242</v>
      </c>
      <c r="I133" s="70"/>
      <c r="J133" s="70"/>
      <c r="K133" s="70"/>
      <c r="L133" s="103">
        <v>2242</v>
      </c>
      <c r="M133" s="110" t="s">
        <v>37</v>
      </c>
      <c r="N133" s="110" t="s">
        <v>37</v>
      </c>
      <c r="O133" s="42" t="s">
        <v>310</v>
      </c>
      <c r="P133" s="72" t="s">
        <v>311</v>
      </c>
      <c r="Q133" s="121">
        <v>5051.75</v>
      </c>
      <c r="R133" s="67" t="s">
        <v>39</v>
      </c>
      <c r="S133" s="119" t="s">
        <v>311</v>
      </c>
      <c r="T133" s="110"/>
      <c r="U133" s="110"/>
      <c r="V133" s="122"/>
    </row>
    <row r="134" s="16" customFormat="1" ht="30" customHeight="1" spans="1:22">
      <c r="A134" s="42">
        <v>113</v>
      </c>
      <c r="B134" s="61" t="s">
        <v>387</v>
      </c>
      <c r="C134" s="53" t="s">
        <v>306</v>
      </c>
      <c r="D134" s="101" t="s">
        <v>404</v>
      </c>
      <c r="E134" s="53" t="s">
        <v>97</v>
      </c>
      <c r="F134" s="53" t="s">
        <v>309</v>
      </c>
      <c r="G134" s="103">
        <v>2883</v>
      </c>
      <c r="H134" s="103">
        <v>2883</v>
      </c>
      <c r="I134" s="70"/>
      <c r="J134" s="70"/>
      <c r="K134" s="70"/>
      <c r="L134" s="103">
        <v>2883</v>
      </c>
      <c r="M134" s="110" t="s">
        <v>37</v>
      </c>
      <c r="N134" s="110" t="s">
        <v>37</v>
      </c>
      <c r="O134" s="42" t="s">
        <v>310</v>
      </c>
      <c r="P134" s="72" t="s">
        <v>311</v>
      </c>
      <c r="Q134" s="121">
        <v>6495.5</v>
      </c>
      <c r="R134" s="67" t="s">
        <v>39</v>
      </c>
      <c r="S134" s="119" t="s">
        <v>311</v>
      </c>
      <c r="T134" s="110"/>
      <c r="U134" s="110"/>
      <c r="V134" s="122"/>
    </row>
    <row r="135" s="16" customFormat="1" ht="30" customHeight="1" spans="1:22">
      <c r="A135" s="42">
        <v>114</v>
      </c>
      <c r="B135" s="61" t="s">
        <v>387</v>
      </c>
      <c r="C135" s="53" t="s">
        <v>306</v>
      </c>
      <c r="D135" s="101" t="s">
        <v>405</v>
      </c>
      <c r="E135" s="53" t="s">
        <v>116</v>
      </c>
      <c r="F135" s="53" t="s">
        <v>309</v>
      </c>
      <c r="G135" s="103">
        <v>500</v>
      </c>
      <c r="H135" s="103">
        <v>500</v>
      </c>
      <c r="I135" s="70"/>
      <c r="J135" s="70"/>
      <c r="K135" s="70"/>
      <c r="L135" s="103">
        <v>500</v>
      </c>
      <c r="M135" s="110" t="s">
        <v>37</v>
      </c>
      <c r="N135" s="110" t="s">
        <v>37</v>
      </c>
      <c r="O135" s="42" t="s">
        <v>310</v>
      </c>
      <c r="P135" s="72" t="s">
        <v>311</v>
      </c>
      <c r="Q135" s="121">
        <v>1127.5</v>
      </c>
      <c r="R135" s="67" t="s">
        <v>39</v>
      </c>
      <c r="S135" s="119" t="s">
        <v>311</v>
      </c>
      <c r="T135" s="110"/>
      <c r="U135" s="110"/>
      <c r="V135" s="122"/>
    </row>
    <row r="136" s="16" customFormat="1" ht="30" customHeight="1" spans="1:22">
      <c r="A136" s="42">
        <v>115</v>
      </c>
      <c r="B136" s="61" t="s">
        <v>387</v>
      </c>
      <c r="C136" s="53" t="s">
        <v>306</v>
      </c>
      <c r="D136" s="101" t="s">
        <v>406</v>
      </c>
      <c r="E136" s="53" t="s">
        <v>407</v>
      </c>
      <c r="F136" s="53" t="s">
        <v>309</v>
      </c>
      <c r="G136" s="103">
        <v>941786</v>
      </c>
      <c r="H136" s="103">
        <v>941786</v>
      </c>
      <c r="I136" s="70"/>
      <c r="J136" s="70"/>
      <c r="K136" s="70"/>
      <c r="L136" s="103">
        <v>941786</v>
      </c>
      <c r="M136" s="110" t="s">
        <v>37</v>
      </c>
      <c r="N136" s="110" t="s">
        <v>37</v>
      </c>
      <c r="O136" s="42" t="s">
        <v>310</v>
      </c>
      <c r="P136" s="72" t="s">
        <v>311</v>
      </c>
      <c r="Q136" s="121">
        <v>29231.95</v>
      </c>
      <c r="R136" s="67" t="s">
        <v>39</v>
      </c>
      <c r="S136" s="119" t="s">
        <v>311</v>
      </c>
      <c r="T136" s="110"/>
      <c r="U136" s="110"/>
      <c r="V136" s="122"/>
    </row>
    <row r="137" s="16" customFormat="1" ht="30" customHeight="1" spans="1:22">
      <c r="A137" s="42">
        <v>116</v>
      </c>
      <c r="B137" s="123" t="s">
        <v>408</v>
      </c>
      <c r="C137" s="100" t="s">
        <v>306</v>
      </c>
      <c r="D137" s="101" t="s">
        <v>409</v>
      </c>
      <c r="E137" s="43" t="s">
        <v>410</v>
      </c>
      <c r="F137" s="100" t="s">
        <v>411</v>
      </c>
      <c r="G137" s="102">
        <v>3768</v>
      </c>
      <c r="H137" s="102">
        <v>3768</v>
      </c>
      <c r="I137" s="131"/>
      <c r="J137" s="131"/>
      <c r="K137" s="131"/>
      <c r="L137" s="102">
        <v>3768</v>
      </c>
      <c r="M137" s="109" t="s">
        <v>37</v>
      </c>
      <c r="N137" s="109" t="s">
        <v>37</v>
      </c>
      <c r="O137" s="42" t="s">
        <v>310</v>
      </c>
      <c r="P137" s="119" t="s">
        <v>353</v>
      </c>
      <c r="Q137" s="136">
        <v>16544</v>
      </c>
      <c r="R137" s="118" t="s">
        <v>39</v>
      </c>
      <c r="S137" s="119" t="s">
        <v>353</v>
      </c>
      <c r="T137" s="109"/>
      <c r="U137" s="109"/>
      <c r="V137" s="137"/>
    </row>
    <row r="138" s="16" customFormat="1" ht="30" customHeight="1" spans="1:22">
      <c r="A138" s="42">
        <v>117</v>
      </c>
      <c r="B138" s="123" t="s">
        <v>408</v>
      </c>
      <c r="C138" s="53" t="s">
        <v>306</v>
      </c>
      <c r="D138" s="101" t="s">
        <v>412</v>
      </c>
      <c r="E138" s="53" t="s">
        <v>390</v>
      </c>
      <c r="F138" s="100" t="s">
        <v>411</v>
      </c>
      <c r="G138" s="103">
        <v>6760</v>
      </c>
      <c r="H138" s="103">
        <v>6760</v>
      </c>
      <c r="I138" s="70"/>
      <c r="J138" s="70"/>
      <c r="K138" s="70"/>
      <c r="L138" s="103">
        <v>6760</v>
      </c>
      <c r="M138" s="110" t="s">
        <v>37</v>
      </c>
      <c r="N138" s="110" t="s">
        <v>37</v>
      </c>
      <c r="O138" s="42" t="s">
        <v>310</v>
      </c>
      <c r="P138" s="119" t="s">
        <v>353</v>
      </c>
      <c r="Q138" s="121">
        <v>29683.5</v>
      </c>
      <c r="R138" s="67" t="s">
        <v>39</v>
      </c>
      <c r="S138" s="119" t="s">
        <v>353</v>
      </c>
      <c r="T138" s="110"/>
      <c r="U138" s="110"/>
      <c r="V138" s="122"/>
    </row>
    <row r="139" s="16" customFormat="1" ht="30" customHeight="1" spans="1:22">
      <c r="A139" s="42">
        <v>118</v>
      </c>
      <c r="B139" s="123" t="s">
        <v>408</v>
      </c>
      <c r="C139" s="53" t="s">
        <v>306</v>
      </c>
      <c r="D139" s="101" t="s">
        <v>413</v>
      </c>
      <c r="E139" s="53" t="s">
        <v>392</v>
      </c>
      <c r="F139" s="100" t="s">
        <v>411</v>
      </c>
      <c r="G139" s="103">
        <v>2562499</v>
      </c>
      <c r="H139" s="103">
        <v>2562499</v>
      </c>
      <c r="I139" s="70"/>
      <c r="J139" s="70"/>
      <c r="K139" s="70"/>
      <c r="L139" s="103">
        <v>2562499</v>
      </c>
      <c r="M139" s="110" t="s">
        <v>37</v>
      </c>
      <c r="N139" s="110" t="s">
        <v>37</v>
      </c>
      <c r="O139" s="42" t="s">
        <v>310</v>
      </c>
      <c r="P139" s="119" t="s">
        <v>353</v>
      </c>
      <c r="Q139" s="121">
        <v>66286</v>
      </c>
      <c r="R139" s="67" t="s">
        <v>39</v>
      </c>
      <c r="S139" s="119" t="s">
        <v>353</v>
      </c>
      <c r="T139" s="110"/>
      <c r="U139" s="110"/>
      <c r="V139" s="122"/>
    </row>
    <row r="140" s="16" customFormat="1" ht="30" customHeight="1" spans="1:22">
      <c r="A140" s="42">
        <v>119</v>
      </c>
      <c r="B140" s="123" t="s">
        <v>408</v>
      </c>
      <c r="C140" s="53" t="s">
        <v>306</v>
      </c>
      <c r="D140" s="101" t="s">
        <v>414</v>
      </c>
      <c r="E140" s="53" t="s">
        <v>394</v>
      </c>
      <c r="F140" s="100" t="s">
        <v>411</v>
      </c>
      <c r="G140" s="103">
        <v>2826</v>
      </c>
      <c r="H140" s="103">
        <v>2826</v>
      </c>
      <c r="I140" s="70"/>
      <c r="J140" s="70"/>
      <c r="K140" s="70"/>
      <c r="L140" s="103">
        <v>2826</v>
      </c>
      <c r="M140" s="110" t="s">
        <v>37</v>
      </c>
      <c r="N140" s="110" t="s">
        <v>37</v>
      </c>
      <c r="O140" s="42" t="s">
        <v>310</v>
      </c>
      <c r="P140" s="119" t="s">
        <v>353</v>
      </c>
      <c r="Q140" s="121">
        <v>12408</v>
      </c>
      <c r="R140" s="67" t="s">
        <v>39</v>
      </c>
      <c r="S140" s="119" t="s">
        <v>353</v>
      </c>
      <c r="T140" s="110"/>
      <c r="U140" s="110"/>
      <c r="V140" s="122"/>
    </row>
    <row r="141" s="16" customFormat="1" ht="30" customHeight="1" spans="1:22">
      <c r="A141" s="42">
        <v>120</v>
      </c>
      <c r="B141" s="123" t="s">
        <v>408</v>
      </c>
      <c r="C141" s="53" t="s">
        <v>306</v>
      </c>
      <c r="D141" s="101" t="s">
        <v>415</v>
      </c>
      <c r="E141" s="53" t="s">
        <v>396</v>
      </c>
      <c r="F141" s="100" t="s">
        <v>411</v>
      </c>
      <c r="G141" s="103">
        <v>380</v>
      </c>
      <c r="H141" s="103">
        <v>380</v>
      </c>
      <c r="I141" s="70"/>
      <c r="J141" s="70"/>
      <c r="K141" s="70"/>
      <c r="L141" s="103">
        <v>380</v>
      </c>
      <c r="M141" s="110" t="s">
        <v>37</v>
      </c>
      <c r="N141" s="110" t="s">
        <v>37</v>
      </c>
      <c r="O141" s="42" t="s">
        <v>310</v>
      </c>
      <c r="P141" s="119" t="s">
        <v>353</v>
      </c>
      <c r="Q141" s="121">
        <v>1666.5</v>
      </c>
      <c r="R141" s="67" t="s">
        <v>39</v>
      </c>
      <c r="S141" s="119" t="s">
        <v>353</v>
      </c>
      <c r="T141" s="110"/>
      <c r="U141" s="110"/>
      <c r="V141" s="122"/>
    </row>
    <row r="142" s="16" customFormat="1" ht="30" customHeight="1" spans="1:22">
      <c r="A142" s="42">
        <v>121</v>
      </c>
      <c r="B142" s="123" t="s">
        <v>408</v>
      </c>
      <c r="C142" s="53" t="s">
        <v>306</v>
      </c>
      <c r="D142" s="101" t="s">
        <v>416</v>
      </c>
      <c r="E142" s="53" t="s">
        <v>398</v>
      </c>
      <c r="F142" s="100" t="s">
        <v>411</v>
      </c>
      <c r="G142" s="103">
        <v>3160</v>
      </c>
      <c r="H142" s="103">
        <v>3160</v>
      </c>
      <c r="I142" s="70"/>
      <c r="J142" s="70"/>
      <c r="K142" s="70"/>
      <c r="L142" s="103">
        <v>3160</v>
      </c>
      <c r="M142" s="110" t="s">
        <v>37</v>
      </c>
      <c r="N142" s="110" t="s">
        <v>37</v>
      </c>
      <c r="O142" s="42" t="s">
        <v>310</v>
      </c>
      <c r="P142" s="119" t="s">
        <v>353</v>
      </c>
      <c r="Q142" s="121">
        <v>13876.5</v>
      </c>
      <c r="R142" s="67" t="s">
        <v>39</v>
      </c>
      <c r="S142" s="119" t="s">
        <v>353</v>
      </c>
      <c r="T142" s="110"/>
      <c r="U142" s="110"/>
      <c r="V142" s="122"/>
    </row>
    <row r="143" s="16" customFormat="1" ht="30" customHeight="1" spans="1:22">
      <c r="A143" s="42">
        <v>122</v>
      </c>
      <c r="B143" s="123" t="s">
        <v>408</v>
      </c>
      <c r="C143" s="53" t="s">
        <v>306</v>
      </c>
      <c r="D143" s="101" t="s">
        <v>417</v>
      </c>
      <c r="E143" s="53" t="s">
        <v>102</v>
      </c>
      <c r="F143" s="100" t="s">
        <v>411</v>
      </c>
      <c r="G143" s="103">
        <v>365</v>
      </c>
      <c r="H143" s="103">
        <v>365</v>
      </c>
      <c r="I143" s="70"/>
      <c r="J143" s="70"/>
      <c r="K143" s="70"/>
      <c r="L143" s="103">
        <v>365</v>
      </c>
      <c r="M143" s="110" t="s">
        <v>37</v>
      </c>
      <c r="N143" s="110" t="s">
        <v>37</v>
      </c>
      <c r="O143" s="42" t="s">
        <v>310</v>
      </c>
      <c r="P143" s="119" t="s">
        <v>353</v>
      </c>
      <c r="Q143" s="121">
        <v>1600.5</v>
      </c>
      <c r="R143" s="67" t="s">
        <v>39</v>
      </c>
      <c r="S143" s="119" t="s">
        <v>353</v>
      </c>
      <c r="T143" s="110"/>
      <c r="U143" s="110"/>
      <c r="V143" s="122"/>
    </row>
    <row r="144" s="16" customFormat="1" ht="30" customHeight="1" spans="1:22">
      <c r="A144" s="42">
        <v>123</v>
      </c>
      <c r="B144" s="123" t="s">
        <v>408</v>
      </c>
      <c r="C144" s="53" t="s">
        <v>306</v>
      </c>
      <c r="D144" s="101" t="s">
        <v>418</v>
      </c>
      <c r="E144" s="53" t="s">
        <v>401</v>
      </c>
      <c r="F144" s="100" t="s">
        <v>411</v>
      </c>
      <c r="G144" s="103">
        <v>4102</v>
      </c>
      <c r="H144" s="103">
        <v>4102</v>
      </c>
      <c r="I144" s="70"/>
      <c r="J144" s="70"/>
      <c r="K144" s="70"/>
      <c r="L144" s="103">
        <v>4102</v>
      </c>
      <c r="M144" s="110" t="s">
        <v>37</v>
      </c>
      <c r="N144" s="110" t="s">
        <v>37</v>
      </c>
      <c r="O144" s="42" t="s">
        <v>310</v>
      </c>
      <c r="P144" s="119" t="s">
        <v>353</v>
      </c>
      <c r="Q144" s="121">
        <v>18012.5</v>
      </c>
      <c r="R144" s="67" t="s">
        <v>39</v>
      </c>
      <c r="S144" s="119" t="s">
        <v>353</v>
      </c>
      <c r="T144" s="110"/>
      <c r="U144" s="110"/>
      <c r="V144" s="122"/>
    </row>
    <row r="145" s="16" customFormat="1" ht="30" customHeight="1" spans="1:22">
      <c r="A145" s="42">
        <v>124</v>
      </c>
      <c r="B145" s="123" t="s">
        <v>408</v>
      </c>
      <c r="C145" s="53" t="s">
        <v>306</v>
      </c>
      <c r="D145" s="101" t="s">
        <v>419</v>
      </c>
      <c r="E145" s="53" t="s">
        <v>403</v>
      </c>
      <c r="F145" s="100" t="s">
        <v>411</v>
      </c>
      <c r="G145" s="103">
        <v>3403</v>
      </c>
      <c r="H145" s="103">
        <v>3403</v>
      </c>
      <c r="I145" s="70"/>
      <c r="J145" s="70"/>
      <c r="K145" s="70"/>
      <c r="L145" s="103">
        <v>3403</v>
      </c>
      <c r="M145" s="110" t="s">
        <v>37</v>
      </c>
      <c r="N145" s="110" t="s">
        <v>37</v>
      </c>
      <c r="O145" s="42" t="s">
        <v>310</v>
      </c>
      <c r="P145" s="119" t="s">
        <v>353</v>
      </c>
      <c r="Q145" s="121">
        <v>14943.5</v>
      </c>
      <c r="R145" s="67" t="s">
        <v>39</v>
      </c>
      <c r="S145" s="119" t="s">
        <v>353</v>
      </c>
      <c r="T145" s="110"/>
      <c r="U145" s="110"/>
      <c r="V145" s="122"/>
    </row>
    <row r="146" s="16" customFormat="1" ht="30" customHeight="1" spans="1:22">
      <c r="A146" s="42">
        <v>125</v>
      </c>
      <c r="B146" s="123" t="s">
        <v>408</v>
      </c>
      <c r="C146" s="53" t="s">
        <v>306</v>
      </c>
      <c r="D146" s="101" t="s">
        <v>420</v>
      </c>
      <c r="E146" s="53" t="s">
        <v>97</v>
      </c>
      <c r="F146" s="100" t="s">
        <v>411</v>
      </c>
      <c r="G146" s="103">
        <v>4376</v>
      </c>
      <c r="H146" s="103">
        <v>4376</v>
      </c>
      <c r="I146" s="70"/>
      <c r="J146" s="70"/>
      <c r="K146" s="70"/>
      <c r="L146" s="103">
        <v>4376</v>
      </c>
      <c r="M146" s="110" t="s">
        <v>37</v>
      </c>
      <c r="N146" s="110" t="s">
        <v>37</v>
      </c>
      <c r="O146" s="42" t="s">
        <v>310</v>
      </c>
      <c r="P146" s="119" t="s">
        <v>353</v>
      </c>
      <c r="Q146" s="121">
        <v>19211.5</v>
      </c>
      <c r="R146" s="67" t="s">
        <v>39</v>
      </c>
      <c r="S146" s="119" t="s">
        <v>353</v>
      </c>
      <c r="T146" s="110"/>
      <c r="U146" s="110"/>
      <c r="V146" s="122"/>
    </row>
    <row r="147" s="16" customFormat="1" ht="30" customHeight="1" spans="1:22">
      <c r="A147" s="42">
        <v>126</v>
      </c>
      <c r="B147" s="123" t="s">
        <v>408</v>
      </c>
      <c r="C147" s="53" t="s">
        <v>306</v>
      </c>
      <c r="D147" s="101" t="s">
        <v>421</v>
      </c>
      <c r="E147" s="53" t="s">
        <v>116</v>
      </c>
      <c r="F147" s="100" t="s">
        <v>411</v>
      </c>
      <c r="G147" s="103">
        <v>760</v>
      </c>
      <c r="H147" s="103">
        <v>760</v>
      </c>
      <c r="I147" s="70"/>
      <c r="J147" s="70"/>
      <c r="K147" s="70"/>
      <c r="L147" s="103">
        <v>760</v>
      </c>
      <c r="M147" s="110" t="s">
        <v>37</v>
      </c>
      <c r="N147" s="110" t="s">
        <v>37</v>
      </c>
      <c r="O147" s="42" t="s">
        <v>310</v>
      </c>
      <c r="P147" s="119" t="s">
        <v>353</v>
      </c>
      <c r="Q147" s="121">
        <v>3333</v>
      </c>
      <c r="R147" s="67" t="s">
        <v>39</v>
      </c>
      <c r="S147" s="119" t="s">
        <v>353</v>
      </c>
      <c r="T147" s="110"/>
      <c r="U147" s="110"/>
      <c r="V147" s="122"/>
    </row>
    <row r="148" s="16" customFormat="1" ht="30" customHeight="1" spans="1:22">
      <c r="A148" s="42">
        <v>127</v>
      </c>
      <c r="B148" s="123" t="s">
        <v>408</v>
      </c>
      <c r="C148" s="53" t="s">
        <v>306</v>
      </c>
      <c r="D148" s="101" t="s">
        <v>422</v>
      </c>
      <c r="E148" s="53" t="s">
        <v>407</v>
      </c>
      <c r="F148" s="100" t="s">
        <v>411</v>
      </c>
      <c r="G148" s="103">
        <v>1887601</v>
      </c>
      <c r="H148" s="103">
        <v>1887601</v>
      </c>
      <c r="I148" s="70"/>
      <c r="J148" s="70"/>
      <c r="K148" s="70"/>
      <c r="L148" s="103">
        <v>1887601</v>
      </c>
      <c r="M148" s="110" t="s">
        <v>37</v>
      </c>
      <c r="N148" s="110" t="s">
        <v>37</v>
      </c>
      <c r="O148" s="42" t="s">
        <v>310</v>
      </c>
      <c r="P148" s="119" t="s">
        <v>353</v>
      </c>
      <c r="Q148" s="121">
        <v>48834.5</v>
      </c>
      <c r="R148" s="67" t="s">
        <v>39</v>
      </c>
      <c r="S148" s="119" t="s">
        <v>353</v>
      </c>
      <c r="T148" s="110"/>
      <c r="U148" s="110"/>
      <c r="V148" s="122"/>
    </row>
    <row r="149" s="16" customFormat="1" ht="30" customHeight="1" spans="1:22">
      <c r="A149" s="42">
        <v>128</v>
      </c>
      <c r="B149" s="61" t="s">
        <v>423</v>
      </c>
      <c r="C149" s="61" t="s">
        <v>306</v>
      </c>
      <c r="D149" s="124" t="s">
        <v>424</v>
      </c>
      <c r="E149" s="61" t="s">
        <v>425</v>
      </c>
      <c r="F149" s="125" t="s">
        <v>426</v>
      </c>
      <c r="G149" s="126">
        <v>4243142.54</v>
      </c>
      <c r="H149" s="126">
        <v>4243142.54</v>
      </c>
      <c r="I149" s="132"/>
      <c r="J149" s="68"/>
      <c r="K149" s="68"/>
      <c r="L149" s="133">
        <f t="shared" ref="L149:L173" si="28">G149</f>
        <v>4243142.54</v>
      </c>
      <c r="M149" s="76" t="s">
        <v>37</v>
      </c>
      <c r="N149" s="76" t="s">
        <v>37</v>
      </c>
      <c r="O149" s="42" t="s">
        <v>310</v>
      </c>
      <c r="P149" s="72" t="s">
        <v>427</v>
      </c>
      <c r="Q149" s="121">
        <v>120238.11</v>
      </c>
      <c r="R149" s="67" t="s">
        <v>39</v>
      </c>
      <c r="S149" s="72" t="s">
        <v>427</v>
      </c>
      <c r="T149" s="112"/>
      <c r="U149" s="112"/>
      <c r="V149" s="112"/>
    </row>
    <row r="150" s="16" customFormat="1" ht="30" customHeight="1" spans="1:22">
      <c r="A150" s="42">
        <v>129</v>
      </c>
      <c r="B150" s="61" t="s">
        <v>423</v>
      </c>
      <c r="C150" s="61" t="s">
        <v>306</v>
      </c>
      <c r="D150" s="124" t="s">
        <v>428</v>
      </c>
      <c r="E150" s="61" t="s">
        <v>429</v>
      </c>
      <c r="F150" s="125" t="s">
        <v>426</v>
      </c>
      <c r="G150" s="126">
        <v>4749618.44</v>
      </c>
      <c r="H150" s="126">
        <v>4749618.44</v>
      </c>
      <c r="I150" s="132"/>
      <c r="J150" s="68"/>
      <c r="K150" s="68"/>
      <c r="L150" s="133">
        <f t="shared" si="28"/>
        <v>4749618.44</v>
      </c>
      <c r="M150" s="76" t="s">
        <v>37</v>
      </c>
      <c r="N150" s="76" t="s">
        <v>37</v>
      </c>
      <c r="O150" s="42" t="s">
        <v>310</v>
      </c>
      <c r="P150" s="72" t="s">
        <v>427</v>
      </c>
      <c r="Q150" s="121">
        <v>134590.14</v>
      </c>
      <c r="R150" s="67" t="s">
        <v>39</v>
      </c>
      <c r="S150" s="72" t="s">
        <v>427</v>
      </c>
      <c r="T150" s="112"/>
      <c r="U150" s="112"/>
      <c r="V150" s="112"/>
    </row>
    <row r="151" s="16" customFormat="1" ht="30" customHeight="1" spans="1:22">
      <c r="A151" s="42">
        <v>130</v>
      </c>
      <c r="B151" s="61" t="s">
        <v>423</v>
      </c>
      <c r="C151" s="61" t="s">
        <v>306</v>
      </c>
      <c r="D151" s="124" t="s">
        <v>430</v>
      </c>
      <c r="E151" s="61" t="s">
        <v>431</v>
      </c>
      <c r="F151" s="125" t="s">
        <v>426</v>
      </c>
      <c r="G151" s="126">
        <v>3286465.84</v>
      </c>
      <c r="H151" s="126">
        <v>3286465.84</v>
      </c>
      <c r="I151" s="132"/>
      <c r="J151" s="68"/>
      <c r="K151" s="68"/>
      <c r="L151" s="133">
        <f t="shared" si="28"/>
        <v>3286465.84</v>
      </c>
      <c r="M151" s="76" t="s">
        <v>37</v>
      </c>
      <c r="N151" s="76" t="s">
        <v>37</v>
      </c>
      <c r="O151" s="42" t="s">
        <v>310</v>
      </c>
      <c r="P151" s="72" t="s">
        <v>427</v>
      </c>
      <c r="Q151" s="121">
        <v>93128.72</v>
      </c>
      <c r="R151" s="67" t="s">
        <v>39</v>
      </c>
      <c r="S151" s="72" t="s">
        <v>427</v>
      </c>
      <c r="T151" s="112"/>
      <c r="U151" s="112"/>
      <c r="V151" s="112"/>
    </row>
    <row r="152" s="16" customFormat="1" ht="30" customHeight="1" spans="1:22">
      <c r="A152" s="42">
        <v>131</v>
      </c>
      <c r="B152" s="61" t="s">
        <v>423</v>
      </c>
      <c r="C152" s="61" t="s">
        <v>306</v>
      </c>
      <c r="D152" s="124" t="s">
        <v>432</v>
      </c>
      <c r="E152" s="61" t="s">
        <v>433</v>
      </c>
      <c r="F152" s="125" t="s">
        <v>426</v>
      </c>
      <c r="G152" s="126">
        <v>2611173.18</v>
      </c>
      <c r="H152" s="126">
        <v>2611173.18</v>
      </c>
      <c r="I152" s="132"/>
      <c r="J152" s="68"/>
      <c r="K152" s="68"/>
      <c r="L152" s="133">
        <f t="shared" si="28"/>
        <v>2611173.18</v>
      </c>
      <c r="M152" s="76" t="s">
        <v>37</v>
      </c>
      <c r="N152" s="76" t="s">
        <v>37</v>
      </c>
      <c r="O152" s="42" t="s">
        <v>310</v>
      </c>
      <c r="P152" s="72" t="s">
        <v>427</v>
      </c>
      <c r="Q152" s="121">
        <v>74003</v>
      </c>
      <c r="R152" s="67" t="s">
        <v>39</v>
      </c>
      <c r="S152" s="72" t="s">
        <v>427</v>
      </c>
      <c r="T152" s="112"/>
      <c r="U152" s="112"/>
      <c r="V152" s="112"/>
    </row>
    <row r="153" s="16" customFormat="1" ht="30" customHeight="1" spans="1:22">
      <c r="A153" s="42">
        <v>132</v>
      </c>
      <c r="B153" s="61" t="s">
        <v>423</v>
      </c>
      <c r="C153" s="61" t="s">
        <v>306</v>
      </c>
      <c r="D153" s="124" t="s">
        <v>434</v>
      </c>
      <c r="E153" s="61" t="s">
        <v>147</v>
      </c>
      <c r="F153" s="125" t="s">
        <v>426</v>
      </c>
      <c r="G153" s="126">
        <v>76538.28</v>
      </c>
      <c r="H153" s="126">
        <v>76538.28</v>
      </c>
      <c r="I153" s="132"/>
      <c r="J153" s="68"/>
      <c r="K153" s="68"/>
      <c r="L153" s="133">
        <f t="shared" si="28"/>
        <v>76538.28</v>
      </c>
      <c r="M153" s="76" t="s">
        <v>37</v>
      </c>
      <c r="N153" s="76" t="s">
        <v>37</v>
      </c>
      <c r="O153" s="42" t="s">
        <v>310</v>
      </c>
      <c r="P153" s="72" t="s">
        <v>427</v>
      </c>
      <c r="Q153" s="121">
        <v>63732.45</v>
      </c>
      <c r="R153" s="67" t="s">
        <v>39</v>
      </c>
      <c r="S153" s="72" t="s">
        <v>427</v>
      </c>
      <c r="T153" s="112"/>
      <c r="U153" s="112"/>
      <c r="V153" s="112"/>
    </row>
    <row r="154" s="16" customFormat="1" ht="30" customHeight="1" spans="1:22">
      <c r="A154" s="42">
        <v>133</v>
      </c>
      <c r="B154" s="61" t="s">
        <v>423</v>
      </c>
      <c r="C154" s="61" t="s">
        <v>306</v>
      </c>
      <c r="D154" s="124" t="s">
        <v>435</v>
      </c>
      <c r="E154" s="61" t="s">
        <v>436</v>
      </c>
      <c r="F154" s="125" t="s">
        <v>426</v>
      </c>
      <c r="G154" s="126">
        <v>0</v>
      </c>
      <c r="H154" s="126">
        <v>0</v>
      </c>
      <c r="I154" s="132"/>
      <c r="J154" s="68"/>
      <c r="K154" s="68"/>
      <c r="L154" s="133">
        <f t="shared" si="28"/>
        <v>0</v>
      </c>
      <c r="M154" s="76" t="s">
        <v>37</v>
      </c>
      <c r="N154" s="76" t="s">
        <v>37</v>
      </c>
      <c r="O154" s="42" t="s">
        <v>310</v>
      </c>
      <c r="P154" s="72" t="s">
        <v>427</v>
      </c>
      <c r="Q154" s="121">
        <v>23290.93</v>
      </c>
      <c r="R154" s="67" t="s">
        <v>39</v>
      </c>
      <c r="S154" s="72" t="s">
        <v>427</v>
      </c>
      <c r="T154" s="112"/>
      <c r="U154" s="112"/>
      <c r="V154" s="112"/>
    </row>
    <row r="155" s="16" customFormat="1" ht="30" customHeight="1" spans="1:22">
      <c r="A155" s="42">
        <v>134</v>
      </c>
      <c r="B155" s="61" t="s">
        <v>423</v>
      </c>
      <c r="C155" s="61" t="s">
        <v>306</v>
      </c>
      <c r="D155" s="124" t="s">
        <v>437</v>
      </c>
      <c r="E155" s="61" t="s">
        <v>143</v>
      </c>
      <c r="F155" s="125" t="s">
        <v>426</v>
      </c>
      <c r="G155" s="126">
        <v>0</v>
      </c>
      <c r="H155" s="126">
        <v>0</v>
      </c>
      <c r="I155" s="132"/>
      <c r="J155" s="68"/>
      <c r="K155" s="68"/>
      <c r="L155" s="133">
        <f t="shared" si="28"/>
        <v>0</v>
      </c>
      <c r="M155" s="76" t="s">
        <v>37</v>
      </c>
      <c r="N155" s="76" t="s">
        <v>37</v>
      </c>
      <c r="O155" s="42" t="s">
        <v>310</v>
      </c>
      <c r="P155" s="72" t="s">
        <v>427</v>
      </c>
      <c r="Q155" s="121">
        <v>26572.83</v>
      </c>
      <c r="R155" s="67" t="s">
        <v>39</v>
      </c>
      <c r="S155" s="72" t="s">
        <v>427</v>
      </c>
      <c r="T155" s="112"/>
      <c r="U155" s="112"/>
      <c r="V155" s="112"/>
    </row>
    <row r="156" s="16" customFormat="1" ht="30" customHeight="1" spans="1:22">
      <c r="A156" s="42">
        <v>135</v>
      </c>
      <c r="B156" s="61" t="s">
        <v>423</v>
      </c>
      <c r="C156" s="61" t="s">
        <v>306</v>
      </c>
      <c r="D156" s="124" t="s">
        <v>438</v>
      </c>
      <c r="E156" s="61" t="s">
        <v>439</v>
      </c>
      <c r="F156" s="125" t="s">
        <v>426</v>
      </c>
      <c r="G156" s="126">
        <v>0</v>
      </c>
      <c r="H156" s="126">
        <v>0</v>
      </c>
      <c r="I156" s="132"/>
      <c r="J156" s="68"/>
      <c r="K156" s="68"/>
      <c r="L156" s="133">
        <f t="shared" si="28"/>
        <v>0</v>
      </c>
      <c r="M156" s="76" t="s">
        <v>37</v>
      </c>
      <c r="N156" s="76" t="s">
        <v>37</v>
      </c>
      <c r="O156" s="42" t="s">
        <v>310</v>
      </c>
      <c r="P156" s="72" t="s">
        <v>427</v>
      </c>
      <c r="Q156" s="121">
        <v>22126.38</v>
      </c>
      <c r="R156" s="67" t="s">
        <v>39</v>
      </c>
      <c r="S156" s="72" t="s">
        <v>427</v>
      </c>
      <c r="T156" s="112"/>
      <c r="U156" s="112"/>
      <c r="V156" s="112"/>
    </row>
    <row r="157" s="16" customFormat="1" ht="30" customHeight="1" spans="1:22">
      <c r="A157" s="42">
        <v>136</v>
      </c>
      <c r="B157" s="61" t="s">
        <v>423</v>
      </c>
      <c r="C157" s="61" t="s">
        <v>306</v>
      </c>
      <c r="D157" s="124" t="s">
        <v>440</v>
      </c>
      <c r="E157" s="61" t="s">
        <v>154</v>
      </c>
      <c r="F157" s="125" t="s">
        <v>426</v>
      </c>
      <c r="G157" s="126">
        <v>33061.72</v>
      </c>
      <c r="H157" s="126">
        <v>33061.72</v>
      </c>
      <c r="I157" s="132"/>
      <c r="J157" s="68"/>
      <c r="K157" s="68"/>
      <c r="L157" s="133">
        <f t="shared" si="28"/>
        <v>33061.72</v>
      </c>
      <c r="M157" s="76" t="s">
        <v>37</v>
      </c>
      <c r="N157" s="76" t="s">
        <v>37</v>
      </c>
      <c r="O157" s="42" t="s">
        <v>310</v>
      </c>
      <c r="P157" s="72" t="s">
        <v>427</v>
      </c>
      <c r="Q157" s="121">
        <v>27525.64</v>
      </c>
      <c r="R157" s="67" t="s">
        <v>39</v>
      </c>
      <c r="S157" s="72" t="s">
        <v>427</v>
      </c>
      <c r="T157" s="112"/>
      <c r="U157" s="112"/>
      <c r="V157" s="112"/>
    </row>
    <row r="158" s="16" customFormat="1" ht="30" customHeight="1" spans="1:22">
      <c r="A158" s="42">
        <v>137</v>
      </c>
      <c r="B158" s="61" t="s">
        <v>423</v>
      </c>
      <c r="C158" s="61" t="s">
        <v>306</v>
      </c>
      <c r="D158" s="124" t="s">
        <v>441</v>
      </c>
      <c r="E158" s="61" t="s">
        <v>442</v>
      </c>
      <c r="F158" s="125" t="s">
        <v>426</v>
      </c>
      <c r="G158" s="126">
        <v>0</v>
      </c>
      <c r="H158" s="126">
        <v>0</v>
      </c>
      <c r="I158" s="132"/>
      <c r="J158" s="68"/>
      <c r="K158" s="68"/>
      <c r="L158" s="133">
        <f t="shared" si="28"/>
        <v>0</v>
      </c>
      <c r="M158" s="76" t="s">
        <v>37</v>
      </c>
      <c r="N158" s="76" t="s">
        <v>37</v>
      </c>
      <c r="O158" s="42" t="s">
        <v>310</v>
      </c>
      <c r="P158" s="72" t="s">
        <v>427</v>
      </c>
      <c r="Q158" s="121">
        <v>17150.59</v>
      </c>
      <c r="R158" s="67" t="s">
        <v>39</v>
      </c>
      <c r="S158" s="72" t="s">
        <v>427</v>
      </c>
      <c r="T158" s="112"/>
      <c r="U158" s="112"/>
      <c r="V158" s="112"/>
    </row>
    <row r="159" s="16" customFormat="1" ht="30" customHeight="1" spans="1:22">
      <c r="A159" s="42">
        <v>138</v>
      </c>
      <c r="B159" s="61" t="s">
        <v>423</v>
      </c>
      <c r="C159" s="61" t="s">
        <v>306</v>
      </c>
      <c r="D159" s="124" t="s">
        <v>443</v>
      </c>
      <c r="E159" s="61" t="s">
        <v>444</v>
      </c>
      <c r="F159" s="125" t="s">
        <v>426</v>
      </c>
      <c r="G159" s="126">
        <v>0</v>
      </c>
      <c r="H159" s="126">
        <v>0</v>
      </c>
      <c r="I159" s="132"/>
      <c r="J159" s="68"/>
      <c r="K159" s="68"/>
      <c r="L159" s="133">
        <f t="shared" si="28"/>
        <v>0</v>
      </c>
      <c r="M159" s="76" t="s">
        <v>37</v>
      </c>
      <c r="N159" s="76" t="s">
        <v>37</v>
      </c>
      <c r="O159" s="42" t="s">
        <v>310</v>
      </c>
      <c r="P159" s="72" t="s">
        <v>427</v>
      </c>
      <c r="Q159" s="121">
        <v>14398.03</v>
      </c>
      <c r="R159" s="67" t="s">
        <v>39</v>
      </c>
      <c r="S159" s="72" t="s">
        <v>427</v>
      </c>
      <c r="T159" s="112"/>
      <c r="U159" s="112"/>
      <c r="V159" s="112"/>
    </row>
    <row r="160" s="16" customFormat="1" ht="30" customHeight="1" spans="1:22">
      <c r="A160" s="42">
        <v>139</v>
      </c>
      <c r="B160" s="61" t="s">
        <v>423</v>
      </c>
      <c r="C160" s="61" t="s">
        <v>306</v>
      </c>
      <c r="D160" s="124" t="s">
        <v>445</v>
      </c>
      <c r="E160" s="61" t="s">
        <v>446</v>
      </c>
      <c r="F160" s="125" t="s">
        <v>426</v>
      </c>
      <c r="G160" s="126">
        <v>0</v>
      </c>
      <c r="H160" s="126">
        <v>0</v>
      </c>
      <c r="I160" s="132"/>
      <c r="J160" s="68"/>
      <c r="K160" s="68"/>
      <c r="L160" s="133">
        <f t="shared" si="28"/>
        <v>0</v>
      </c>
      <c r="M160" s="76" t="s">
        <v>37</v>
      </c>
      <c r="N160" s="76" t="s">
        <v>37</v>
      </c>
      <c r="O160" s="42" t="s">
        <v>310</v>
      </c>
      <c r="P160" s="72" t="s">
        <v>427</v>
      </c>
      <c r="Q160" s="121">
        <v>11010.26</v>
      </c>
      <c r="R160" s="67" t="s">
        <v>39</v>
      </c>
      <c r="S160" s="72" t="s">
        <v>427</v>
      </c>
      <c r="T160" s="112"/>
      <c r="U160" s="112"/>
      <c r="V160" s="112"/>
    </row>
    <row r="161" s="16" customFormat="1" ht="30" customHeight="1" spans="1:22">
      <c r="A161" s="42">
        <v>140</v>
      </c>
      <c r="B161" s="61" t="s">
        <v>423</v>
      </c>
      <c r="C161" s="61" t="s">
        <v>306</v>
      </c>
      <c r="D161" s="124" t="s">
        <v>447</v>
      </c>
      <c r="E161" s="61" t="s">
        <v>124</v>
      </c>
      <c r="F161" s="125" t="s">
        <v>426</v>
      </c>
      <c r="G161" s="126">
        <v>0</v>
      </c>
      <c r="H161" s="126">
        <v>0</v>
      </c>
      <c r="I161" s="132"/>
      <c r="J161" s="68"/>
      <c r="K161" s="68"/>
      <c r="L161" s="133">
        <f t="shared" si="28"/>
        <v>0</v>
      </c>
      <c r="M161" s="76" t="s">
        <v>37</v>
      </c>
      <c r="N161" s="76" t="s">
        <v>37</v>
      </c>
      <c r="O161" s="42" t="s">
        <v>310</v>
      </c>
      <c r="P161" s="72" t="s">
        <v>427</v>
      </c>
      <c r="Q161" s="121">
        <v>25831.76</v>
      </c>
      <c r="R161" s="67" t="s">
        <v>39</v>
      </c>
      <c r="S161" s="72" t="s">
        <v>427</v>
      </c>
      <c r="T161" s="112"/>
      <c r="U161" s="112"/>
      <c r="V161" s="112"/>
    </row>
    <row r="162" s="16" customFormat="1" ht="30" customHeight="1" spans="1:22">
      <c r="A162" s="42">
        <v>141</v>
      </c>
      <c r="B162" s="61" t="s">
        <v>423</v>
      </c>
      <c r="C162" s="61" t="s">
        <v>306</v>
      </c>
      <c r="D162" s="124" t="s">
        <v>448</v>
      </c>
      <c r="E162" s="61" t="s">
        <v>449</v>
      </c>
      <c r="F162" s="125" t="s">
        <v>426</v>
      </c>
      <c r="G162" s="126">
        <v>0</v>
      </c>
      <c r="H162" s="126">
        <v>0</v>
      </c>
      <c r="I162" s="132"/>
      <c r="J162" s="68"/>
      <c r="K162" s="68"/>
      <c r="L162" s="133">
        <f t="shared" si="28"/>
        <v>0</v>
      </c>
      <c r="M162" s="76" t="s">
        <v>37</v>
      </c>
      <c r="N162" s="76" t="s">
        <v>37</v>
      </c>
      <c r="O162" s="42" t="s">
        <v>310</v>
      </c>
      <c r="P162" s="72" t="s">
        <v>427</v>
      </c>
      <c r="Q162" s="121">
        <v>18209.27</v>
      </c>
      <c r="R162" s="67" t="s">
        <v>39</v>
      </c>
      <c r="S162" s="72" t="s">
        <v>427</v>
      </c>
      <c r="T162" s="112"/>
      <c r="U162" s="112"/>
      <c r="V162" s="112"/>
    </row>
    <row r="163" s="16" customFormat="1" ht="30" customHeight="1" spans="1:22">
      <c r="A163" s="42">
        <v>142</v>
      </c>
      <c r="B163" s="61" t="s">
        <v>423</v>
      </c>
      <c r="C163" s="61" t="s">
        <v>306</v>
      </c>
      <c r="D163" s="124" t="s">
        <v>450</v>
      </c>
      <c r="E163" s="61" t="s">
        <v>451</v>
      </c>
      <c r="F163" s="125" t="s">
        <v>426</v>
      </c>
      <c r="G163" s="126">
        <v>0</v>
      </c>
      <c r="H163" s="126">
        <v>0</v>
      </c>
      <c r="I163" s="132"/>
      <c r="J163" s="68"/>
      <c r="K163" s="68"/>
      <c r="L163" s="133">
        <f t="shared" si="28"/>
        <v>0</v>
      </c>
      <c r="M163" s="76" t="s">
        <v>37</v>
      </c>
      <c r="N163" s="76" t="s">
        <v>37</v>
      </c>
      <c r="O163" s="42" t="s">
        <v>310</v>
      </c>
      <c r="P163" s="72" t="s">
        <v>427</v>
      </c>
      <c r="Q163" s="121">
        <v>12915.88</v>
      </c>
      <c r="R163" s="67" t="s">
        <v>39</v>
      </c>
      <c r="S163" s="72" t="s">
        <v>427</v>
      </c>
      <c r="T163" s="112"/>
      <c r="U163" s="112"/>
      <c r="V163" s="112"/>
    </row>
    <row r="164" s="16" customFormat="1" ht="30" customHeight="1" spans="1:22">
      <c r="A164" s="42">
        <v>143</v>
      </c>
      <c r="B164" s="61" t="s">
        <v>423</v>
      </c>
      <c r="C164" s="61" t="s">
        <v>306</v>
      </c>
      <c r="D164" s="124" t="s">
        <v>452</v>
      </c>
      <c r="E164" s="61" t="s">
        <v>136</v>
      </c>
      <c r="F164" s="125" t="s">
        <v>426</v>
      </c>
      <c r="G164" s="126">
        <v>0</v>
      </c>
      <c r="H164" s="126">
        <v>0</v>
      </c>
      <c r="I164" s="132"/>
      <c r="J164" s="68"/>
      <c r="K164" s="68"/>
      <c r="L164" s="133">
        <f t="shared" si="28"/>
        <v>0</v>
      </c>
      <c r="M164" s="76" t="s">
        <v>37</v>
      </c>
      <c r="N164" s="76" t="s">
        <v>37</v>
      </c>
      <c r="O164" s="42" t="s">
        <v>310</v>
      </c>
      <c r="P164" s="72" t="s">
        <v>427</v>
      </c>
      <c r="Q164" s="121">
        <v>8787.03</v>
      </c>
      <c r="R164" s="67" t="s">
        <v>39</v>
      </c>
      <c r="S164" s="72" t="s">
        <v>427</v>
      </c>
      <c r="T164" s="112"/>
      <c r="U164" s="112"/>
      <c r="V164" s="112"/>
    </row>
    <row r="165" s="16" customFormat="1" ht="30" customHeight="1" spans="1:22">
      <c r="A165" s="42">
        <v>144</v>
      </c>
      <c r="B165" s="61" t="s">
        <v>423</v>
      </c>
      <c r="C165" s="61" t="s">
        <v>306</v>
      </c>
      <c r="D165" s="124" t="s">
        <v>453</v>
      </c>
      <c r="E165" s="61" t="s">
        <v>454</v>
      </c>
      <c r="F165" s="125" t="s">
        <v>426</v>
      </c>
      <c r="G165" s="126">
        <v>0</v>
      </c>
      <c r="H165" s="126">
        <v>0</v>
      </c>
      <c r="I165" s="132"/>
      <c r="J165" s="68"/>
      <c r="K165" s="68"/>
      <c r="L165" s="133">
        <f t="shared" si="28"/>
        <v>0</v>
      </c>
      <c r="M165" s="76" t="s">
        <v>37</v>
      </c>
      <c r="N165" s="76" t="s">
        <v>37</v>
      </c>
      <c r="O165" s="42" t="s">
        <v>310</v>
      </c>
      <c r="P165" s="72" t="s">
        <v>427</v>
      </c>
      <c r="Q165" s="121">
        <v>13127.61</v>
      </c>
      <c r="R165" s="67" t="s">
        <v>39</v>
      </c>
      <c r="S165" s="72" t="s">
        <v>427</v>
      </c>
      <c r="T165" s="112"/>
      <c r="U165" s="112"/>
      <c r="V165" s="112"/>
    </row>
    <row r="166" s="16" customFormat="1" ht="30" customHeight="1" spans="1:22">
      <c r="A166" s="42">
        <v>145</v>
      </c>
      <c r="B166" s="61" t="s">
        <v>423</v>
      </c>
      <c r="C166" s="61" t="s">
        <v>306</v>
      </c>
      <c r="D166" s="124" t="s">
        <v>455</v>
      </c>
      <c r="E166" s="61" t="s">
        <v>456</v>
      </c>
      <c r="F166" s="125" t="s">
        <v>426</v>
      </c>
      <c r="G166" s="126">
        <v>0</v>
      </c>
      <c r="H166" s="126">
        <v>0</v>
      </c>
      <c r="I166" s="132"/>
      <c r="J166" s="68"/>
      <c r="K166" s="68"/>
      <c r="L166" s="133">
        <f t="shared" si="28"/>
        <v>0</v>
      </c>
      <c r="M166" s="76" t="s">
        <v>37</v>
      </c>
      <c r="N166" s="76" t="s">
        <v>37</v>
      </c>
      <c r="O166" s="42" t="s">
        <v>310</v>
      </c>
      <c r="P166" s="72" t="s">
        <v>427</v>
      </c>
      <c r="Q166" s="121">
        <v>12915.88</v>
      </c>
      <c r="R166" s="67" t="s">
        <v>39</v>
      </c>
      <c r="S166" s="72" t="s">
        <v>427</v>
      </c>
      <c r="T166" s="112"/>
      <c r="U166" s="112"/>
      <c r="V166" s="112"/>
    </row>
    <row r="167" s="16" customFormat="1" ht="30" customHeight="1" spans="1:22">
      <c r="A167" s="42">
        <v>146</v>
      </c>
      <c r="B167" s="61" t="s">
        <v>423</v>
      </c>
      <c r="C167" s="61" t="s">
        <v>306</v>
      </c>
      <c r="D167" s="124" t="s">
        <v>457</v>
      </c>
      <c r="E167" s="61" t="s">
        <v>458</v>
      </c>
      <c r="F167" s="125" t="s">
        <v>426</v>
      </c>
      <c r="G167" s="126">
        <v>0</v>
      </c>
      <c r="H167" s="126">
        <v>0</v>
      </c>
      <c r="I167" s="132"/>
      <c r="J167" s="68"/>
      <c r="K167" s="68"/>
      <c r="L167" s="133">
        <f t="shared" si="28"/>
        <v>0</v>
      </c>
      <c r="M167" s="76" t="s">
        <v>37</v>
      </c>
      <c r="N167" s="76" t="s">
        <v>37</v>
      </c>
      <c r="O167" s="42" t="s">
        <v>310</v>
      </c>
      <c r="P167" s="72" t="s">
        <v>427</v>
      </c>
      <c r="Q167" s="121">
        <v>16197.78</v>
      </c>
      <c r="R167" s="67" t="s">
        <v>39</v>
      </c>
      <c r="S167" s="72" t="s">
        <v>427</v>
      </c>
      <c r="T167" s="112"/>
      <c r="U167" s="112"/>
      <c r="V167" s="112"/>
    </row>
    <row r="168" s="16" customFormat="1" ht="30" customHeight="1" spans="1:22">
      <c r="A168" s="42">
        <v>147</v>
      </c>
      <c r="B168" s="61" t="s">
        <v>423</v>
      </c>
      <c r="C168" s="61" t="s">
        <v>306</v>
      </c>
      <c r="D168" s="124" t="s">
        <v>459</v>
      </c>
      <c r="E168" s="61" t="s">
        <v>460</v>
      </c>
      <c r="F168" s="125" t="s">
        <v>426</v>
      </c>
      <c r="G168" s="126">
        <v>0</v>
      </c>
      <c r="H168" s="126">
        <v>0</v>
      </c>
      <c r="I168" s="132"/>
      <c r="J168" s="68"/>
      <c r="K168" s="68"/>
      <c r="L168" s="133">
        <f t="shared" si="28"/>
        <v>0</v>
      </c>
      <c r="M168" s="76" t="s">
        <v>37</v>
      </c>
      <c r="N168" s="76" t="s">
        <v>37</v>
      </c>
      <c r="O168" s="42" t="s">
        <v>310</v>
      </c>
      <c r="P168" s="72" t="s">
        <v>427</v>
      </c>
      <c r="Q168" s="121">
        <v>20432.5</v>
      </c>
      <c r="R168" s="67" t="s">
        <v>39</v>
      </c>
      <c r="S168" s="72" t="s">
        <v>427</v>
      </c>
      <c r="T168" s="112"/>
      <c r="U168" s="112"/>
      <c r="V168" s="112"/>
    </row>
    <row r="169" s="16" customFormat="1" ht="30" customHeight="1" spans="1:22">
      <c r="A169" s="42">
        <v>148</v>
      </c>
      <c r="B169" s="61" t="s">
        <v>423</v>
      </c>
      <c r="C169" s="61" t="s">
        <v>306</v>
      </c>
      <c r="D169" s="124" t="s">
        <v>461</v>
      </c>
      <c r="E169" s="61" t="s">
        <v>462</v>
      </c>
      <c r="F169" s="125" t="s">
        <v>426</v>
      </c>
      <c r="G169" s="126">
        <v>0</v>
      </c>
      <c r="H169" s="126">
        <v>0</v>
      </c>
      <c r="I169" s="132"/>
      <c r="J169" s="68"/>
      <c r="K169" s="68"/>
      <c r="L169" s="133">
        <f t="shared" si="28"/>
        <v>0</v>
      </c>
      <c r="M169" s="76" t="s">
        <v>37</v>
      </c>
      <c r="N169" s="76" t="s">
        <v>37</v>
      </c>
      <c r="O169" s="42" t="s">
        <v>310</v>
      </c>
      <c r="P169" s="72" t="s">
        <v>427</v>
      </c>
      <c r="Q169" s="121">
        <v>6669.67</v>
      </c>
      <c r="R169" s="67" t="s">
        <v>39</v>
      </c>
      <c r="S169" s="72" t="s">
        <v>427</v>
      </c>
      <c r="T169" s="112"/>
      <c r="U169" s="112"/>
      <c r="V169" s="112"/>
    </row>
    <row r="170" s="16" customFormat="1" ht="30" customHeight="1" spans="1:22">
      <c r="A170" s="42">
        <v>149</v>
      </c>
      <c r="B170" s="61" t="s">
        <v>423</v>
      </c>
      <c r="C170" s="61" t="s">
        <v>306</v>
      </c>
      <c r="D170" s="124" t="s">
        <v>463</v>
      </c>
      <c r="E170" s="61" t="s">
        <v>464</v>
      </c>
      <c r="F170" s="125" t="s">
        <v>426</v>
      </c>
      <c r="G170" s="126">
        <v>0</v>
      </c>
      <c r="H170" s="126">
        <v>0</v>
      </c>
      <c r="I170" s="132"/>
      <c r="J170" s="68"/>
      <c r="K170" s="68"/>
      <c r="L170" s="133">
        <f t="shared" si="28"/>
        <v>0</v>
      </c>
      <c r="M170" s="76" t="s">
        <v>37</v>
      </c>
      <c r="N170" s="76" t="s">
        <v>37</v>
      </c>
      <c r="O170" s="42" t="s">
        <v>310</v>
      </c>
      <c r="P170" s="72" t="s">
        <v>427</v>
      </c>
      <c r="Q170" s="121">
        <v>28796.06</v>
      </c>
      <c r="R170" s="67" t="s">
        <v>39</v>
      </c>
      <c r="S170" s="72" t="s">
        <v>427</v>
      </c>
      <c r="T170" s="112"/>
      <c r="U170" s="112"/>
      <c r="V170" s="112"/>
    </row>
    <row r="171" s="16" customFormat="1" ht="30" customHeight="1" spans="1:22">
      <c r="A171" s="42">
        <v>150</v>
      </c>
      <c r="B171" s="61" t="s">
        <v>423</v>
      </c>
      <c r="C171" s="61" t="s">
        <v>306</v>
      </c>
      <c r="D171" s="124" t="s">
        <v>465</v>
      </c>
      <c r="E171" s="61" t="s">
        <v>466</v>
      </c>
      <c r="F171" s="125" t="s">
        <v>426</v>
      </c>
      <c r="G171" s="126">
        <v>0</v>
      </c>
      <c r="H171" s="126">
        <v>0</v>
      </c>
      <c r="I171" s="132"/>
      <c r="J171" s="68"/>
      <c r="K171" s="68"/>
      <c r="L171" s="133">
        <f t="shared" si="28"/>
        <v>0</v>
      </c>
      <c r="M171" s="76" t="s">
        <v>37</v>
      </c>
      <c r="N171" s="76" t="s">
        <v>37</v>
      </c>
      <c r="O171" s="42" t="s">
        <v>310</v>
      </c>
      <c r="P171" s="72" t="s">
        <v>427</v>
      </c>
      <c r="Q171" s="121">
        <v>20432.5</v>
      </c>
      <c r="R171" s="67" t="s">
        <v>39</v>
      </c>
      <c r="S171" s="72" t="s">
        <v>427</v>
      </c>
      <c r="T171" s="112"/>
      <c r="U171" s="112"/>
      <c r="V171" s="112"/>
    </row>
    <row r="172" s="16" customFormat="1" ht="30" customHeight="1" spans="1:22">
      <c r="A172" s="42">
        <v>151</v>
      </c>
      <c r="B172" s="61" t="s">
        <v>423</v>
      </c>
      <c r="C172" s="61" t="s">
        <v>306</v>
      </c>
      <c r="D172" s="124" t="s">
        <v>467</v>
      </c>
      <c r="E172" s="61" t="s">
        <v>128</v>
      </c>
      <c r="F172" s="125" t="s">
        <v>426</v>
      </c>
      <c r="G172" s="126">
        <v>0</v>
      </c>
      <c r="H172" s="126">
        <v>0</v>
      </c>
      <c r="I172" s="132"/>
      <c r="J172" s="68"/>
      <c r="K172" s="68"/>
      <c r="L172" s="133">
        <f t="shared" si="28"/>
        <v>0</v>
      </c>
      <c r="M172" s="76" t="s">
        <v>37</v>
      </c>
      <c r="N172" s="76" t="s">
        <v>37</v>
      </c>
      <c r="O172" s="42" t="s">
        <v>310</v>
      </c>
      <c r="P172" s="72" t="s">
        <v>427</v>
      </c>
      <c r="Q172" s="121">
        <v>10057.45</v>
      </c>
      <c r="R172" s="67" t="s">
        <v>39</v>
      </c>
      <c r="S172" s="72" t="s">
        <v>427</v>
      </c>
      <c r="T172" s="112"/>
      <c r="U172" s="112"/>
      <c r="V172" s="112"/>
    </row>
    <row r="173" s="16" customFormat="1" ht="30" customHeight="1" spans="1:22">
      <c r="A173" s="42">
        <v>152</v>
      </c>
      <c r="B173" s="61" t="s">
        <v>423</v>
      </c>
      <c r="C173" s="61" t="s">
        <v>306</v>
      </c>
      <c r="D173" s="124" t="s">
        <v>468</v>
      </c>
      <c r="E173" s="61" t="s">
        <v>469</v>
      </c>
      <c r="F173" s="125" t="s">
        <v>426</v>
      </c>
      <c r="G173" s="126">
        <v>0</v>
      </c>
      <c r="H173" s="126">
        <v>0</v>
      </c>
      <c r="I173" s="132"/>
      <c r="J173" s="68"/>
      <c r="K173" s="68"/>
      <c r="L173" s="133">
        <f t="shared" si="28"/>
        <v>0</v>
      </c>
      <c r="M173" s="76" t="s">
        <v>37</v>
      </c>
      <c r="N173" s="76" t="s">
        <v>37</v>
      </c>
      <c r="O173" s="42" t="s">
        <v>310</v>
      </c>
      <c r="P173" s="72" t="s">
        <v>427</v>
      </c>
      <c r="Q173" s="121">
        <v>2859.53</v>
      </c>
      <c r="R173" s="67" t="s">
        <v>39</v>
      </c>
      <c r="S173" s="72" t="s">
        <v>427</v>
      </c>
      <c r="T173" s="112"/>
      <c r="U173" s="112"/>
      <c r="V173" s="112"/>
    </row>
    <row r="174" s="16" customFormat="1" ht="30" customHeight="1" spans="1:22">
      <c r="A174" s="42">
        <v>153</v>
      </c>
      <c r="B174" s="61" t="s">
        <v>470</v>
      </c>
      <c r="C174" s="61" t="s">
        <v>306</v>
      </c>
      <c r="D174" s="127" t="s">
        <v>471</v>
      </c>
      <c r="E174" s="61" t="s">
        <v>472</v>
      </c>
      <c r="F174" s="57" t="s">
        <v>473</v>
      </c>
      <c r="G174" s="103">
        <f t="shared" ref="G174:G182" si="29">SUM(H174:K174)</f>
        <v>350000</v>
      </c>
      <c r="H174" s="103">
        <v>350000</v>
      </c>
      <c r="I174" s="68"/>
      <c r="J174" s="68"/>
      <c r="K174" s="68"/>
      <c r="L174" s="50">
        <f t="shared" ref="L174:L222" si="30">G174</f>
        <v>350000</v>
      </c>
      <c r="M174" s="76" t="s">
        <v>37</v>
      </c>
      <c r="N174" s="76" t="s">
        <v>37</v>
      </c>
      <c r="O174" s="42" t="s">
        <v>310</v>
      </c>
      <c r="P174" s="57" t="s">
        <v>474</v>
      </c>
      <c r="Q174" s="138">
        <v>13712</v>
      </c>
      <c r="R174" s="67" t="s">
        <v>39</v>
      </c>
      <c r="S174" s="57" t="s">
        <v>474</v>
      </c>
      <c r="T174" s="112"/>
      <c r="U174" s="112"/>
      <c r="V174" s="112"/>
    </row>
    <row r="175" s="16" customFormat="1" ht="30" customHeight="1" spans="1:22">
      <c r="A175" s="42">
        <v>154</v>
      </c>
      <c r="B175" s="61" t="s">
        <v>470</v>
      </c>
      <c r="C175" s="61" t="s">
        <v>306</v>
      </c>
      <c r="D175" s="127" t="s">
        <v>475</v>
      </c>
      <c r="E175" s="61" t="s">
        <v>270</v>
      </c>
      <c r="F175" s="57" t="s">
        <v>473</v>
      </c>
      <c r="G175" s="103">
        <f t="shared" si="29"/>
        <v>450000</v>
      </c>
      <c r="H175" s="128">
        <v>450000</v>
      </c>
      <c r="I175" s="68"/>
      <c r="J175" s="68"/>
      <c r="K175" s="134"/>
      <c r="L175" s="50">
        <f t="shared" si="30"/>
        <v>450000</v>
      </c>
      <c r="M175" s="76" t="s">
        <v>37</v>
      </c>
      <c r="N175" s="76" t="s">
        <v>37</v>
      </c>
      <c r="O175" s="42" t="s">
        <v>310</v>
      </c>
      <c r="P175" s="57" t="s">
        <v>474</v>
      </c>
      <c r="Q175" s="138">
        <v>17630</v>
      </c>
      <c r="R175" s="67" t="s">
        <v>39</v>
      </c>
      <c r="S175" s="57" t="s">
        <v>474</v>
      </c>
      <c r="T175" s="112"/>
      <c r="U175" s="112"/>
      <c r="V175" s="112"/>
    </row>
    <row r="176" s="16" customFormat="1" ht="30" customHeight="1" spans="1:22">
      <c r="A176" s="42">
        <v>155</v>
      </c>
      <c r="B176" s="61" t="s">
        <v>470</v>
      </c>
      <c r="C176" s="61" t="s">
        <v>306</v>
      </c>
      <c r="D176" s="127" t="s">
        <v>476</v>
      </c>
      <c r="E176" s="61" t="s">
        <v>160</v>
      </c>
      <c r="F176" s="57" t="s">
        <v>473</v>
      </c>
      <c r="G176" s="103">
        <f t="shared" si="29"/>
        <v>390000</v>
      </c>
      <c r="H176" s="129">
        <v>390000</v>
      </c>
      <c r="I176" s="68"/>
      <c r="J176" s="68"/>
      <c r="K176" s="134"/>
      <c r="L176" s="50">
        <f t="shared" si="30"/>
        <v>390000</v>
      </c>
      <c r="M176" s="76" t="s">
        <v>37</v>
      </c>
      <c r="N176" s="76" t="s">
        <v>37</v>
      </c>
      <c r="O176" s="42" t="s">
        <v>310</v>
      </c>
      <c r="P176" s="57" t="s">
        <v>474</v>
      </c>
      <c r="Q176" s="138">
        <v>15279</v>
      </c>
      <c r="R176" s="67" t="s">
        <v>39</v>
      </c>
      <c r="S176" s="57" t="s">
        <v>474</v>
      </c>
      <c r="T176" s="112"/>
      <c r="U176" s="112"/>
      <c r="V176" s="112"/>
    </row>
    <row r="177" s="16" customFormat="1" ht="30" customHeight="1" spans="1:22">
      <c r="A177" s="42">
        <v>156</v>
      </c>
      <c r="B177" s="61" t="s">
        <v>470</v>
      </c>
      <c r="C177" s="61" t="s">
        <v>306</v>
      </c>
      <c r="D177" s="127" t="s">
        <v>477</v>
      </c>
      <c r="E177" s="61" t="s">
        <v>478</v>
      </c>
      <c r="F177" s="57" t="s">
        <v>473</v>
      </c>
      <c r="G177" s="103">
        <f t="shared" si="29"/>
        <v>390000</v>
      </c>
      <c r="H177" s="129">
        <v>390000</v>
      </c>
      <c r="I177" s="68"/>
      <c r="J177" s="68"/>
      <c r="K177" s="134"/>
      <c r="L177" s="50">
        <f t="shared" si="30"/>
        <v>390000</v>
      </c>
      <c r="M177" s="76" t="s">
        <v>37</v>
      </c>
      <c r="N177" s="76" t="s">
        <v>37</v>
      </c>
      <c r="O177" s="42" t="s">
        <v>310</v>
      </c>
      <c r="P177" s="57" t="s">
        <v>474</v>
      </c>
      <c r="Q177" s="138">
        <v>15279</v>
      </c>
      <c r="R177" s="67" t="s">
        <v>39</v>
      </c>
      <c r="S177" s="57" t="s">
        <v>474</v>
      </c>
      <c r="T177" s="112"/>
      <c r="U177" s="112"/>
      <c r="V177" s="112"/>
    </row>
    <row r="178" s="16" customFormat="1" ht="30" customHeight="1" spans="1:22">
      <c r="A178" s="42">
        <v>157</v>
      </c>
      <c r="B178" s="61" t="s">
        <v>470</v>
      </c>
      <c r="C178" s="61" t="s">
        <v>306</v>
      </c>
      <c r="D178" s="127" t="s">
        <v>479</v>
      </c>
      <c r="E178" s="61" t="s">
        <v>480</v>
      </c>
      <c r="F178" s="57" t="s">
        <v>473</v>
      </c>
      <c r="G178" s="103">
        <f t="shared" si="29"/>
        <v>370000</v>
      </c>
      <c r="H178" s="129">
        <v>370000</v>
      </c>
      <c r="I178" s="68"/>
      <c r="J178" s="68"/>
      <c r="K178" s="134"/>
      <c r="L178" s="50">
        <f t="shared" si="30"/>
        <v>370000</v>
      </c>
      <c r="M178" s="76" t="s">
        <v>37</v>
      </c>
      <c r="N178" s="76" t="s">
        <v>37</v>
      </c>
      <c r="O178" s="42" t="s">
        <v>310</v>
      </c>
      <c r="P178" s="57" t="s">
        <v>474</v>
      </c>
      <c r="Q178" s="138">
        <v>14495</v>
      </c>
      <c r="R178" s="67" t="s">
        <v>39</v>
      </c>
      <c r="S178" s="57" t="s">
        <v>474</v>
      </c>
      <c r="T178" s="112"/>
      <c r="U178" s="112"/>
      <c r="V178" s="112"/>
    </row>
    <row r="179" s="16" customFormat="1" ht="30" customHeight="1" spans="1:22">
      <c r="A179" s="42">
        <v>158</v>
      </c>
      <c r="B179" s="61" t="s">
        <v>470</v>
      </c>
      <c r="C179" s="61" t="s">
        <v>306</v>
      </c>
      <c r="D179" s="127" t="s">
        <v>481</v>
      </c>
      <c r="E179" s="61" t="s">
        <v>482</v>
      </c>
      <c r="F179" s="57" t="s">
        <v>473</v>
      </c>
      <c r="G179" s="103">
        <f t="shared" si="29"/>
        <v>370000</v>
      </c>
      <c r="H179" s="129">
        <v>370000</v>
      </c>
      <c r="I179" s="68"/>
      <c r="J179" s="68"/>
      <c r="K179" s="134"/>
      <c r="L179" s="50">
        <f t="shared" si="30"/>
        <v>370000</v>
      </c>
      <c r="M179" s="76" t="s">
        <v>37</v>
      </c>
      <c r="N179" s="76" t="s">
        <v>37</v>
      </c>
      <c r="O179" s="42" t="s">
        <v>310</v>
      </c>
      <c r="P179" s="57" t="s">
        <v>474</v>
      </c>
      <c r="Q179" s="138">
        <v>14495</v>
      </c>
      <c r="R179" s="67" t="s">
        <v>39</v>
      </c>
      <c r="S179" s="57" t="s">
        <v>474</v>
      </c>
      <c r="T179" s="112"/>
      <c r="U179" s="112"/>
      <c r="V179" s="112"/>
    </row>
    <row r="180" s="16" customFormat="1" ht="30" customHeight="1" spans="1:22">
      <c r="A180" s="42">
        <v>159</v>
      </c>
      <c r="B180" s="61" t="s">
        <v>470</v>
      </c>
      <c r="C180" s="61" t="s">
        <v>306</v>
      </c>
      <c r="D180" s="127" t="s">
        <v>483</v>
      </c>
      <c r="E180" s="61" t="s">
        <v>484</v>
      </c>
      <c r="F180" s="57" t="s">
        <v>473</v>
      </c>
      <c r="G180" s="103">
        <f t="shared" si="29"/>
        <v>410000</v>
      </c>
      <c r="H180" s="129">
        <v>410000</v>
      </c>
      <c r="I180" s="68"/>
      <c r="J180" s="68"/>
      <c r="K180" s="134"/>
      <c r="L180" s="50">
        <f t="shared" si="30"/>
        <v>410000</v>
      </c>
      <c r="M180" s="76" t="s">
        <v>37</v>
      </c>
      <c r="N180" s="76" t="s">
        <v>37</v>
      </c>
      <c r="O180" s="42" t="s">
        <v>310</v>
      </c>
      <c r="P180" s="57" t="s">
        <v>474</v>
      </c>
      <c r="Q180" s="138">
        <v>16063</v>
      </c>
      <c r="R180" s="67" t="s">
        <v>39</v>
      </c>
      <c r="S180" s="57" t="s">
        <v>474</v>
      </c>
      <c r="T180" s="112"/>
      <c r="U180" s="112"/>
      <c r="V180" s="112"/>
    </row>
    <row r="181" s="16" customFormat="1" ht="30" customHeight="1" spans="1:22">
      <c r="A181" s="42">
        <v>160</v>
      </c>
      <c r="B181" s="61" t="s">
        <v>470</v>
      </c>
      <c r="C181" s="61" t="s">
        <v>306</v>
      </c>
      <c r="D181" s="127" t="s">
        <v>485</v>
      </c>
      <c r="E181" s="61" t="s">
        <v>486</v>
      </c>
      <c r="F181" s="57" t="s">
        <v>473</v>
      </c>
      <c r="G181" s="103">
        <f t="shared" si="29"/>
        <v>310000</v>
      </c>
      <c r="H181" s="129">
        <v>310000</v>
      </c>
      <c r="I181" s="68"/>
      <c r="J181" s="68"/>
      <c r="K181" s="134"/>
      <c r="L181" s="50">
        <f t="shared" si="30"/>
        <v>310000</v>
      </c>
      <c r="M181" s="76" t="s">
        <v>37</v>
      </c>
      <c r="N181" s="76" t="s">
        <v>37</v>
      </c>
      <c r="O181" s="42" t="s">
        <v>310</v>
      </c>
      <c r="P181" s="57" t="s">
        <v>474</v>
      </c>
      <c r="Q181" s="138">
        <v>12145</v>
      </c>
      <c r="R181" s="67" t="s">
        <v>39</v>
      </c>
      <c r="S181" s="57" t="s">
        <v>474</v>
      </c>
      <c r="T181" s="112"/>
      <c r="U181" s="112"/>
      <c r="V181" s="112"/>
    </row>
    <row r="182" s="16" customFormat="1" ht="30" customHeight="1" spans="1:22">
      <c r="A182" s="42">
        <v>161</v>
      </c>
      <c r="B182" s="61" t="s">
        <v>470</v>
      </c>
      <c r="C182" s="61" t="s">
        <v>306</v>
      </c>
      <c r="D182" s="127" t="s">
        <v>487</v>
      </c>
      <c r="E182" s="61" t="s">
        <v>163</v>
      </c>
      <c r="F182" s="57" t="s">
        <v>473</v>
      </c>
      <c r="G182" s="103">
        <f t="shared" si="29"/>
        <v>440000</v>
      </c>
      <c r="H182" s="129">
        <v>440000</v>
      </c>
      <c r="I182" s="68"/>
      <c r="J182" s="68"/>
      <c r="K182" s="134"/>
      <c r="L182" s="50">
        <f t="shared" si="30"/>
        <v>440000</v>
      </c>
      <c r="M182" s="76" t="s">
        <v>37</v>
      </c>
      <c r="N182" s="76" t="s">
        <v>37</v>
      </c>
      <c r="O182" s="42" t="s">
        <v>310</v>
      </c>
      <c r="P182" s="57" t="s">
        <v>474</v>
      </c>
      <c r="Q182" s="138">
        <v>17238</v>
      </c>
      <c r="R182" s="67" t="s">
        <v>39</v>
      </c>
      <c r="S182" s="57" t="s">
        <v>474</v>
      </c>
      <c r="T182" s="112"/>
      <c r="U182" s="112"/>
      <c r="V182" s="112"/>
    </row>
    <row r="183" s="16" customFormat="1" ht="30" customHeight="1" spans="1:22">
      <c r="A183" s="42">
        <v>162</v>
      </c>
      <c r="B183" s="61" t="s">
        <v>488</v>
      </c>
      <c r="C183" s="61" t="s">
        <v>306</v>
      </c>
      <c r="D183" s="124" t="s">
        <v>489</v>
      </c>
      <c r="E183" s="61" t="s">
        <v>490</v>
      </c>
      <c r="F183" s="130" t="s">
        <v>411</v>
      </c>
      <c r="G183" s="103">
        <v>1467.33</v>
      </c>
      <c r="H183" s="103">
        <v>1467.33</v>
      </c>
      <c r="I183" s="68"/>
      <c r="J183" s="68"/>
      <c r="K183" s="68"/>
      <c r="L183" s="50">
        <f t="shared" si="30"/>
        <v>1467.33</v>
      </c>
      <c r="M183" s="76" t="s">
        <v>37</v>
      </c>
      <c r="N183" s="76" t="s">
        <v>37</v>
      </c>
      <c r="O183" s="42" t="s">
        <v>310</v>
      </c>
      <c r="P183" s="72" t="s">
        <v>353</v>
      </c>
      <c r="Q183" s="139">
        <v>5373.5</v>
      </c>
      <c r="R183" s="67" t="s">
        <v>39</v>
      </c>
      <c r="S183" s="72" t="s">
        <v>353</v>
      </c>
      <c r="T183" s="112"/>
      <c r="U183" s="112"/>
      <c r="V183" s="112"/>
    </row>
    <row r="184" s="16" customFormat="1" ht="30" customHeight="1" spans="1:22">
      <c r="A184" s="42">
        <v>163</v>
      </c>
      <c r="B184" s="61" t="s">
        <v>488</v>
      </c>
      <c r="C184" s="61" t="s">
        <v>306</v>
      </c>
      <c r="D184" s="124" t="s">
        <v>491</v>
      </c>
      <c r="E184" s="61" t="s">
        <v>492</v>
      </c>
      <c r="F184" s="130" t="s">
        <v>411</v>
      </c>
      <c r="G184" s="103">
        <v>3697583.27</v>
      </c>
      <c r="H184" s="103">
        <v>3697583.27</v>
      </c>
      <c r="I184" s="68"/>
      <c r="J184" s="68"/>
      <c r="K184" s="68"/>
      <c r="L184" s="50">
        <f t="shared" si="30"/>
        <v>3697583.27</v>
      </c>
      <c r="M184" s="76" t="s">
        <v>37</v>
      </c>
      <c r="N184" s="76" t="s">
        <v>37</v>
      </c>
      <c r="O184" s="42" t="s">
        <v>310</v>
      </c>
      <c r="P184" s="72" t="s">
        <v>353</v>
      </c>
      <c r="Q184" s="139">
        <v>105050</v>
      </c>
      <c r="R184" s="67" t="s">
        <v>39</v>
      </c>
      <c r="S184" s="72" t="s">
        <v>353</v>
      </c>
      <c r="T184" s="112"/>
      <c r="U184" s="112"/>
      <c r="V184" s="112"/>
    </row>
    <row r="185" s="16" customFormat="1" ht="30" customHeight="1" spans="1:22">
      <c r="A185" s="42">
        <v>164</v>
      </c>
      <c r="B185" s="61" t="s">
        <v>488</v>
      </c>
      <c r="C185" s="61" t="s">
        <v>306</v>
      </c>
      <c r="D185" s="124" t="s">
        <v>493</v>
      </c>
      <c r="E185" s="61" t="s">
        <v>494</v>
      </c>
      <c r="F185" s="130" t="s">
        <v>411</v>
      </c>
      <c r="G185" s="103">
        <v>4580.71</v>
      </c>
      <c r="H185" s="103">
        <v>4580.71</v>
      </c>
      <c r="I185" s="68"/>
      <c r="J185" s="68"/>
      <c r="K185" s="68"/>
      <c r="L185" s="50">
        <f t="shared" si="30"/>
        <v>4580.71</v>
      </c>
      <c r="M185" s="76" t="s">
        <v>37</v>
      </c>
      <c r="N185" s="76" t="s">
        <v>37</v>
      </c>
      <c r="O185" s="42" t="s">
        <v>310</v>
      </c>
      <c r="P185" s="72" t="s">
        <v>353</v>
      </c>
      <c r="Q185" s="139">
        <v>16775</v>
      </c>
      <c r="R185" s="67" t="s">
        <v>39</v>
      </c>
      <c r="S185" s="72" t="s">
        <v>353</v>
      </c>
      <c r="T185" s="112"/>
      <c r="U185" s="112"/>
      <c r="V185" s="112"/>
    </row>
    <row r="186" s="16" customFormat="1" ht="30" customHeight="1" spans="1:22">
      <c r="A186" s="42">
        <v>165</v>
      </c>
      <c r="B186" s="61" t="s">
        <v>488</v>
      </c>
      <c r="C186" s="61" t="s">
        <v>306</v>
      </c>
      <c r="D186" s="124" t="s">
        <v>495</v>
      </c>
      <c r="E186" s="61" t="s">
        <v>173</v>
      </c>
      <c r="F186" s="130" t="s">
        <v>411</v>
      </c>
      <c r="G186" s="103">
        <v>1742316.73</v>
      </c>
      <c r="H186" s="103">
        <v>1742316.73</v>
      </c>
      <c r="I186" s="68"/>
      <c r="J186" s="68"/>
      <c r="K186" s="68"/>
      <c r="L186" s="50">
        <f t="shared" si="30"/>
        <v>1742316.73</v>
      </c>
      <c r="M186" s="76" t="s">
        <v>37</v>
      </c>
      <c r="N186" s="76" t="s">
        <v>37</v>
      </c>
      <c r="O186" s="42" t="s">
        <v>310</v>
      </c>
      <c r="P186" s="72" t="s">
        <v>353</v>
      </c>
      <c r="Q186" s="139">
        <v>49500</v>
      </c>
      <c r="R186" s="67" t="s">
        <v>39</v>
      </c>
      <c r="S186" s="72" t="s">
        <v>353</v>
      </c>
      <c r="T186" s="112"/>
      <c r="U186" s="112"/>
      <c r="V186" s="112"/>
    </row>
    <row r="187" s="16" customFormat="1" ht="30" customHeight="1" spans="1:22">
      <c r="A187" s="42">
        <v>166</v>
      </c>
      <c r="B187" s="61" t="s">
        <v>488</v>
      </c>
      <c r="C187" s="61" t="s">
        <v>306</v>
      </c>
      <c r="D187" s="124" t="s">
        <v>496</v>
      </c>
      <c r="E187" s="61" t="s">
        <v>497</v>
      </c>
      <c r="F187" s="130" t="s">
        <v>411</v>
      </c>
      <c r="G187" s="103">
        <v>1644.55</v>
      </c>
      <c r="H187" s="103">
        <v>1644.55</v>
      </c>
      <c r="I187" s="135"/>
      <c r="J187" s="135"/>
      <c r="K187" s="135"/>
      <c r="L187" s="50">
        <f t="shared" si="30"/>
        <v>1644.55</v>
      </c>
      <c r="M187" s="76" t="s">
        <v>37</v>
      </c>
      <c r="N187" s="76" t="s">
        <v>37</v>
      </c>
      <c r="O187" s="42" t="s">
        <v>310</v>
      </c>
      <c r="P187" s="72" t="s">
        <v>353</v>
      </c>
      <c r="Q187" s="140">
        <v>6022.5</v>
      </c>
      <c r="R187" s="67" t="s">
        <v>39</v>
      </c>
      <c r="S187" s="72" t="s">
        <v>353</v>
      </c>
      <c r="T187" s="112"/>
      <c r="U187" s="112"/>
      <c r="V187" s="112"/>
    </row>
    <row r="188" s="16" customFormat="1" ht="30" customHeight="1" spans="1:22">
      <c r="A188" s="42">
        <v>167</v>
      </c>
      <c r="B188" s="61" t="s">
        <v>488</v>
      </c>
      <c r="C188" s="61" t="s">
        <v>306</v>
      </c>
      <c r="D188" s="124" t="s">
        <v>498</v>
      </c>
      <c r="E188" s="61" t="s">
        <v>499</v>
      </c>
      <c r="F188" s="130" t="s">
        <v>411</v>
      </c>
      <c r="G188" s="103">
        <v>1318.64</v>
      </c>
      <c r="H188" s="103">
        <v>1318.64</v>
      </c>
      <c r="I188" s="135"/>
      <c r="J188" s="135"/>
      <c r="K188" s="135"/>
      <c r="L188" s="50">
        <f t="shared" si="30"/>
        <v>1318.64</v>
      </c>
      <c r="M188" s="76" t="s">
        <v>37</v>
      </c>
      <c r="N188" s="76" t="s">
        <v>37</v>
      </c>
      <c r="O188" s="42" t="s">
        <v>310</v>
      </c>
      <c r="P188" s="72" t="s">
        <v>353</v>
      </c>
      <c r="Q188" s="140">
        <v>4829</v>
      </c>
      <c r="R188" s="67" t="s">
        <v>39</v>
      </c>
      <c r="S188" s="72" t="s">
        <v>353</v>
      </c>
      <c r="T188" s="112"/>
      <c r="U188" s="112"/>
      <c r="V188" s="112"/>
    </row>
    <row r="189" s="16" customFormat="1" ht="30" customHeight="1" spans="1:22">
      <c r="A189" s="42">
        <v>168</v>
      </c>
      <c r="B189" s="61" t="s">
        <v>488</v>
      </c>
      <c r="C189" s="61" t="s">
        <v>306</v>
      </c>
      <c r="D189" s="124" t="s">
        <v>500</v>
      </c>
      <c r="E189" s="61" t="s">
        <v>177</v>
      </c>
      <c r="F189" s="130" t="s">
        <v>411</v>
      </c>
      <c r="G189" s="103">
        <v>965.7</v>
      </c>
      <c r="H189" s="103">
        <v>965.7</v>
      </c>
      <c r="I189" s="135"/>
      <c r="J189" s="135"/>
      <c r="K189" s="135"/>
      <c r="L189" s="50">
        <f t="shared" si="30"/>
        <v>965.7</v>
      </c>
      <c r="M189" s="76" t="s">
        <v>37</v>
      </c>
      <c r="N189" s="76" t="s">
        <v>37</v>
      </c>
      <c r="O189" s="42" t="s">
        <v>310</v>
      </c>
      <c r="P189" s="72" t="s">
        <v>353</v>
      </c>
      <c r="Q189" s="140">
        <v>3536.5</v>
      </c>
      <c r="R189" s="67" t="s">
        <v>39</v>
      </c>
      <c r="S189" s="72" t="s">
        <v>353</v>
      </c>
      <c r="T189" s="112"/>
      <c r="U189" s="112"/>
      <c r="V189" s="112"/>
    </row>
    <row r="190" s="16" customFormat="1" ht="30" customHeight="1" spans="1:22">
      <c r="A190" s="42">
        <v>169</v>
      </c>
      <c r="B190" s="61" t="s">
        <v>488</v>
      </c>
      <c r="C190" s="61" t="s">
        <v>306</v>
      </c>
      <c r="D190" s="124" t="s">
        <v>501</v>
      </c>
      <c r="E190" s="61" t="s">
        <v>502</v>
      </c>
      <c r="F190" s="130" t="s">
        <v>411</v>
      </c>
      <c r="G190" s="103">
        <v>2446.55</v>
      </c>
      <c r="H190" s="103">
        <v>2446.55</v>
      </c>
      <c r="I190" s="135"/>
      <c r="J190" s="135"/>
      <c r="K190" s="135"/>
      <c r="L190" s="50">
        <f t="shared" si="30"/>
        <v>2446.55</v>
      </c>
      <c r="M190" s="76" t="s">
        <v>37</v>
      </c>
      <c r="N190" s="76" t="s">
        <v>37</v>
      </c>
      <c r="O190" s="42" t="s">
        <v>310</v>
      </c>
      <c r="P190" s="72" t="s">
        <v>353</v>
      </c>
      <c r="Q190" s="140">
        <v>8959.5</v>
      </c>
      <c r="R190" s="67" t="s">
        <v>39</v>
      </c>
      <c r="S190" s="72" t="s">
        <v>353</v>
      </c>
      <c r="T190" s="112"/>
      <c r="U190" s="112"/>
      <c r="V190" s="112"/>
    </row>
    <row r="191" s="16" customFormat="1" ht="30" customHeight="1" spans="1:22">
      <c r="A191" s="42">
        <v>170</v>
      </c>
      <c r="B191" s="61" t="s">
        <v>488</v>
      </c>
      <c r="C191" s="61" t="s">
        <v>306</v>
      </c>
      <c r="D191" s="124" t="s">
        <v>503</v>
      </c>
      <c r="E191" s="61" t="s">
        <v>504</v>
      </c>
      <c r="F191" s="130" t="s">
        <v>411</v>
      </c>
      <c r="G191" s="103">
        <v>461.07</v>
      </c>
      <c r="H191" s="103">
        <v>461.07</v>
      </c>
      <c r="I191" s="135"/>
      <c r="J191" s="135"/>
      <c r="K191" s="135"/>
      <c r="L191" s="50">
        <f t="shared" si="30"/>
        <v>461.07</v>
      </c>
      <c r="M191" s="76" t="s">
        <v>37</v>
      </c>
      <c r="N191" s="76" t="s">
        <v>37</v>
      </c>
      <c r="O191" s="42" t="s">
        <v>310</v>
      </c>
      <c r="P191" s="72" t="s">
        <v>353</v>
      </c>
      <c r="Q191" s="140">
        <v>1688.5</v>
      </c>
      <c r="R191" s="67" t="s">
        <v>39</v>
      </c>
      <c r="S191" s="72" t="s">
        <v>353</v>
      </c>
      <c r="T191" s="112"/>
      <c r="U191" s="112"/>
      <c r="V191" s="112"/>
    </row>
    <row r="192" s="16" customFormat="1" ht="30" customHeight="1" spans="1:22">
      <c r="A192" s="42">
        <v>171</v>
      </c>
      <c r="B192" s="61" t="s">
        <v>488</v>
      </c>
      <c r="C192" s="61" t="s">
        <v>306</v>
      </c>
      <c r="D192" s="124" t="s">
        <v>505</v>
      </c>
      <c r="E192" s="61" t="s">
        <v>506</v>
      </c>
      <c r="F192" s="130" t="s">
        <v>411</v>
      </c>
      <c r="G192" s="103">
        <v>3589.48</v>
      </c>
      <c r="H192" s="103">
        <v>3589.48</v>
      </c>
      <c r="I192" s="135"/>
      <c r="J192" s="135"/>
      <c r="K192" s="135"/>
      <c r="L192" s="50">
        <f t="shared" si="30"/>
        <v>3589.48</v>
      </c>
      <c r="M192" s="76" t="s">
        <v>37</v>
      </c>
      <c r="N192" s="76" t="s">
        <v>37</v>
      </c>
      <c r="O192" s="42" t="s">
        <v>310</v>
      </c>
      <c r="P192" s="72" t="s">
        <v>353</v>
      </c>
      <c r="Q192" s="140">
        <v>13145</v>
      </c>
      <c r="R192" s="67" t="s">
        <v>39</v>
      </c>
      <c r="S192" s="72" t="s">
        <v>353</v>
      </c>
      <c r="T192" s="112"/>
      <c r="U192" s="112"/>
      <c r="V192" s="112"/>
    </row>
    <row r="193" s="16" customFormat="1" ht="30" customHeight="1" spans="1:22">
      <c r="A193" s="42">
        <v>172</v>
      </c>
      <c r="B193" s="61" t="s">
        <v>488</v>
      </c>
      <c r="C193" s="61" t="s">
        <v>306</v>
      </c>
      <c r="D193" s="124" t="s">
        <v>507</v>
      </c>
      <c r="E193" s="61" t="s">
        <v>181</v>
      </c>
      <c r="F193" s="130" t="s">
        <v>411</v>
      </c>
      <c r="G193" s="103">
        <v>3125.4</v>
      </c>
      <c r="H193" s="103">
        <v>3125.4</v>
      </c>
      <c r="I193" s="135"/>
      <c r="J193" s="135"/>
      <c r="K193" s="135"/>
      <c r="L193" s="50">
        <f t="shared" si="30"/>
        <v>3125.4</v>
      </c>
      <c r="M193" s="76" t="s">
        <v>37</v>
      </c>
      <c r="N193" s="76" t="s">
        <v>37</v>
      </c>
      <c r="O193" s="42" t="s">
        <v>310</v>
      </c>
      <c r="P193" s="72" t="s">
        <v>353</v>
      </c>
      <c r="Q193" s="140">
        <v>11445.5</v>
      </c>
      <c r="R193" s="67" t="s">
        <v>39</v>
      </c>
      <c r="S193" s="72" t="s">
        <v>353</v>
      </c>
      <c r="T193" s="112"/>
      <c r="U193" s="112"/>
      <c r="V193" s="112"/>
    </row>
    <row r="194" s="16" customFormat="1" ht="30" customHeight="1" spans="1:22">
      <c r="A194" s="42">
        <v>173</v>
      </c>
      <c r="B194" s="61" t="s">
        <v>488</v>
      </c>
      <c r="C194" s="61" t="s">
        <v>306</v>
      </c>
      <c r="D194" s="124" t="s">
        <v>508</v>
      </c>
      <c r="E194" s="61" t="s">
        <v>509</v>
      </c>
      <c r="F194" s="130" t="s">
        <v>411</v>
      </c>
      <c r="G194" s="103">
        <v>6360.43</v>
      </c>
      <c r="H194" s="103">
        <v>6360.43</v>
      </c>
      <c r="I194" s="135"/>
      <c r="J194" s="135"/>
      <c r="K194" s="135"/>
      <c r="L194" s="50">
        <f t="shared" si="30"/>
        <v>6360.43</v>
      </c>
      <c r="M194" s="76" t="s">
        <v>37</v>
      </c>
      <c r="N194" s="76" t="s">
        <v>37</v>
      </c>
      <c r="O194" s="42" t="s">
        <v>310</v>
      </c>
      <c r="P194" s="72" t="s">
        <v>353</v>
      </c>
      <c r="Q194" s="140">
        <v>23292.5</v>
      </c>
      <c r="R194" s="67" t="s">
        <v>39</v>
      </c>
      <c r="S194" s="72" t="s">
        <v>353</v>
      </c>
      <c r="T194" s="112"/>
      <c r="U194" s="112"/>
      <c r="V194" s="112"/>
    </row>
    <row r="195" s="16" customFormat="1" ht="30" customHeight="1" spans="1:22">
      <c r="A195" s="42">
        <v>174</v>
      </c>
      <c r="B195" s="61" t="s">
        <v>488</v>
      </c>
      <c r="C195" s="61" t="s">
        <v>306</v>
      </c>
      <c r="D195" s="124" t="s">
        <v>510</v>
      </c>
      <c r="E195" s="61" t="s">
        <v>511</v>
      </c>
      <c r="F195" s="130" t="s">
        <v>411</v>
      </c>
      <c r="G195" s="103">
        <v>1467.33</v>
      </c>
      <c r="H195" s="103">
        <v>1467.33</v>
      </c>
      <c r="I195" s="135"/>
      <c r="J195" s="135"/>
      <c r="K195" s="135"/>
      <c r="L195" s="50">
        <f t="shared" si="30"/>
        <v>1467.33</v>
      </c>
      <c r="M195" s="76" t="s">
        <v>37</v>
      </c>
      <c r="N195" s="76" t="s">
        <v>37</v>
      </c>
      <c r="O195" s="42" t="s">
        <v>310</v>
      </c>
      <c r="P195" s="72" t="s">
        <v>353</v>
      </c>
      <c r="Q195" s="140">
        <v>5373.5</v>
      </c>
      <c r="R195" s="67" t="s">
        <v>39</v>
      </c>
      <c r="S195" s="72" t="s">
        <v>353</v>
      </c>
      <c r="T195" s="112"/>
      <c r="U195" s="112"/>
      <c r="V195" s="112"/>
    </row>
    <row r="196" s="16" customFormat="1" ht="30" customHeight="1" spans="1:22">
      <c r="A196" s="42">
        <v>175</v>
      </c>
      <c r="B196" s="61" t="s">
        <v>488</v>
      </c>
      <c r="C196" s="61" t="s">
        <v>306</v>
      </c>
      <c r="D196" s="124" t="s">
        <v>512</v>
      </c>
      <c r="E196" s="61" t="s">
        <v>513</v>
      </c>
      <c r="F196" s="130" t="s">
        <v>411</v>
      </c>
      <c r="G196" s="103">
        <v>636.8</v>
      </c>
      <c r="H196" s="103">
        <v>636.8</v>
      </c>
      <c r="I196" s="135"/>
      <c r="J196" s="135"/>
      <c r="K196" s="135"/>
      <c r="L196" s="50">
        <f t="shared" si="30"/>
        <v>636.8</v>
      </c>
      <c r="M196" s="76" t="s">
        <v>37</v>
      </c>
      <c r="N196" s="76" t="s">
        <v>37</v>
      </c>
      <c r="O196" s="42" t="s">
        <v>310</v>
      </c>
      <c r="P196" s="72" t="s">
        <v>353</v>
      </c>
      <c r="Q196" s="140">
        <v>2332</v>
      </c>
      <c r="R196" s="67" t="s">
        <v>39</v>
      </c>
      <c r="S196" s="72" t="s">
        <v>353</v>
      </c>
      <c r="T196" s="112"/>
      <c r="U196" s="112"/>
      <c r="V196" s="112"/>
    </row>
    <row r="197" s="16" customFormat="1" ht="30" customHeight="1" spans="1:22">
      <c r="A197" s="42">
        <v>176</v>
      </c>
      <c r="B197" s="61" t="s">
        <v>488</v>
      </c>
      <c r="C197" s="61" t="s">
        <v>306</v>
      </c>
      <c r="D197" s="124" t="s">
        <v>514</v>
      </c>
      <c r="E197" s="61" t="s">
        <v>515</v>
      </c>
      <c r="F197" s="130" t="s">
        <v>411</v>
      </c>
      <c r="G197" s="103">
        <v>3152.43</v>
      </c>
      <c r="H197" s="103">
        <v>3152.43</v>
      </c>
      <c r="I197" s="135"/>
      <c r="J197" s="135"/>
      <c r="K197" s="135"/>
      <c r="L197" s="50">
        <f t="shared" si="30"/>
        <v>3152.43</v>
      </c>
      <c r="M197" s="76" t="s">
        <v>37</v>
      </c>
      <c r="N197" s="76" t="s">
        <v>37</v>
      </c>
      <c r="O197" s="42" t="s">
        <v>310</v>
      </c>
      <c r="P197" s="72" t="s">
        <v>353</v>
      </c>
      <c r="Q197" s="140">
        <v>11544.5</v>
      </c>
      <c r="R197" s="67" t="s">
        <v>39</v>
      </c>
      <c r="S197" s="72" t="s">
        <v>353</v>
      </c>
      <c r="T197" s="112"/>
      <c r="U197" s="112"/>
      <c r="V197" s="112"/>
    </row>
    <row r="198" s="16" customFormat="1" ht="30" customHeight="1" spans="1:22">
      <c r="A198" s="42">
        <v>177</v>
      </c>
      <c r="B198" s="61" t="s">
        <v>488</v>
      </c>
      <c r="C198" s="61" t="s">
        <v>306</v>
      </c>
      <c r="D198" s="124" t="s">
        <v>516</v>
      </c>
      <c r="E198" s="61" t="s">
        <v>517</v>
      </c>
      <c r="F198" s="130" t="s">
        <v>411</v>
      </c>
      <c r="G198" s="103">
        <v>1317.14</v>
      </c>
      <c r="H198" s="103">
        <v>1317.14</v>
      </c>
      <c r="I198" s="135"/>
      <c r="J198" s="135"/>
      <c r="K198" s="135"/>
      <c r="L198" s="50">
        <f t="shared" si="30"/>
        <v>1317.14</v>
      </c>
      <c r="M198" s="76" t="s">
        <v>37</v>
      </c>
      <c r="N198" s="76" t="s">
        <v>37</v>
      </c>
      <c r="O198" s="42" t="s">
        <v>310</v>
      </c>
      <c r="P198" s="72" t="s">
        <v>353</v>
      </c>
      <c r="Q198" s="140">
        <v>4823.5</v>
      </c>
      <c r="R198" s="67" t="s">
        <v>39</v>
      </c>
      <c r="S198" s="72" t="s">
        <v>353</v>
      </c>
      <c r="T198" s="112"/>
      <c r="U198" s="112"/>
      <c r="V198" s="112"/>
    </row>
    <row r="199" s="16" customFormat="1" ht="30" customHeight="1" spans="1:22">
      <c r="A199" s="42">
        <v>178</v>
      </c>
      <c r="B199" s="61" t="s">
        <v>488</v>
      </c>
      <c r="C199" s="61" t="s">
        <v>306</v>
      </c>
      <c r="D199" s="124" t="s">
        <v>518</v>
      </c>
      <c r="E199" s="61" t="s">
        <v>519</v>
      </c>
      <c r="F199" s="130" t="s">
        <v>411</v>
      </c>
      <c r="G199" s="103">
        <v>829.03</v>
      </c>
      <c r="H199" s="103">
        <v>829.03</v>
      </c>
      <c r="I199" s="135"/>
      <c r="J199" s="135"/>
      <c r="K199" s="135"/>
      <c r="L199" s="50">
        <f t="shared" si="30"/>
        <v>829.03</v>
      </c>
      <c r="M199" s="76" t="s">
        <v>37</v>
      </c>
      <c r="N199" s="76" t="s">
        <v>37</v>
      </c>
      <c r="O199" s="42" t="s">
        <v>310</v>
      </c>
      <c r="P199" s="72" t="s">
        <v>353</v>
      </c>
      <c r="Q199" s="140">
        <v>3036</v>
      </c>
      <c r="R199" s="67" t="s">
        <v>39</v>
      </c>
      <c r="S199" s="72" t="s">
        <v>353</v>
      </c>
      <c r="T199" s="112"/>
      <c r="U199" s="112"/>
      <c r="V199" s="112"/>
    </row>
    <row r="200" s="16" customFormat="1" ht="30" customHeight="1" spans="1:22">
      <c r="A200" s="42">
        <v>179</v>
      </c>
      <c r="B200" s="61" t="s">
        <v>488</v>
      </c>
      <c r="C200" s="61" t="s">
        <v>306</v>
      </c>
      <c r="D200" s="124" t="s">
        <v>520</v>
      </c>
      <c r="E200" s="61" t="s">
        <v>521</v>
      </c>
      <c r="F200" s="130" t="s">
        <v>411</v>
      </c>
      <c r="G200" s="103">
        <v>2813.01</v>
      </c>
      <c r="H200" s="103">
        <v>2813.01</v>
      </c>
      <c r="I200" s="135"/>
      <c r="J200" s="135"/>
      <c r="K200" s="135"/>
      <c r="L200" s="50">
        <f t="shared" si="30"/>
        <v>2813.01</v>
      </c>
      <c r="M200" s="76" t="s">
        <v>37</v>
      </c>
      <c r="N200" s="76" t="s">
        <v>37</v>
      </c>
      <c r="O200" s="42" t="s">
        <v>310</v>
      </c>
      <c r="P200" s="72" t="s">
        <v>353</v>
      </c>
      <c r="Q200" s="140">
        <v>10301.5</v>
      </c>
      <c r="R200" s="67" t="s">
        <v>39</v>
      </c>
      <c r="S200" s="72" t="s">
        <v>353</v>
      </c>
      <c r="T200" s="112"/>
      <c r="U200" s="112"/>
      <c r="V200" s="112"/>
    </row>
    <row r="201" s="16" customFormat="1" ht="30" customHeight="1" spans="1:22">
      <c r="A201" s="42">
        <v>180</v>
      </c>
      <c r="B201" s="61" t="s">
        <v>488</v>
      </c>
      <c r="C201" s="61" t="s">
        <v>306</v>
      </c>
      <c r="D201" s="124" t="s">
        <v>522</v>
      </c>
      <c r="E201" s="61" t="s">
        <v>523</v>
      </c>
      <c r="F201" s="130" t="s">
        <v>411</v>
      </c>
      <c r="G201" s="103">
        <v>1249.56</v>
      </c>
      <c r="H201" s="103">
        <v>1249.56</v>
      </c>
      <c r="I201" s="135"/>
      <c r="J201" s="135"/>
      <c r="K201" s="135"/>
      <c r="L201" s="50">
        <f t="shared" si="30"/>
        <v>1249.56</v>
      </c>
      <c r="M201" s="76" t="s">
        <v>37</v>
      </c>
      <c r="N201" s="76" t="s">
        <v>37</v>
      </c>
      <c r="O201" s="42" t="s">
        <v>310</v>
      </c>
      <c r="P201" s="72" t="s">
        <v>353</v>
      </c>
      <c r="Q201" s="140">
        <v>4576</v>
      </c>
      <c r="R201" s="67" t="s">
        <v>39</v>
      </c>
      <c r="S201" s="72" t="s">
        <v>353</v>
      </c>
      <c r="T201" s="112"/>
      <c r="U201" s="112"/>
      <c r="V201" s="112"/>
    </row>
    <row r="202" s="16" customFormat="1" ht="30" customHeight="1" spans="1:22">
      <c r="A202" s="42">
        <v>181</v>
      </c>
      <c r="B202" s="61" t="s">
        <v>488</v>
      </c>
      <c r="C202" s="61" t="s">
        <v>306</v>
      </c>
      <c r="D202" s="124" t="s">
        <v>524</v>
      </c>
      <c r="E202" s="61" t="s">
        <v>525</v>
      </c>
      <c r="F202" s="130" t="s">
        <v>411</v>
      </c>
      <c r="G202" s="103">
        <v>2674.84</v>
      </c>
      <c r="H202" s="103">
        <v>2674.84</v>
      </c>
      <c r="I202" s="135"/>
      <c r="J202" s="135"/>
      <c r="K202" s="135"/>
      <c r="L202" s="50">
        <f t="shared" si="30"/>
        <v>2674.84</v>
      </c>
      <c r="M202" s="76" t="s">
        <v>37</v>
      </c>
      <c r="N202" s="76" t="s">
        <v>37</v>
      </c>
      <c r="O202" s="42" t="s">
        <v>310</v>
      </c>
      <c r="P202" s="72" t="s">
        <v>353</v>
      </c>
      <c r="Q202" s="140">
        <v>9795.5</v>
      </c>
      <c r="R202" s="67" t="s">
        <v>39</v>
      </c>
      <c r="S202" s="72" t="s">
        <v>353</v>
      </c>
      <c r="T202" s="112"/>
      <c r="U202" s="112"/>
      <c r="V202" s="112"/>
    </row>
    <row r="203" s="16" customFormat="1" ht="30" customHeight="1" spans="1:22">
      <c r="A203" s="42">
        <v>182</v>
      </c>
      <c r="B203" s="53" t="s">
        <v>526</v>
      </c>
      <c r="C203" s="61" t="s">
        <v>306</v>
      </c>
      <c r="D203" s="124" t="s">
        <v>527</v>
      </c>
      <c r="E203" s="61" t="s">
        <v>490</v>
      </c>
      <c r="F203" s="61" t="s">
        <v>528</v>
      </c>
      <c r="G203" s="103">
        <v>1467.33</v>
      </c>
      <c r="H203" s="103">
        <v>1467.33</v>
      </c>
      <c r="I203" s="135"/>
      <c r="J203" s="135"/>
      <c r="K203" s="135"/>
      <c r="L203" s="50">
        <f t="shared" si="30"/>
        <v>1467.33</v>
      </c>
      <c r="M203" s="76" t="s">
        <v>37</v>
      </c>
      <c r="N203" s="76" t="s">
        <v>37</v>
      </c>
      <c r="O203" s="42" t="s">
        <v>310</v>
      </c>
      <c r="P203" s="72" t="s">
        <v>529</v>
      </c>
      <c r="Q203" s="140">
        <v>5373.5</v>
      </c>
      <c r="R203" s="67" t="s">
        <v>39</v>
      </c>
      <c r="S203" s="72" t="s">
        <v>529</v>
      </c>
      <c r="T203" s="112"/>
      <c r="U203" s="112"/>
      <c r="V203" s="112"/>
    </row>
    <row r="204" s="16" customFormat="1" ht="30" customHeight="1" spans="1:22">
      <c r="A204" s="42">
        <v>183</v>
      </c>
      <c r="B204" s="53" t="s">
        <v>526</v>
      </c>
      <c r="C204" s="61" t="s">
        <v>306</v>
      </c>
      <c r="D204" s="124" t="s">
        <v>530</v>
      </c>
      <c r="E204" s="61" t="s">
        <v>492</v>
      </c>
      <c r="F204" s="61" t="s">
        <v>528</v>
      </c>
      <c r="G204" s="103">
        <v>3697583.27</v>
      </c>
      <c r="H204" s="103">
        <v>3697583.27</v>
      </c>
      <c r="I204" s="135"/>
      <c r="J204" s="135"/>
      <c r="K204" s="135"/>
      <c r="L204" s="50">
        <f t="shared" si="30"/>
        <v>3697583.27</v>
      </c>
      <c r="M204" s="76" t="s">
        <v>37</v>
      </c>
      <c r="N204" s="76" t="s">
        <v>37</v>
      </c>
      <c r="O204" s="42" t="s">
        <v>310</v>
      </c>
      <c r="P204" s="72" t="s">
        <v>529</v>
      </c>
      <c r="Q204" s="140">
        <v>105050</v>
      </c>
      <c r="R204" s="67" t="s">
        <v>39</v>
      </c>
      <c r="S204" s="72" t="s">
        <v>529</v>
      </c>
      <c r="T204" s="112"/>
      <c r="U204" s="112"/>
      <c r="V204" s="112"/>
    </row>
    <row r="205" s="16" customFormat="1" ht="30" customHeight="1" spans="1:22">
      <c r="A205" s="42">
        <v>184</v>
      </c>
      <c r="B205" s="53" t="s">
        <v>526</v>
      </c>
      <c r="C205" s="61" t="s">
        <v>306</v>
      </c>
      <c r="D205" s="124" t="s">
        <v>531</v>
      </c>
      <c r="E205" s="61" t="s">
        <v>494</v>
      </c>
      <c r="F205" s="61" t="s">
        <v>528</v>
      </c>
      <c r="G205" s="103">
        <v>4580.71</v>
      </c>
      <c r="H205" s="103">
        <v>4580.71</v>
      </c>
      <c r="I205" s="135"/>
      <c r="J205" s="135"/>
      <c r="K205" s="135"/>
      <c r="L205" s="50">
        <f t="shared" si="30"/>
        <v>4580.71</v>
      </c>
      <c r="M205" s="76" t="s">
        <v>37</v>
      </c>
      <c r="N205" s="76" t="s">
        <v>37</v>
      </c>
      <c r="O205" s="42" t="s">
        <v>310</v>
      </c>
      <c r="P205" s="72" t="s">
        <v>529</v>
      </c>
      <c r="Q205" s="140">
        <v>16775</v>
      </c>
      <c r="R205" s="67" t="s">
        <v>39</v>
      </c>
      <c r="S205" s="72" t="s">
        <v>529</v>
      </c>
      <c r="T205" s="112"/>
      <c r="U205" s="112"/>
      <c r="V205" s="112"/>
    </row>
    <row r="206" s="16" customFormat="1" ht="30" customHeight="1" spans="1:22">
      <c r="A206" s="42">
        <v>185</v>
      </c>
      <c r="B206" s="53" t="s">
        <v>526</v>
      </c>
      <c r="C206" s="61" t="s">
        <v>306</v>
      </c>
      <c r="D206" s="124" t="s">
        <v>532</v>
      </c>
      <c r="E206" s="61" t="s">
        <v>173</v>
      </c>
      <c r="F206" s="61" t="s">
        <v>528</v>
      </c>
      <c r="G206" s="103">
        <v>1742316.73</v>
      </c>
      <c r="H206" s="103">
        <v>1742316.73</v>
      </c>
      <c r="I206" s="135"/>
      <c r="J206" s="135"/>
      <c r="K206" s="135"/>
      <c r="L206" s="50">
        <f t="shared" si="30"/>
        <v>1742316.73</v>
      </c>
      <c r="M206" s="76" t="s">
        <v>37</v>
      </c>
      <c r="N206" s="76" t="s">
        <v>37</v>
      </c>
      <c r="O206" s="42" t="s">
        <v>310</v>
      </c>
      <c r="P206" s="72" t="s">
        <v>529</v>
      </c>
      <c r="Q206" s="140">
        <v>49500</v>
      </c>
      <c r="R206" s="67" t="s">
        <v>39</v>
      </c>
      <c r="S206" s="72" t="s">
        <v>529</v>
      </c>
      <c r="T206" s="112"/>
      <c r="U206" s="112"/>
      <c r="V206" s="112"/>
    </row>
    <row r="207" s="16" customFormat="1" ht="30" customHeight="1" spans="1:22">
      <c r="A207" s="42">
        <v>186</v>
      </c>
      <c r="B207" s="53" t="s">
        <v>526</v>
      </c>
      <c r="C207" s="61" t="s">
        <v>306</v>
      </c>
      <c r="D207" s="124" t="s">
        <v>533</v>
      </c>
      <c r="E207" s="61" t="s">
        <v>497</v>
      </c>
      <c r="F207" s="61" t="s">
        <v>528</v>
      </c>
      <c r="G207" s="103">
        <v>1644.55</v>
      </c>
      <c r="H207" s="103">
        <v>1644.55</v>
      </c>
      <c r="I207" s="135"/>
      <c r="J207" s="135"/>
      <c r="K207" s="135"/>
      <c r="L207" s="50">
        <f t="shared" si="30"/>
        <v>1644.55</v>
      </c>
      <c r="M207" s="76" t="s">
        <v>37</v>
      </c>
      <c r="N207" s="76" t="s">
        <v>37</v>
      </c>
      <c r="O207" s="42" t="s">
        <v>310</v>
      </c>
      <c r="P207" s="72" t="s">
        <v>529</v>
      </c>
      <c r="Q207" s="140">
        <v>6022.5</v>
      </c>
      <c r="R207" s="67" t="s">
        <v>39</v>
      </c>
      <c r="S207" s="72" t="s">
        <v>529</v>
      </c>
      <c r="T207" s="112"/>
      <c r="U207" s="112"/>
      <c r="V207" s="112"/>
    </row>
    <row r="208" s="16" customFormat="1" ht="30" customHeight="1" spans="1:22">
      <c r="A208" s="42">
        <v>187</v>
      </c>
      <c r="B208" s="53" t="s">
        <v>526</v>
      </c>
      <c r="C208" s="61" t="s">
        <v>306</v>
      </c>
      <c r="D208" s="124" t="s">
        <v>534</v>
      </c>
      <c r="E208" s="61" t="s">
        <v>499</v>
      </c>
      <c r="F208" s="61" t="s">
        <v>528</v>
      </c>
      <c r="G208" s="103">
        <v>1318.64</v>
      </c>
      <c r="H208" s="103">
        <v>1318.64</v>
      </c>
      <c r="I208" s="135"/>
      <c r="J208" s="135"/>
      <c r="K208" s="135"/>
      <c r="L208" s="50">
        <f t="shared" si="30"/>
        <v>1318.64</v>
      </c>
      <c r="M208" s="76" t="s">
        <v>37</v>
      </c>
      <c r="N208" s="76" t="s">
        <v>37</v>
      </c>
      <c r="O208" s="42" t="s">
        <v>310</v>
      </c>
      <c r="P208" s="72" t="s">
        <v>529</v>
      </c>
      <c r="Q208" s="140">
        <v>4829</v>
      </c>
      <c r="R208" s="67" t="s">
        <v>39</v>
      </c>
      <c r="S208" s="72" t="s">
        <v>529</v>
      </c>
      <c r="T208" s="112"/>
      <c r="U208" s="112"/>
      <c r="V208" s="112"/>
    </row>
    <row r="209" s="16" customFormat="1" ht="30" customHeight="1" spans="1:22">
      <c r="A209" s="42">
        <v>188</v>
      </c>
      <c r="B209" s="53" t="s">
        <v>526</v>
      </c>
      <c r="C209" s="61" t="s">
        <v>306</v>
      </c>
      <c r="D209" s="124" t="s">
        <v>535</v>
      </c>
      <c r="E209" s="61" t="s">
        <v>177</v>
      </c>
      <c r="F209" s="61" t="s">
        <v>528</v>
      </c>
      <c r="G209" s="103">
        <v>965.7</v>
      </c>
      <c r="H209" s="103">
        <v>965.7</v>
      </c>
      <c r="I209" s="135"/>
      <c r="J209" s="135"/>
      <c r="K209" s="135"/>
      <c r="L209" s="50">
        <f t="shared" si="30"/>
        <v>965.7</v>
      </c>
      <c r="M209" s="76" t="s">
        <v>37</v>
      </c>
      <c r="N209" s="76" t="s">
        <v>37</v>
      </c>
      <c r="O209" s="42" t="s">
        <v>310</v>
      </c>
      <c r="P209" s="72" t="s">
        <v>529</v>
      </c>
      <c r="Q209" s="140">
        <v>3536.5</v>
      </c>
      <c r="R209" s="67" t="s">
        <v>39</v>
      </c>
      <c r="S209" s="72" t="s">
        <v>529</v>
      </c>
      <c r="T209" s="112"/>
      <c r="U209" s="112"/>
      <c r="V209" s="112"/>
    </row>
    <row r="210" s="16" customFormat="1" ht="30" customHeight="1" spans="1:22">
      <c r="A210" s="42">
        <v>189</v>
      </c>
      <c r="B210" s="53" t="s">
        <v>526</v>
      </c>
      <c r="C210" s="61" t="s">
        <v>306</v>
      </c>
      <c r="D210" s="124" t="s">
        <v>536</v>
      </c>
      <c r="E210" s="61" t="s">
        <v>502</v>
      </c>
      <c r="F210" s="61" t="s">
        <v>528</v>
      </c>
      <c r="G210" s="103">
        <v>2446.55</v>
      </c>
      <c r="H210" s="103">
        <v>2446.55</v>
      </c>
      <c r="I210" s="135"/>
      <c r="J210" s="135"/>
      <c r="K210" s="135"/>
      <c r="L210" s="50">
        <f t="shared" si="30"/>
        <v>2446.55</v>
      </c>
      <c r="M210" s="76" t="s">
        <v>37</v>
      </c>
      <c r="N210" s="76" t="s">
        <v>37</v>
      </c>
      <c r="O210" s="42" t="s">
        <v>310</v>
      </c>
      <c r="P210" s="72" t="s">
        <v>529</v>
      </c>
      <c r="Q210" s="140">
        <v>8959.5</v>
      </c>
      <c r="R210" s="67" t="s">
        <v>39</v>
      </c>
      <c r="S210" s="72" t="s">
        <v>529</v>
      </c>
      <c r="T210" s="112"/>
      <c r="U210" s="112"/>
      <c r="V210" s="112"/>
    </row>
    <row r="211" s="16" customFormat="1" ht="30" customHeight="1" spans="1:22">
      <c r="A211" s="42">
        <v>190</v>
      </c>
      <c r="B211" s="53" t="s">
        <v>526</v>
      </c>
      <c r="C211" s="61" t="s">
        <v>306</v>
      </c>
      <c r="D211" s="124" t="s">
        <v>537</v>
      </c>
      <c r="E211" s="61" t="s">
        <v>504</v>
      </c>
      <c r="F211" s="61" t="s">
        <v>528</v>
      </c>
      <c r="G211" s="103">
        <v>461.07</v>
      </c>
      <c r="H211" s="103">
        <v>461.07</v>
      </c>
      <c r="I211" s="135"/>
      <c r="J211" s="135"/>
      <c r="K211" s="135"/>
      <c r="L211" s="50">
        <f t="shared" si="30"/>
        <v>461.07</v>
      </c>
      <c r="M211" s="76" t="s">
        <v>37</v>
      </c>
      <c r="N211" s="76" t="s">
        <v>37</v>
      </c>
      <c r="O211" s="42" t="s">
        <v>310</v>
      </c>
      <c r="P211" s="72" t="s">
        <v>529</v>
      </c>
      <c r="Q211" s="140">
        <v>1688.5</v>
      </c>
      <c r="R211" s="67" t="s">
        <v>39</v>
      </c>
      <c r="S211" s="72" t="s">
        <v>529</v>
      </c>
      <c r="T211" s="112"/>
      <c r="U211" s="112"/>
      <c r="V211" s="112"/>
    </row>
    <row r="212" s="16" customFormat="1" ht="30" customHeight="1" spans="1:22">
      <c r="A212" s="42">
        <v>191</v>
      </c>
      <c r="B212" s="53" t="s">
        <v>526</v>
      </c>
      <c r="C212" s="61" t="s">
        <v>306</v>
      </c>
      <c r="D212" s="124" t="s">
        <v>538</v>
      </c>
      <c r="E212" s="61" t="s">
        <v>506</v>
      </c>
      <c r="F212" s="61" t="s">
        <v>528</v>
      </c>
      <c r="G212" s="103">
        <v>3589.48</v>
      </c>
      <c r="H212" s="103">
        <v>3589.48</v>
      </c>
      <c r="I212" s="135"/>
      <c r="J212" s="135"/>
      <c r="K212" s="135"/>
      <c r="L212" s="50">
        <f t="shared" si="30"/>
        <v>3589.48</v>
      </c>
      <c r="M212" s="76" t="s">
        <v>37</v>
      </c>
      <c r="N212" s="76" t="s">
        <v>37</v>
      </c>
      <c r="O212" s="42" t="s">
        <v>310</v>
      </c>
      <c r="P212" s="72" t="s">
        <v>529</v>
      </c>
      <c r="Q212" s="140">
        <v>13145</v>
      </c>
      <c r="R212" s="67" t="s">
        <v>39</v>
      </c>
      <c r="S212" s="72" t="s">
        <v>529</v>
      </c>
      <c r="T212" s="112"/>
      <c r="U212" s="112"/>
      <c r="V212" s="112"/>
    </row>
    <row r="213" s="16" customFormat="1" ht="30" customHeight="1" spans="1:22">
      <c r="A213" s="42">
        <v>192</v>
      </c>
      <c r="B213" s="53" t="s">
        <v>526</v>
      </c>
      <c r="C213" s="61" t="s">
        <v>306</v>
      </c>
      <c r="D213" s="124" t="s">
        <v>539</v>
      </c>
      <c r="E213" s="61" t="s">
        <v>181</v>
      </c>
      <c r="F213" s="61" t="s">
        <v>528</v>
      </c>
      <c r="G213" s="103">
        <v>3125.4</v>
      </c>
      <c r="H213" s="103">
        <v>3125.4</v>
      </c>
      <c r="I213" s="135"/>
      <c r="J213" s="135"/>
      <c r="K213" s="135"/>
      <c r="L213" s="50">
        <f t="shared" si="30"/>
        <v>3125.4</v>
      </c>
      <c r="M213" s="76" t="s">
        <v>37</v>
      </c>
      <c r="N213" s="76" t="s">
        <v>37</v>
      </c>
      <c r="O213" s="42" t="s">
        <v>310</v>
      </c>
      <c r="P213" s="72" t="s">
        <v>529</v>
      </c>
      <c r="Q213" s="140">
        <v>11445.5</v>
      </c>
      <c r="R213" s="67" t="s">
        <v>39</v>
      </c>
      <c r="S213" s="72" t="s">
        <v>529</v>
      </c>
      <c r="T213" s="112"/>
      <c r="U213" s="112"/>
      <c r="V213" s="112"/>
    </row>
    <row r="214" s="16" customFormat="1" ht="30" customHeight="1" spans="1:22">
      <c r="A214" s="42">
        <v>193</v>
      </c>
      <c r="B214" s="53" t="s">
        <v>526</v>
      </c>
      <c r="C214" s="61" t="s">
        <v>306</v>
      </c>
      <c r="D214" s="124" t="s">
        <v>540</v>
      </c>
      <c r="E214" s="61" t="s">
        <v>509</v>
      </c>
      <c r="F214" s="61" t="s">
        <v>528</v>
      </c>
      <c r="G214" s="103">
        <v>6360.43</v>
      </c>
      <c r="H214" s="103">
        <v>6360.43</v>
      </c>
      <c r="I214" s="135"/>
      <c r="J214" s="135"/>
      <c r="K214" s="135"/>
      <c r="L214" s="50">
        <f t="shared" si="30"/>
        <v>6360.43</v>
      </c>
      <c r="M214" s="76" t="s">
        <v>37</v>
      </c>
      <c r="N214" s="76" t="s">
        <v>37</v>
      </c>
      <c r="O214" s="42" t="s">
        <v>310</v>
      </c>
      <c r="P214" s="72" t="s">
        <v>529</v>
      </c>
      <c r="Q214" s="140">
        <v>23292.5</v>
      </c>
      <c r="R214" s="67" t="s">
        <v>39</v>
      </c>
      <c r="S214" s="72" t="s">
        <v>529</v>
      </c>
      <c r="T214" s="112"/>
      <c r="U214" s="112"/>
      <c r="V214" s="112"/>
    </row>
    <row r="215" s="16" customFormat="1" ht="30" customHeight="1" spans="1:22">
      <c r="A215" s="42">
        <v>194</v>
      </c>
      <c r="B215" s="53" t="s">
        <v>526</v>
      </c>
      <c r="C215" s="61" t="s">
        <v>306</v>
      </c>
      <c r="D215" s="124" t="s">
        <v>541</v>
      </c>
      <c r="E215" s="61" t="s">
        <v>511</v>
      </c>
      <c r="F215" s="61" t="s">
        <v>528</v>
      </c>
      <c r="G215" s="103">
        <v>1467.33</v>
      </c>
      <c r="H215" s="103">
        <v>1467.33</v>
      </c>
      <c r="I215" s="135"/>
      <c r="J215" s="135"/>
      <c r="K215" s="135"/>
      <c r="L215" s="50">
        <f t="shared" si="30"/>
        <v>1467.33</v>
      </c>
      <c r="M215" s="76" t="s">
        <v>37</v>
      </c>
      <c r="N215" s="76" t="s">
        <v>37</v>
      </c>
      <c r="O215" s="42" t="s">
        <v>310</v>
      </c>
      <c r="P215" s="72" t="s">
        <v>529</v>
      </c>
      <c r="Q215" s="140">
        <v>5373.5</v>
      </c>
      <c r="R215" s="67" t="s">
        <v>39</v>
      </c>
      <c r="S215" s="72" t="s">
        <v>529</v>
      </c>
      <c r="T215" s="112"/>
      <c r="U215" s="112"/>
      <c r="V215" s="112"/>
    </row>
    <row r="216" s="16" customFormat="1" ht="30" customHeight="1" spans="1:22">
      <c r="A216" s="42">
        <v>195</v>
      </c>
      <c r="B216" s="53" t="s">
        <v>526</v>
      </c>
      <c r="C216" s="61" t="s">
        <v>306</v>
      </c>
      <c r="D216" s="124" t="s">
        <v>542</v>
      </c>
      <c r="E216" s="61" t="s">
        <v>543</v>
      </c>
      <c r="F216" s="61" t="s">
        <v>528</v>
      </c>
      <c r="G216" s="103">
        <v>636.8</v>
      </c>
      <c r="H216" s="103">
        <v>636.8</v>
      </c>
      <c r="I216" s="135"/>
      <c r="J216" s="135"/>
      <c r="K216" s="135"/>
      <c r="L216" s="50">
        <f t="shared" si="30"/>
        <v>636.8</v>
      </c>
      <c r="M216" s="76" t="s">
        <v>37</v>
      </c>
      <c r="N216" s="76" t="s">
        <v>37</v>
      </c>
      <c r="O216" s="42" t="s">
        <v>310</v>
      </c>
      <c r="P216" s="72" t="s">
        <v>529</v>
      </c>
      <c r="Q216" s="140">
        <v>2332</v>
      </c>
      <c r="R216" s="67" t="s">
        <v>39</v>
      </c>
      <c r="S216" s="72" t="s">
        <v>529</v>
      </c>
      <c r="T216" s="112"/>
      <c r="U216" s="112"/>
      <c r="V216" s="112"/>
    </row>
    <row r="217" s="16" customFormat="1" ht="30" customHeight="1" spans="1:22">
      <c r="A217" s="42">
        <v>196</v>
      </c>
      <c r="B217" s="53" t="s">
        <v>526</v>
      </c>
      <c r="C217" s="61" t="s">
        <v>306</v>
      </c>
      <c r="D217" s="124" t="s">
        <v>544</v>
      </c>
      <c r="E217" s="61" t="s">
        <v>515</v>
      </c>
      <c r="F217" s="61" t="s">
        <v>528</v>
      </c>
      <c r="G217" s="103">
        <v>3152.43</v>
      </c>
      <c r="H217" s="103">
        <v>3152.43</v>
      </c>
      <c r="I217" s="135"/>
      <c r="J217" s="135"/>
      <c r="K217" s="135"/>
      <c r="L217" s="50">
        <f t="shared" si="30"/>
        <v>3152.43</v>
      </c>
      <c r="M217" s="76" t="s">
        <v>37</v>
      </c>
      <c r="N217" s="76" t="s">
        <v>37</v>
      </c>
      <c r="O217" s="42" t="s">
        <v>310</v>
      </c>
      <c r="P217" s="72" t="s">
        <v>529</v>
      </c>
      <c r="Q217" s="140">
        <v>11544.5</v>
      </c>
      <c r="R217" s="67" t="s">
        <v>39</v>
      </c>
      <c r="S217" s="72" t="s">
        <v>529</v>
      </c>
      <c r="T217" s="112"/>
      <c r="U217" s="112"/>
      <c r="V217" s="112"/>
    </row>
    <row r="218" s="16" customFormat="1" ht="30" customHeight="1" spans="1:22">
      <c r="A218" s="42">
        <v>197</v>
      </c>
      <c r="B218" s="53" t="s">
        <v>526</v>
      </c>
      <c r="C218" s="61" t="s">
        <v>306</v>
      </c>
      <c r="D218" s="124" t="s">
        <v>545</v>
      </c>
      <c r="E218" s="61" t="s">
        <v>517</v>
      </c>
      <c r="F218" s="61" t="s">
        <v>528</v>
      </c>
      <c r="G218" s="103">
        <v>1317.14</v>
      </c>
      <c r="H218" s="103">
        <v>1317.14</v>
      </c>
      <c r="I218" s="135"/>
      <c r="J218" s="135"/>
      <c r="K218" s="135"/>
      <c r="L218" s="50">
        <f t="shared" si="30"/>
        <v>1317.14</v>
      </c>
      <c r="M218" s="76" t="s">
        <v>37</v>
      </c>
      <c r="N218" s="76" t="s">
        <v>37</v>
      </c>
      <c r="O218" s="42" t="s">
        <v>310</v>
      </c>
      <c r="P218" s="72" t="s">
        <v>529</v>
      </c>
      <c r="Q218" s="140">
        <v>4823.5</v>
      </c>
      <c r="R218" s="67" t="s">
        <v>39</v>
      </c>
      <c r="S218" s="72" t="s">
        <v>529</v>
      </c>
      <c r="T218" s="112"/>
      <c r="U218" s="112"/>
      <c r="V218" s="112"/>
    </row>
    <row r="219" s="16" customFormat="1" ht="30" customHeight="1" spans="1:22">
      <c r="A219" s="42">
        <v>198</v>
      </c>
      <c r="B219" s="53" t="s">
        <v>526</v>
      </c>
      <c r="C219" s="61" t="s">
        <v>306</v>
      </c>
      <c r="D219" s="124" t="s">
        <v>546</v>
      </c>
      <c r="E219" s="61" t="s">
        <v>519</v>
      </c>
      <c r="F219" s="61" t="s">
        <v>528</v>
      </c>
      <c r="G219" s="103">
        <v>829.03</v>
      </c>
      <c r="H219" s="103">
        <v>829.03</v>
      </c>
      <c r="I219" s="135"/>
      <c r="J219" s="135"/>
      <c r="K219" s="135"/>
      <c r="L219" s="50">
        <f t="shared" si="30"/>
        <v>829.03</v>
      </c>
      <c r="M219" s="76" t="s">
        <v>37</v>
      </c>
      <c r="N219" s="76" t="s">
        <v>37</v>
      </c>
      <c r="O219" s="42" t="s">
        <v>310</v>
      </c>
      <c r="P219" s="72" t="s">
        <v>529</v>
      </c>
      <c r="Q219" s="140">
        <v>3036</v>
      </c>
      <c r="R219" s="67" t="s">
        <v>39</v>
      </c>
      <c r="S219" s="72" t="s">
        <v>529</v>
      </c>
      <c r="T219" s="112"/>
      <c r="U219" s="112"/>
      <c r="V219" s="112"/>
    </row>
    <row r="220" s="16" customFormat="1" ht="30" customHeight="1" spans="1:22">
      <c r="A220" s="42">
        <v>199</v>
      </c>
      <c r="B220" s="53" t="s">
        <v>526</v>
      </c>
      <c r="C220" s="61" t="s">
        <v>306</v>
      </c>
      <c r="D220" s="124" t="s">
        <v>547</v>
      </c>
      <c r="E220" s="61" t="s">
        <v>521</v>
      </c>
      <c r="F220" s="61" t="s">
        <v>528</v>
      </c>
      <c r="G220" s="103">
        <v>2813.01</v>
      </c>
      <c r="H220" s="103">
        <v>2813.01</v>
      </c>
      <c r="I220" s="135"/>
      <c r="J220" s="135"/>
      <c r="K220" s="135"/>
      <c r="L220" s="50">
        <f t="shared" si="30"/>
        <v>2813.01</v>
      </c>
      <c r="M220" s="76" t="s">
        <v>37</v>
      </c>
      <c r="N220" s="76" t="s">
        <v>37</v>
      </c>
      <c r="O220" s="42" t="s">
        <v>310</v>
      </c>
      <c r="P220" s="72" t="s">
        <v>529</v>
      </c>
      <c r="Q220" s="140">
        <v>10301.5</v>
      </c>
      <c r="R220" s="67" t="s">
        <v>39</v>
      </c>
      <c r="S220" s="72" t="s">
        <v>529</v>
      </c>
      <c r="T220" s="112"/>
      <c r="U220" s="112"/>
      <c r="V220" s="112"/>
    </row>
    <row r="221" s="16" customFormat="1" ht="30" customHeight="1" spans="1:22">
      <c r="A221" s="42">
        <v>200</v>
      </c>
      <c r="B221" s="53" t="s">
        <v>526</v>
      </c>
      <c r="C221" s="61" t="s">
        <v>306</v>
      </c>
      <c r="D221" s="124" t="s">
        <v>548</v>
      </c>
      <c r="E221" s="61" t="s">
        <v>523</v>
      </c>
      <c r="F221" s="61" t="s">
        <v>528</v>
      </c>
      <c r="G221" s="103">
        <v>1249.56</v>
      </c>
      <c r="H221" s="103">
        <v>1249.56</v>
      </c>
      <c r="I221" s="135"/>
      <c r="J221" s="135"/>
      <c r="K221" s="135"/>
      <c r="L221" s="50">
        <f t="shared" si="30"/>
        <v>1249.56</v>
      </c>
      <c r="M221" s="76" t="s">
        <v>37</v>
      </c>
      <c r="N221" s="76" t="s">
        <v>37</v>
      </c>
      <c r="O221" s="42" t="s">
        <v>310</v>
      </c>
      <c r="P221" s="72" t="s">
        <v>529</v>
      </c>
      <c r="Q221" s="140">
        <v>4576</v>
      </c>
      <c r="R221" s="67" t="s">
        <v>39</v>
      </c>
      <c r="S221" s="72" t="s">
        <v>529</v>
      </c>
      <c r="T221" s="112"/>
      <c r="U221" s="112"/>
      <c r="V221" s="112"/>
    </row>
    <row r="222" s="16" customFormat="1" ht="30" customHeight="1" spans="1:22">
      <c r="A222" s="42">
        <v>201</v>
      </c>
      <c r="B222" s="53" t="s">
        <v>526</v>
      </c>
      <c r="C222" s="61" t="s">
        <v>306</v>
      </c>
      <c r="D222" s="124" t="s">
        <v>549</v>
      </c>
      <c r="E222" s="61" t="s">
        <v>525</v>
      </c>
      <c r="F222" s="61" t="s">
        <v>528</v>
      </c>
      <c r="G222" s="103">
        <v>2674.84</v>
      </c>
      <c r="H222" s="103">
        <v>2674.84</v>
      </c>
      <c r="I222" s="135"/>
      <c r="J222" s="135"/>
      <c r="K222" s="135"/>
      <c r="L222" s="50">
        <f t="shared" si="30"/>
        <v>2674.84</v>
      </c>
      <c r="M222" s="76" t="s">
        <v>37</v>
      </c>
      <c r="N222" s="76" t="s">
        <v>37</v>
      </c>
      <c r="O222" s="42" t="s">
        <v>310</v>
      </c>
      <c r="P222" s="72" t="s">
        <v>529</v>
      </c>
      <c r="Q222" s="140">
        <v>9795.5</v>
      </c>
      <c r="R222" s="67" t="s">
        <v>39</v>
      </c>
      <c r="S222" s="72" t="s">
        <v>529</v>
      </c>
      <c r="T222" s="112"/>
      <c r="U222" s="112"/>
      <c r="V222" s="112"/>
    </row>
    <row r="223" s="16" customFormat="1" ht="30" customHeight="1" spans="1:22">
      <c r="A223" s="42">
        <v>202</v>
      </c>
      <c r="B223" s="61" t="s">
        <v>550</v>
      </c>
      <c r="C223" s="61" t="s">
        <v>306</v>
      </c>
      <c r="D223" s="81" t="s">
        <v>551</v>
      </c>
      <c r="E223" s="141" t="s">
        <v>200</v>
      </c>
      <c r="F223" s="141" t="s">
        <v>552</v>
      </c>
      <c r="G223" s="142">
        <f t="shared" ref="G223:G234" si="31">SUM(H223:I223)</f>
        <v>700860</v>
      </c>
      <c r="H223" s="142">
        <v>700860</v>
      </c>
      <c r="I223" s="142"/>
      <c r="J223" s="142"/>
      <c r="K223" s="142"/>
      <c r="L223" s="50">
        <f t="shared" ref="L223:L234" si="32">G223</f>
        <v>700860</v>
      </c>
      <c r="M223" s="142" t="s">
        <v>37</v>
      </c>
      <c r="N223" s="76" t="s">
        <v>37</v>
      </c>
      <c r="O223" s="42" t="s">
        <v>310</v>
      </c>
      <c r="P223" s="49" t="s">
        <v>553</v>
      </c>
      <c r="Q223" s="142">
        <f t="shared" ref="Q223:Q234" si="33">H223*0.055</f>
        <v>38547.3</v>
      </c>
      <c r="R223" s="67" t="s">
        <v>39</v>
      </c>
      <c r="S223" s="149" t="str">
        <f t="shared" ref="S223:S226" si="34">P223</f>
        <v>海南金通农业开发有限公司</v>
      </c>
      <c r="T223" s="112"/>
      <c r="U223" s="112"/>
      <c r="V223" s="112"/>
    </row>
    <row r="224" s="16" customFormat="1" ht="30" customHeight="1" spans="1:22">
      <c r="A224" s="42">
        <v>203</v>
      </c>
      <c r="B224" s="61" t="s">
        <v>550</v>
      </c>
      <c r="C224" s="61" t="s">
        <v>306</v>
      </c>
      <c r="D224" s="81" t="s">
        <v>554</v>
      </c>
      <c r="E224" s="141" t="s">
        <v>555</v>
      </c>
      <c r="F224" s="141" t="s">
        <v>552</v>
      </c>
      <c r="G224" s="142">
        <f t="shared" si="31"/>
        <v>549007</v>
      </c>
      <c r="H224" s="142">
        <v>549007</v>
      </c>
      <c r="I224" s="142"/>
      <c r="J224" s="142"/>
      <c r="K224" s="142"/>
      <c r="L224" s="50">
        <f t="shared" si="32"/>
        <v>549007</v>
      </c>
      <c r="M224" s="142" t="s">
        <v>37</v>
      </c>
      <c r="N224" s="76" t="s">
        <v>37</v>
      </c>
      <c r="O224" s="42" t="s">
        <v>310</v>
      </c>
      <c r="P224" s="49" t="s">
        <v>553</v>
      </c>
      <c r="Q224" s="142">
        <f t="shared" si="33"/>
        <v>30195.385</v>
      </c>
      <c r="R224" s="67" t="s">
        <v>39</v>
      </c>
      <c r="S224" s="149" t="str">
        <f t="shared" si="34"/>
        <v>海南金通农业开发有限公司</v>
      </c>
      <c r="T224" s="112"/>
      <c r="U224" s="112"/>
      <c r="V224" s="112"/>
    </row>
    <row r="225" s="16" customFormat="1" ht="30" customHeight="1" spans="1:22">
      <c r="A225" s="42">
        <v>204</v>
      </c>
      <c r="B225" s="61" t="s">
        <v>550</v>
      </c>
      <c r="C225" s="61" t="s">
        <v>306</v>
      </c>
      <c r="D225" s="81" t="s">
        <v>556</v>
      </c>
      <c r="E225" s="141" t="s">
        <v>557</v>
      </c>
      <c r="F225" s="141" t="s">
        <v>552</v>
      </c>
      <c r="G225" s="142">
        <f t="shared" si="31"/>
        <v>2023149.2</v>
      </c>
      <c r="H225" s="142">
        <v>2023149.2</v>
      </c>
      <c r="I225" s="142"/>
      <c r="J225" s="142"/>
      <c r="K225" s="142"/>
      <c r="L225" s="50">
        <f t="shared" si="32"/>
        <v>2023149.2</v>
      </c>
      <c r="M225" s="142" t="s">
        <v>37</v>
      </c>
      <c r="N225" s="76" t="s">
        <v>37</v>
      </c>
      <c r="O225" s="42" t="s">
        <v>310</v>
      </c>
      <c r="P225" s="49" t="s">
        <v>553</v>
      </c>
      <c r="Q225" s="142">
        <f t="shared" si="33"/>
        <v>111273.206</v>
      </c>
      <c r="R225" s="67" t="s">
        <v>39</v>
      </c>
      <c r="S225" s="149" t="str">
        <f t="shared" si="34"/>
        <v>海南金通农业开发有限公司</v>
      </c>
      <c r="T225" s="112"/>
      <c r="U225" s="112"/>
      <c r="V225" s="112"/>
    </row>
    <row r="226" s="16" customFormat="1" ht="30" customHeight="1" spans="1:22">
      <c r="A226" s="42">
        <v>205</v>
      </c>
      <c r="B226" s="61" t="s">
        <v>550</v>
      </c>
      <c r="C226" s="61" t="s">
        <v>306</v>
      </c>
      <c r="D226" s="81" t="s">
        <v>558</v>
      </c>
      <c r="E226" s="141" t="s">
        <v>559</v>
      </c>
      <c r="F226" s="141" t="s">
        <v>552</v>
      </c>
      <c r="G226" s="142">
        <f t="shared" si="31"/>
        <v>2906983.8</v>
      </c>
      <c r="H226" s="50">
        <v>2906983.8</v>
      </c>
      <c r="I226" s="68"/>
      <c r="J226" s="50"/>
      <c r="K226" s="50"/>
      <c r="L226" s="50">
        <f t="shared" si="32"/>
        <v>2906983.8</v>
      </c>
      <c r="M226" s="76" t="s">
        <v>37</v>
      </c>
      <c r="N226" s="76" t="s">
        <v>37</v>
      </c>
      <c r="O226" s="42" t="s">
        <v>310</v>
      </c>
      <c r="P226" s="49" t="s">
        <v>553</v>
      </c>
      <c r="Q226" s="142">
        <f t="shared" si="33"/>
        <v>159884.109</v>
      </c>
      <c r="R226" s="67" t="s">
        <v>39</v>
      </c>
      <c r="S226" s="149" t="str">
        <f t="shared" si="34"/>
        <v>海南金通农业开发有限公司</v>
      </c>
      <c r="T226" s="112"/>
      <c r="U226" s="112"/>
      <c r="V226" s="112"/>
    </row>
    <row r="227" s="16" customFormat="1" ht="30" customHeight="1" spans="1:22">
      <c r="A227" s="42">
        <v>206</v>
      </c>
      <c r="B227" s="61" t="s">
        <v>560</v>
      </c>
      <c r="C227" s="61" t="s">
        <v>306</v>
      </c>
      <c r="D227" s="143" t="s">
        <v>561</v>
      </c>
      <c r="E227" s="141" t="s">
        <v>193</v>
      </c>
      <c r="F227" s="61" t="s">
        <v>411</v>
      </c>
      <c r="G227" s="142">
        <f t="shared" si="31"/>
        <v>1154082.8</v>
      </c>
      <c r="H227" s="50">
        <v>1154082.8</v>
      </c>
      <c r="I227" s="68"/>
      <c r="J227" s="50"/>
      <c r="K227" s="50"/>
      <c r="L227" s="50">
        <f t="shared" si="32"/>
        <v>1154082.8</v>
      </c>
      <c r="M227" s="76" t="s">
        <v>37</v>
      </c>
      <c r="N227" s="76" t="s">
        <v>37</v>
      </c>
      <c r="O227" s="42" t="s">
        <v>310</v>
      </c>
      <c r="P227" s="49" t="s">
        <v>353</v>
      </c>
      <c r="Q227" s="142">
        <f t="shared" si="33"/>
        <v>63474.554</v>
      </c>
      <c r="R227" s="67" t="s">
        <v>39</v>
      </c>
      <c r="S227" s="61" t="s">
        <v>353</v>
      </c>
      <c r="T227" s="112"/>
      <c r="U227" s="112"/>
      <c r="V227" s="112"/>
    </row>
    <row r="228" s="16" customFormat="1" ht="30" customHeight="1" spans="1:22">
      <c r="A228" s="42">
        <v>207</v>
      </c>
      <c r="B228" s="61" t="s">
        <v>560</v>
      </c>
      <c r="C228" s="61" t="s">
        <v>306</v>
      </c>
      <c r="D228" s="143" t="s">
        <v>562</v>
      </c>
      <c r="E228" s="141" t="s">
        <v>185</v>
      </c>
      <c r="F228" s="61" t="s">
        <v>411</v>
      </c>
      <c r="G228" s="142">
        <f t="shared" si="31"/>
        <v>815333.8</v>
      </c>
      <c r="H228" s="50">
        <v>815333.8</v>
      </c>
      <c r="I228" s="68"/>
      <c r="J228" s="50"/>
      <c r="K228" s="50"/>
      <c r="L228" s="50">
        <f t="shared" si="32"/>
        <v>815333.8</v>
      </c>
      <c r="M228" s="76" t="s">
        <v>37</v>
      </c>
      <c r="N228" s="76" t="s">
        <v>37</v>
      </c>
      <c r="O228" s="42" t="s">
        <v>310</v>
      </c>
      <c r="P228" s="49" t="s">
        <v>353</v>
      </c>
      <c r="Q228" s="142">
        <f t="shared" si="33"/>
        <v>44843.359</v>
      </c>
      <c r="R228" s="67" t="s">
        <v>39</v>
      </c>
      <c r="S228" s="61" t="s">
        <v>353</v>
      </c>
      <c r="T228" s="112"/>
      <c r="U228" s="112"/>
      <c r="V228" s="112"/>
    </row>
    <row r="229" s="16" customFormat="1" ht="30" customHeight="1" spans="1:22">
      <c r="A229" s="42">
        <v>208</v>
      </c>
      <c r="B229" s="61" t="s">
        <v>560</v>
      </c>
      <c r="C229" s="61" t="s">
        <v>306</v>
      </c>
      <c r="D229" s="143" t="s">
        <v>563</v>
      </c>
      <c r="E229" s="141" t="s">
        <v>564</v>
      </c>
      <c r="F229" s="61" t="s">
        <v>411</v>
      </c>
      <c r="G229" s="142">
        <f t="shared" si="31"/>
        <v>570032.8</v>
      </c>
      <c r="H229" s="50">
        <v>570032.8</v>
      </c>
      <c r="I229" s="68"/>
      <c r="J229" s="50"/>
      <c r="K229" s="50"/>
      <c r="L229" s="50">
        <f t="shared" si="32"/>
        <v>570032.8</v>
      </c>
      <c r="M229" s="76" t="s">
        <v>37</v>
      </c>
      <c r="N229" s="76" t="s">
        <v>37</v>
      </c>
      <c r="O229" s="42" t="s">
        <v>310</v>
      </c>
      <c r="P229" s="49" t="s">
        <v>353</v>
      </c>
      <c r="Q229" s="142">
        <f t="shared" si="33"/>
        <v>31351.804</v>
      </c>
      <c r="R229" s="67" t="s">
        <v>39</v>
      </c>
      <c r="S229" s="61" t="s">
        <v>353</v>
      </c>
      <c r="T229" s="112"/>
      <c r="U229" s="112"/>
      <c r="V229" s="112"/>
    </row>
    <row r="230" s="16" customFormat="1" ht="30" customHeight="1" spans="1:22">
      <c r="A230" s="42">
        <v>209</v>
      </c>
      <c r="B230" s="61" t="s">
        <v>560</v>
      </c>
      <c r="C230" s="61" t="s">
        <v>306</v>
      </c>
      <c r="D230" s="143" t="s">
        <v>565</v>
      </c>
      <c r="E230" s="141" t="s">
        <v>566</v>
      </c>
      <c r="F230" s="61" t="s">
        <v>411</v>
      </c>
      <c r="G230" s="142">
        <f t="shared" si="31"/>
        <v>630774</v>
      </c>
      <c r="H230" s="50">
        <v>630774</v>
      </c>
      <c r="I230" s="68"/>
      <c r="J230" s="50"/>
      <c r="K230" s="50"/>
      <c r="L230" s="50">
        <f t="shared" si="32"/>
        <v>630774</v>
      </c>
      <c r="M230" s="76" t="s">
        <v>37</v>
      </c>
      <c r="N230" s="76" t="s">
        <v>37</v>
      </c>
      <c r="O230" s="42" t="s">
        <v>310</v>
      </c>
      <c r="P230" s="49" t="s">
        <v>353</v>
      </c>
      <c r="Q230" s="142">
        <f t="shared" si="33"/>
        <v>34692.57</v>
      </c>
      <c r="R230" s="67" t="s">
        <v>39</v>
      </c>
      <c r="S230" s="61" t="s">
        <v>353</v>
      </c>
      <c r="T230" s="112"/>
      <c r="U230" s="112"/>
      <c r="V230" s="112"/>
    </row>
    <row r="231" s="16" customFormat="1" ht="30" customHeight="1" spans="1:22">
      <c r="A231" s="42">
        <v>210</v>
      </c>
      <c r="B231" s="61" t="s">
        <v>560</v>
      </c>
      <c r="C231" s="61" t="s">
        <v>306</v>
      </c>
      <c r="D231" s="143" t="s">
        <v>567</v>
      </c>
      <c r="E231" s="141" t="s">
        <v>568</v>
      </c>
      <c r="F231" s="61" t="s">
        <v>411</v>
      </c>
      <c r="G231" s="142">
        <f t="shared" si="31"/>
        <v>1013910.8</v>
      </c>
      <c r="H231" s="50">
        <v>1013910.8</v>
      </c>
      <c r="I231" s="68"/>
      <c r="J231" s="50"/>
      <c r="K231" s="50"/>
      <c r="L231" s="50">
        <f t="shared" si="32"/>
        <v>1013910.8</v>
      </c>
      <c r="M231" s="76" t="s">
        <v>37</v>
      </c>
      <c r="N231" s="76" t="s">
        <v>37</v>
      </c>
      <c r="O231" s="42" t="s">
        <v>310</v>
      </c>
      <c r="P231" s="49" t="s">
        <v>353</v>
      </c>
      <c r="Q231" s="142">
        <f t="shared" si="33"/>
        <v>55765.094</v>
      </c>
      <c r="R231" s="67" t="s">
        <v>39</v>
      </c>
      <c r="S231" s="61" t="s">
        <v>353</v>
      </c>
      <c r="T231" s="112"/>
      <c r="U231" s="112"/>
      <c r="V231" s="112"/>
    </row>
    <row r="232" s="16" customFormat="1" ht="30" customHeight="1" spans="1:22">
      <c r="A232" s="42">
        <v>211</v>
      </c>
      <c r="B232" s="61" t="s">
        <v>560</v>
      </c>
      <c r="C232" s="61" t="s">
        <v>306</v>
      </c>
      <c r="D232" s="143" t="s">
        <v>569</v>
      </c>
      <c r="E232" s="141" t="s">
        <v>570</v>
      </c>
      <c r="F232" s="61" t="s">
        <v>411</v>
      </c>
      <c r="G232" s="142">
        <f t="shared" si="31"/>
        <v>1001320.2</v>
      </c>
      <c r="H232" s="50">
        <v>1001320.2</v>
      </c>
      <c r="I232" s="68"/>
      <c r="J232" s="50"/>
      <c r="K232" s="50"/>
      <c r="L232" s="50">
        <f t="shared" si="32"/>
        <v>1001320.2</v>
      </c>
      <c r="M232" s="76" t="s">
        <v>37</v>
      </c>
      <c r="N232" s="76" t="s">
        <v>37</v>
      </c>
      <c r="O232" s="42" t="s">
        <v>310</v>
      </c>
      <c r="P232" s="49" t="s">
        <v>353</v>
      </c>
      <c r="Q232" s="142">
        <f t="shared" si="33"/>
        <v>55072.611</v>
      </c>
      <c r="R232" s="67" t="s">
        <v>39</v>
      </c>
      <c r="S232" s="61" t="s">
        <v>353</v>
      </c>
      <c r="T232" s="112"/>
      <c r="U232" s="112"/>
      <c r="V232" s="112"/>
    </row>
    <row r="233" s="16" customFormat="1" ht="30" customHeight="1" spans="1:22">
      <c r="A233" s="42">
        <v>212</v>
      </c>
      <c r="B233" s="61" t="s">
        <v>560</v>
      </c>
      <c r="C233" s="61" t="s">
        <v>306</v>
      </c>
      <c r="D233" s="143" t="s">
        <v>571</v>
      </c>
      <c r="E233" s="141" t="s">
        <v>189</v>
      </c>
      <c r="F233" s="61" t="s">
        <v>411</v>
      </c>
      <c r="G233" s="142">
        <f t="shared" si="31"/>
        <v>1184453.4</v>
      </c>
      <c r="H233" s="50">
        <v>1184453.4</v>
      </c>
      <c r="I233" s="68"/>
      <c r="J233" s="50"/>
      <c r="K233" s="50"/>
      <c r="L233" s="50">
        <f t="shared" si="32"/>
        <v>1184453.4</v>
      </c>
      <c r="M233" s="76" t="s">
        <v>37</v>
      </c>
      <c r="N233" s="76" t="s">
        <v>37</v>
      </c>
      <c r="O233" s="42" t="s">
        <v>310</v>
      </c>
      <c r="P233" s="49" t="s">
        <v>353</v>
      </c>
      <c r="Q233" s="142">
        <f t="shared" si="33"/>
        <v>65144.937</v>
      </c>
      <c r="R233" s="67" t="s">
        <v>39</v>
      </c>
      <c r="S233" s="61" t="s">
        <v>353</v>
      </c>
      <c r="T233" s="112"/>
      <c r="U233" s="112"/>
      <c r="V233" s="112"/>
    </row>
    <row r="234" s="16" customFormat="1" ht="30" customHeight="1" spans="1:22">
      <c r="A234" s="42">
        <v>213</v>
      </c>
      <c r="B234" s="61" t="s">
        <v>560</v>
      </c>
      <c r="C234" s="61" t="s">
        <v>306</v>
      </c>
      <c r="D234" s="143" t="s">
        <v>572</v>
      </c>
      <c r="E234" s="141" t="s">
        <v>573</v>
      </c>
      <c r="F234" s="61" t="s">
        <v>411</v>
      </c>
      <c r="G234" s="142">
        <f t="shared" si="31"/>
        <v>890092.2</v>
      </c>
      <c r="H234" s="50">
        <v>890092.2</v>
      </c>
      <c r="I234" s="68"/>
      <c r="J234" s="50"/>
      <c r="K234" s="50"/>
      <c r="L234" s="50">
        <f t="shared" si="32"/>
        <v>890092.2</v>
      </c>
      <c r="M234" s="76" t="s">
        <v>37</v>
      </c>
      <c r="N234" s="76" t="s">
        <v>37</v>
      </c>
      <c r="O234" s="42" t="s">
        <v>310</v>
      </c>
      <c r="P234" s="49" t="s">
        <v>353</v>
      </c>
      <c r="Q234" s="142">
        <f t="shared" si="33"/>
        <v>48955.071</v>
      </c>
      <c r="R234" s="67" t="s">
        <v>39</v>
      </c>
      <c r="S234" s="61" t="s">
        <v>353</v>
      </c>
      <c r="T234" s="112"/>
      <c r="U234" s="112"/>
      <c r="V234" s="112"/>
    </row>
    <row r="235" s="16" customFormat="1" ht="30" customHeight="1" spans="1:22">
      <c r="A235" s="42">
        <v>214</v>
      </c>
      <c r="B235" s="53" t="s">
        <v>574</v>
      </c>
      <c r="C235" s="53" t="s">
        <v>306</v>
      </c>
      <c r="D235" s="40" t="s">
        <v>575</v>
      </c>
      <c r="E235" s="53" t="s">
        <v>576</v>
      </c>
      <c r="F235" s="53" t="s">
        <v>370</v>
      </c>
      <c r="G235" s="97"/>
      <c r="H235" s="97"/>
      <c r="I235" s="70"/>
      <c r="J235" s="70"/>
      <c r="K235" s="70"/>
      <c r="L235" s="46">
        <f t="shared" ref="L235:L249" si="35">H235</f>
        <v>0</v>
      </c>
      <c r="M235" s="42" t="s">
        <v>37</v>
      </c>
      <c r="N235" s="42" t="s">
        <v>37</v>
      </c>
      <c r="O235" s="42" t="s">
        <v>310</v>
      </c>
      <c r="P235" s="72" t="s">
        <v>371</v>
      </c>
      <c r="Q235" s="150">
        <v>19250</v>
      </c>
      <c r="R235" s="67" t="s">
        <v>39</v>
      </c>
      <c r="S235" s="72" t="s">
        <v>371</v>
      </c>
      <c r="T235" s="112"/>
      <c r="U235" s="112"/>
      <c r="V235" s="112"/>
    </row>
    <row r="236" s="16" customFormat="1" ht="30" customHeight="1" spans="1:22">
      <c r="A236" s="42">
        <v>215</v>
      </c>
      <c r="B236" s="53" t="s">
        <v>574</v>
      </c>
      <c r="C236" s="53" t="s">
        <v>306</v>
      </c>
      <c r="D236" s="40" t="s">
        <v>577</v>
      </c>
      <c r="E236" s="53" t="s">
        <v>578</v>
      </c>
      <c r="F236" s="53" t="s">
        <v>370</v>
      </c>
      <c r="G236" s="97"/>
      <c r="H236" s="97"/>
      <c r="I236" s="70"/>
      <c r="J236" s="70"/>
      <c r="K236" s="70"/>
      <c r="L236" s="46">
        <f t="shared" si="35"/>
        <v>0</v>
      </c>
      <c r="M236" s="42" t="s">
        <v>37</v>
      </c>
      <c r="N236" s="42" t="s">
        <v>37</v>
      </c>
      <c r="O236" s="42" t="s">
        <v>310</v>
      </c>
      <c r="P236" s="72" t="s">
        <v>371</v>
      </c>
      <c r="Q236" s="150">
        <v>24750</v>
      </c>
      <c r="R236" s="67" t="s">
        <v>39</v>
      </c>
      <c r="S236" s="72" t="s">
        <v>371</v>
      </c>
      <c r="T236" s="112"/>
      <c r="U236" s="112"/>
      <c r="V236" s="112"/>
    </row>
    <row r="237" s="16" customFormat="1" ht="30" customHeight="1" spans="1:22">
      <c r="A237" s="42">
        <v>216</v>
      </c>
      <c r="B237" s="53" t="s">
        <v>574</v>
      </c>
      <c r="C237" s="53" t="s">
        <v>306</v>
      </c>
      <c r="D237" s="40" t="s">
        <v>579</v>
      </c>
      <c r="E237" s="53" t="s">
        <v>580</v>
      </c>
      <c r="F237" s="53" t="s">
        <v>370</v>
      </c>
      <c r="G237" s="97"/>
      <c r="H237" s="97"/>
      <c r="I237" s="70"/>
      <c r="J237" s="70"/>
      <c r="K237" s="70"/>
      <c r="L237" s="46">
        <f t="shared" si="35"/>
        <v>0</v>
      </c>
      <c r="M237" s="42" t="s">
        <v>37</v>
      </c>
      <c r="N237" s="42" t="s">
        <v>37</v>
      </c>
      <c r="O237" s="42" t="s">
        <v>310</v>
      </c>
      <c r="P237" s="72" t="s">
        <v>371</v>
      </c>
      <c r="Q237" s="150">
        <v>8250</v>
      </c>
      <c r="R237" s="67" t="s">
        <v>39</v>
      </c>
      <c r="S237" s="72" t="s">
        <v>371</v>
      </c>
      <c r="T237" s="112"/>
      <c r="U237" s="112"/>
      <c r="V237" s="112"/>
    </row>
    <row r="238" s="16" customFormat="1" ht="30" customHeight="1" spans="1:22">
      <c r="A238" s="42">
        <v>217</v>
      </c>
      <c r="B238" s="53" t="s">
        <v>574</v>
      </c>
      <c r="C238" s="53" t="s">
        <v>306</v>
      </c>
      <c r="D238" s="40" t="s">
        <v>581</v>
      </c>
      <c r="E238" s="53" t="s">
        <v>582</v>
      </c>
      <c r="F238" s="53" t="s">
        <v>370</v>
      </c>
      <c r="G238" s="97"/>
      <c r="H238" s="97"/>
      <c r="I238" s="70"/>
      <c r="J238" s="70"/>
      <c r="K238" s="70"/>
      <c r="L238" s="46">
        <f t="shared" si="35"/>
        <v>0</v>
      </c>
      <c r="M238" s="42" t="s">
        <v>37</v>
      </c>
      <c r="N238" s="42" t="s">
        <v>37</v>
      </c>
      <c r="O238" s="42" t="s">
        <v>310</v>
      </c>
      <c r="P238" s="72" t="s">
        <v>371</v>
      </c>
      <c r="Q238" s="150">
        <v>22000</v>
      </c>
      <c r="R238" s="67" t="s">
        <v>39</v>
      </c>
      <c r="S238" s="72" t="s">
        <v>371</v>
      </c>
      <c r="T238" s="112"/>
      <c r="U238" s="112"/>
      <c r="V238" s="112"/>
    </row>
    <row r="239" s="16" customFormat="1" ht="30" customHeight="1" spans="1:22">
      <c r="A239" s="42">
        <v>218</v>
      </c>
      <c r="B239" s="53" t="s">
        <v>574</v>
      </c>
      <c r="C239" s="53" t="s">
        <v>306</v>
      </c>
      <c r="D239" s="40" t="s">
        <v>583</v>
      </c>
      <c r="E239" s="53" t="s">
        <v>584</v>
      </c>
      <c r="F239" s="53" t="s">
        <v>370</v>
      </c>
      <c r="G239" s="97"/>
      <c r="H239" s="97"/>
      <c r="I239" s="70"/>
      <c r="J239" s="70"/>
      <c r="K239" s="70"/>
      <c r="L239" s="46">
        <f t="shared" si="35"/>
        <v>0</v>
      </c>
      <c r="M239" s="42" t="s">
        <v>37</v>
      </c>
      <c r="N239" s="42" t="s">
        <v>37</v>
      </c>
      <c r="O239" s="42" t="s">
        <v>310</v>
      </c>
      <c r="P239" s="72" t="s">
        <v>371</v>
      </c>
      <c r="Q239" s="150">
        <v>22000</v>
      </c>
      <c r="R239" s="67" t="s">
        <v>39</v>
      </c>
      <c r="S239" s="72" t="s">
        <v>371</v>
      </c>
      <c r="T239" s="112"/>
      <c r="U239" s="112"/>
      <c r="V239" s="112"/>
    </row>
    <row r="240" s="16" customFormat="1" ht="30" customHeight="1" spans="1:22">
      <c r="A240" s="42">
        <v>219</v>
      </c>
      <c r="B240" s="53" t="s">
        <v>574</v>
      </c>
      <c r="C240" s="53" t="s">
        <v>306</v>
      </c>
      <c r="D240" s="40" t="s">
        <v>585</v>
      </c>
      <c r="E240" s="53" t="s">
        <v>586</v>
      </c>
      <c r="F240" s="53" t="s">
        <v>370</v>
      </c>
      <c r="G240" s="97"/>
      <c r="H240" s="97"/>
      <c r="I240" s="70"/>
      <c r="J240" s="70"/>
      <c r="K240" s="70"/>
      <c r="L240" s="46">
        <f t="shared" si="35"/>
        <v>0</v>
      </c>
      <c r="M240" s="42" t="s">
        <v>37</v>
      </c>
      <c r="N240" s="42" t="s">
        <v>37</v>
      </c>
      <c r="O240" s="42" t="s">
        <v>310</v>
      </c>
      <c r="P240" s="72" t="s">
        <v>371</v>
      </c>
      <c r="Q240" s="150">
        <v>38500</v>
      </c>
      <c r="R240" s="67" t="s">
        <v>39</v>
      </c>
      <c r="S240" s="72" t="s">
        <v>371</v>
      </c>
      <c r="T240" s="112"/>
      <c r="U240" s="112"/>
      <c r="V240" s="112"/>
    </row>
    <row r="241" s="16" customFormat="1" ht="30" customHeight="1" spans="1:22">
      <c r="A241" s="42">
        <v>220</v>
      </c>
      <c r="B241" s="53" t="s">
        <v>574</v>
      </c>
      <c r="C241" s="53" t="s">
        <v>306</v>
      </c>
      <c r="D241" s="40" t="s">
        <v>587</v>
      </c>
      <c r="E241" s="53" t="s">
        <v>588</v>
      </c>
      <c r="F241" s="53" t="s">
        <v>370</v>
      </c>
      <c r="G241" s="97"/>
      <c r="H241" s="97"/>
      <c r="I241" s="70"/>
      <c r="J241" s="70"/>
      <c r="K241" s="70"/>
      <c r="L241" s="46">
        <f t="shared" si="35"/>
        <v>0</v>
      </c>
      <c r="M241" s="42" t="s">
        <v>37</v>
      </c>
      <c r="N241" s="42" t="s">
        <v>37</v>
      </c>
      <c r="O241" s="42" t="s">
        <v>310</v>
      </c>
      <c r="P241" s="72" t="s">
        <v>371</v>
      </c>
      <c r="Q241" s="150">
        <v>7150</v>
      </c>
      <c r="R241" s="67" t="s">
        <v>39</v>
      </c>
      <c r="S241" s="72" t="s">
        <v>371</v>
      </c>
      <c r="T241" s="112"/>
      <c r="U241" s="112"/>
      <c r="V241" s="112"/>
    </row>
    <row r="242" s="16" customFormat="1" ht="30" customHeight="1" spans="1:22">
      <c r="A242" s="42">
        <v>221</v>
      </c>
      <c r="B242" s="53" t="s">
        <v>574</v>
      </c>
      <c r="C242" s="53" t="s">
        <v>306</v>
      </c>
      <c r="D242" s="40" t="s">
        <v>589</v>
      </c>
      <c r="E242" s="53" t="s">
        <v>590</v>
      </c>
      <c r="F242" s="53" t="s">
        <v>370</v>
      </c>
      <c r="G242" s="97"/>
      <c r="H242" s="97"/>
      <c r="I242" s="70"/>
      <c r="J242" s="70"/>
      <c r="K242" s="70"/>
      <c r="L242" s="46">
        <f t="shared" si="35"/>
        <v>0</v>
      </c>
      <c r="M242" s="42" t="s">
        <v>37</v>
      </c>
      <c r="N242" s="42" t="s">
        <v>37</v>
      </c>
      <c r="O242" s="42" t="s">
        <v>310</v>
      </c>
      <c r="P242" s="72" t="s">
        <v>371</v>
      </c>
      <c r="Q242" s="150">
        <v>3300</v>
      </c>
      <c r="R242" s="67" t="s">
        <v>39</v>
      </c>
      <c r="S242" s="72" t="s">
        <v>371</v>
      </c>
      <c r="T242" s="112"/>
      <c r="U242" s="112"/>
      <c r="V242" s="112"/>
    </row>
    <row r="243" s="16" customFormat="1" ht="30" customHeight="1" spans="1:22">
      <c r="A243" s="42">
        <v>222</v>
      </c>
      <c r="B243" s="53" t="s">
        <v>574</v>
      </c>
      <c r="C243" s="53" t="s">
        <v>306</v>
      </c>
      <c r="D243" s="40" t="s">
        <v>591</v>
      </c>
      <c r="E243" s="53" t="s">
        <v>592</v>
      </c>
      <c r="F243" s="53" t="s">
        <v>370</v>
      </c>
      <c r="G243" s="97"/>
      <c r="H243" s="97"/>
      <c r="I243" s="70"/>
      <c r="J243" s="70"/>
      <c r="K243" s="70"/>
      <c r="L243" s="46">
        <f t="shared" si="35"/>
        <v>0</v>
      </c>
      <c r="M243" s="42" t="s">
        <v>37</v>
      </c>
      <c r="N243" s="42" t="s">
        <v>37</v>
      </c>
      <c r="O243" s="42" t="s">
        <v>310</v>
      </c>
      <c r="P243" s="72" t="s">
        <v>371</v>
      </c>
      <c r="Q243" s="150">
        <v>24750</v>
      </c>
      <c r="R243" s="67" t="s">
        <v>39</v>
      </c>
      <c r="S243" s="72" t="s">
        <v>371</v>
      </c>
      <c r="T243" s="112"/>
      <c r="U243" s="112"/>
      <c r="V243" s="112"/>
    </row>
    <row r="244" s="16" customFormat="1" ht="30" customHeight="1" spans="1:22">
      <c r="A244" s="42">
        <v>223</v>
      </c>
      <c r="B244" s="53" t="s">
        <v>574</v>
      </c>
      <c r="C244" s="53" t="s">
        <v>306</v>
      </c>
      <c r="D244" s="40" t="s">
        <v>593</v>
      </c>
      <c r="E244" s="53" t="s">
        <v>594</v>
      </c>
      <c r="F244" s="53" t="s">
        <v>370</v>
      </c>
      <c r="G244" s="97"/>
      <c r="H244" s="97"/>
      <c r="I244" s="70"/>
      <c r="J244" s="70"/>
      <c r="K244" s="70"/>
      <c r="L244" s="46">
        <f t="shared" si="35"/>
        <v>0</v>
      </c>
      <c r="M244" s="42" t="s">
        <v>37</v>
      </c>
      <c r="N244" s="42" t="s">
        <v>37</v>
      </c>
      <c r="O244" s="42" t="s">
        <v>310</v>
      </c>
      <c r="P244" s="72" t="s">
        <v>371</v>
      </c>
      <c r="Q244" s="150">
        <v>27500</v>
      </c>
      <c r="R244" s="67" t="s">
        <v>39</v>
      </c>
      <c r="S244" s="72" t="s">
        <v>371</v>
      </c>
      <c r="T244" s="112"/>
      <c r="U244" s="112"/>
      <c r="V244" s="112"/>
    </row>
    <row r="245" s="16" customFormat="1" ht="30" customHeight="1" spans="1:22">
      <c r="A245" s="42">
        <v>224</v>
      </c>
      <c r="B245" s="53" t="s">
        <v>574</v>
      </c>
      <c r="C245" s="53" t="s">
        <v>306</v>
      </c>
      <c r="D245" s="40" t="s">
        <v>595</v>
      </c>
      <c r="E245" s="53" t="s">
        <v>596</v>
      </c>
      <c r="F245" s="53" t="s">
        <v>370</v>
      </c>
      <c r="G245" s="97"/>
      <c r="H245" s="97"/>
      <c r="I245" s="70"/>
      <c r="J245" s="70"/>
      <c r="K245" s="70"/>
      <c r="L245" s="46">
        <f t="shared" si="35"/>
        <v>0</v>
      </c>
      <c r="M245" s="42" t="s">
        <v>37</v>
      </c>
      <c r="N245" s="42" t="s">
        <v>37</v>
      </c>
      <c r="O245" s="42" t="s">
        <v>310</v>
      </c>
      <c r="P245" s="72" t="s">
        <v>371</v>
      </c>
      <c r="Q245" s="150">
        <v>11000</v>
      </c>
      <c r="R245" s="67" t="s">
        <v>39</v>
      </c>
      <c r="S245" s="72" t="s">
        <v>371</v>
      </c>
      <c r="T245" s="112"/>
      <c r="U245" s="112"/>
      <c r="V245" s="112"/>
    </row>
    <row r="246" s="16" customFormat="1" ht="30" customHeight="1" spans="1:22">
      <c r="A246" s="42">
        <v>225</v>
      </c>
      <c r="B246" s="53" t="s">
        <v>574</v>
      </c>
      <c r="C246" s="53" t="s">
        <v>306</v>
      </c>
      <c r="D246" s="40" t="s">
        <v>597</v>
      </c>
      <c r="E246" s="53" t="s">
        <v>598</v>
      </c>
      <c r="F246" s="53" t="s">
        <v>370</v>
      </c>
      <c r="G246" s="97">
        <v>2800000</v>
      </c>
      <c r="H246" s="97">
        <v>2800000</v>
      </c>
      <c r="I246" s="70"/>
      <c r="J246" s="70"/>
      <c r="K246" s="70"/>
      <c r="L246" s="46">
        <f t="shared" si="35"/>
        <v>2800000</v>
      </c>
      <c r="M246" s="42" t="s">
        <v>37</v>
      </c>
      <c r="N246" s="42" t="s">
        <v>37</v>
      </c>
      <c r="O246" s="42" t="s">
        <v>310</v>
      </c>
      <c r="P246" s="72" t="s">
        <v>371</v>
      </c>
      <c r="Q246" s="150">
        <v>52250</v>
      </c>
      <c r="R246" s="67" t="s">
        <v>39</v>
      </c>
      <c r="S246" s="72" t="s">
        <v>371</v>
      </c>
      <c r="T246" s="112"/>
      <c r="U246" s="112"/>
      <c r="V246" s="112"/>
    </row>
    <row r="247" s="16" customFormat="1" ht="30" customHeight="1" spans="1:22">
      <c r="A247" s="42">
        <v>226</v>
      </c>
      <c r="B247" s="53" t="s">
        <v>574</v>
      </c>
      <c r="C247" s="53" t="s">
        <v>306</v>
      </c>
      <c r="D247" s="40" t="s">
        <v>599</v>
      </c>
      <c r="E247" s="53" t="s">
        <v>600</v>
      </c>
      <c r="F247" s="53" t="s">
        <v>370</v>
      </c>
      <c r="G247" s="97">
        <v>2800000</v>
      </c>
      <c r="H247" s="97">
        <v>2800000</v>
      </c>
      <c r="I247" s="70"/>
      <c r="J247" s="70"/>
      <c r="K247" s="70"/>
      <c r="L247" s="46">
        <f t="shared" si="35"/>
        <v>2800000</v>
      </c>
      <c r="M247" s="42" t="s">
        <v>37</v>
      </c>
      <c r="N247" s="42" t="s">
        <v>37</v>
      </c>
      <c r="O247" s="42" t="s">
        <v>310</v>
      </c>
      <c r="P247" s="72" t="s">
        <v>371</v>
      </c>
      <c r="Q247" s="150">
        <v>123750</v>
      </c>
      <c r="R247" s="67" t="s">
        <v>39</v>
      </c>
      <c r="S247" s="72" t="s">
        <v>371</v>
      </c>
      <c r="T247" s="112"/>
      <c r="U247" s="112"/>
      <c r="V247" s="112"/>
    </row>
    <row r="248" s="16" customFormat="1" ht="30" customHeight="1" spans="1:22">
      <c r="A248" s="42">
        <v>227</v>
      </c>
      <c r="B248" s="53" t="s">
        <v>574</v>
      </c>
      <c r="C248" s="53" t="s">
        <v>306</v>
      </c>
      <c r="D248" s="40" t="s">
        <v>601</v>
      </c>
      <c r="E248" s="53" t="s">
        <v>602</v>
      </c>
      <c r="F248" s="53" t="s">
        <v>370</v>
      </c>
      <c r="G248" s="97">
        <v>2790000</v>
      </c>
      <c r="H248" s="97">
        <v>2790000</v>
      </c>
      <c r="I248" s="70"/>
      <c r="J248" s="70"/>
      <c r="K248" s="70"/>
      <c r="L248" s="46">
        <f t="shared" si="35"/>
        <v>2790000</v>
      </c>
      <c r="M248" s="42" t="s">
        <v>37</v>
      </c>
      <c r="N248" s="42" t="s">
        <v>37</v>
      </c>
      <c r="O248" s="42" t="s">
        <v>310</v>
      </c>
      <c r="P248" s="72" t="s">
        <v>371</v>
      </c>
      <c r="Q248" s="150">
        <v>60500</v>
      </c>
      <c r="R248" s="67" t="s">
        <v>39</v>
      </c>
      <c r="S248" s="72" t="s">
        <v>371</v>
      </c>
      <c r="T248" s="112"/>
      <c r="U248" s="112"/>
      <c r="V248" s="112"/>
    </row>
    <row r="249" s="16" customFormat="1" ht="30" customHeight="1" spans="1:22">
      <c r="A249" s="42">
        <v>228</v>
      </c>
      <c r="B249" s="53" t="s">
        <v>574</v>
      </c>
      <c r="C249" s="53" t="s">
        <v>306</v>
      </c>
      <c r="D249" s="40" t="s">
        <v>603</v>
      </c>
      <c r="E249" s="141" t="s">
        <v>604</v>
      </c>
      <c r="F249" s="53" t="s">
        <v>370</v>
      </c>
      <c r="G249" s="97"/>
      <c r="H249" s="97"/>
      <c r="I249" s="70"/>
      <c r="J249" s="70"/>
      <c r="K249" s="70"/>
      <c r="L249" s="46">
        <f t="shared" si="35"/>
        <v>0</v>
      </c>
      <c r="M249" s="42" t="s">
        <v>37</v>
      </c>
      <c r="N249" s="42" t="s">
        <v>37</v>
      </c>
      <c r="O249" s="42" t="s">
        <v>310</v>
      </c>
      <c r="P249" s="72" t="s">
        <v>371</v>
      </c>
      <c r="Q249" s="150">
        <v>8250</v>
      </c>
      <c r="R249" s="67" t="s">
        <v>39</v>
      </c>
      <c r="S249" s="72" t="s">
        <v>371</v>
      </c>
      <c r="T249" s="112"/>
      <c r="U249" s="112"/>
      <c r="V249" s="112"/>
    </row>
    <row r="250" s="16" customFormat="1" ht="30" customHeight="1" spans="1:22">
      <c r="A250" s="42">
        <v>229</v>
      </c>
      <c r="B250" s="53" t="s">
        <v>574</v>
      </c>
      <c r="C250" s="53" t="s">
        <v>306</v>
      </c>
      <c r="D250" s="40" t="s">
        <v>605</v>
      </c>
      <c r="E250" s="141" t="s">
        <v>606</v>
      </c>
      <c r="F250" s="53" t="s">
        <v>370</v>
      </c>
      <c r="G250" s="97"/>
      <c r="H250" s="97"/>
      <c r="I250" s="70"/>
      <c r="J250" s="70"/>
      <c r="K250" s="70"/>
      <c r="L250" s="46">
        <f>G250</f>
        <v>0</v>
      </c>
      <c r="M250" s="42" t="s">
        <v>37</v>
      </c>
      <c r="N250" s="42" t="s">
        <v>37</v>
      </c>
      <c r="O250" s="42" t="s">
        <v>310</v>
      </c>
      <c r="P250" s="72" t="s">
        <v>371</v>
      </c>
      <c r="Q250" s="150">
        <v>8250</v>
      </c>
      <c r="R250" s="67" t="s">
        <v>39</v>
      </c>
      <c r="S250" s="72" t="s">
        <v>371</v>
      </c>
      <c r="T250" s="112"/>
      <c r="U250" s="112"/>
      <c r="V250" s="112"/>
    </row>
    <row r="251" s="16" customFormat="1" ht="30" customHeight="1" spans="1:22">
      <c r="A251" s="42">
        <v>230</v>
      </c>
      <c r="B251" s="144" t="s">
        <v>574</v>
      </c>
      <c r="C251" s="144" t="s">
        <v>306</v>
      </c>
      <c r="D251" s="145" t="s">
        <v>607</v>
      </c>
      <c r="E251" s="141" t="s">
        <v>576</v>
      </c>
      <c r="F251" s="144" t="s">
        <v>370</v>
      </c>
      <c r="G251" s="97">
        <v>1000000</v>
      </c>
      <c r="H251" s="97">
        <v>1000000</v>
      </c>
      <c r="I251" s="146"/>
      <c r="J251" s="146"/>
      <c r="K251" s="146"/>
      <c r="L251" s="97">
        <v>1000000</v>
      </c>
      <c r="M251" s="147" t="s">
        <v>37</v>
      </c>
      <c r="N251" s="147" t="s">
        <v>37</v>
      </c>
      <c r="O251" s="147" t="s">
        <v>310</v>
      </c>
      <c r="P251" s="148" t="s">
        <v>371</v>
      </c>
      <c r="Q251" s="150">
        <v>55000</v>
      </c>
      <c r="R251" s="151" t="s">
        <v>39</v>
      </c>
      <c r="S251" s="148" t="s">
        <v>371</v>
      </c>
      <c r="T251" s="147"/>
      <c r="U251" s="147"/>
      <c r="V251" s="152"/>
    </row>
    <row r="252" s="16" customFormat="1" ht="30" customHeight="1" spans="1:22">
      <c r="A252" s="42">
        <v>231</v>
      </c>
      <c r="B252" s="144" t="s">
        <v>574</v>
      </c>
      <c r="C252" s="144" t="s">
        <v>306</v>
      </c>
      <c r="D252" s="145" t="s">
        <v>608</v>
      </c>
      <c r="E252" s="141" t="s">
        <v>586</v>
      </c>
      <c r="F252" s="144" t="s">
        <v>370</v>
      </c>
      <c r="G252" s="97">
        <v>1000000</v>
      </c>
      <c r="H252" s="97">
        <v>1000000</v>
      </c>
      <c r="I252" s="146"/>
      <c r="J252" s="146"/>
      <c r="K252" s="146"/>
      <c r="L252" s="97">
        <v>1000000</v>
      </c>
      <c r="M252" s="147" t="s">
        <v>37</v>
      </c>
      <c r="N252" s="147" t="s">
        <v>37</v>
      </c>
      <c r="O252" s="147" t="s">
        <v>310</v>
      </c>
      <c r="P252" s="148" t="s">
        <v>371</v>
      </c>
      <c r="Q252" s="150">
        <v>55000</v>
      </c>
      <c r="R252" s="151" t="s">
        <v>39</v>
      </c>
      <c r="S252" s="148" t="s">
        <v>371</v>
      </c>
      <c r="T252" s="147"/>
      <c r="U252" s="147"/>
      <c r="V252" s="152"/>
    </row>
    <row r="253" s="16" customFormat="1" ht="30" customHeight="1" spans="1:22">
      <c r="A253" s="42">
        <v>232</v>
      </c>
      <c r="B253" s="53" t="s">
        <v>609</v>
      </c>
      <c r="C253" s="62" t="s">
        <v>306</v>
      </c>
      <c r="D253" s="40" t="s">
        <v>610</v>
      </c>
      <c r="E253" s="53" t="s">
        <v>611</v>
      </c>
      <c r="F253" s="53" t="s">
        <v>224</v>
      </c>
      <c r="G253" s="46">
        <v>10000</v>
      </c>
      <c r="H253" s="46">
        <v>10000</v>
      </c>
      <c r="I253" s="70"/>
      <c r="J253" s="70"/>
      <c r="K253" s="70"/>
      <c r="L253" s="46">
        <v>10000</v>
      </c>
      <c r="M253" s="42" t="s">
        <v>37</v>
      </c>
      <c r="N253" s="42" t="s">
        <v>37</v>
      </c>
      <c r="O253" s="42" t="s">
        <v>310</v>
      </c>
      <c r="P253" s="53" t="s">
        <v>612</v>
      </c>
      <c r="Q253" s="153">
        <v>33000</v>
      </c>
      <c r="R253" s="67" t="s">
        <v>39</v>
      </c>
      <c r="S253" s="72" t="s">
        <v>612</v>
      </c>
      <c r="T253" s="112"/>
      <c r="U253" s="112"/>
      <c r="V253" s="112"/>
    </row>
    <row r="254" s="16" customFormat="1" ht="30" customHeight="1" spans="1:22">
      <c r="A254" s="42">
        <v>233</v>
      </c>
      <c r="B254" s="53" t="s">
        <v>609</v>
      </c>
      <c r="C254" s="62" t="s">
        <v>306</v>
      </c>
      <c r="D254" s="40" t="s">
        <v>613</v>
      </c>
      <c r="E254" s="53" t="s">
        <v>614</v>
      </c>
      <c r="F254" s="53" t="s">
        <v>224</v>
      </c>
      <c r="G254" s="46">
        <v>2900000</v>
      </c>
      <c r="H254" s="46">
        <v>2900000</v>
      </c>
      <c r="I254" s="70"/>
      <c r="J254" s="70"/>
      <c r="K254" s="70"/>
      <c r="L254" s="46">
        <v>2900000</v>
      </c>
      <c r="M254" s="42" t="s">
        <v>37</v>
      </c>
      <c r="N254" s="42" t="s">
        <v>37</v>
      </c>
      <c r="O254" s="42" t="s">
        <v>310</v>
      </c>
      <c r="P254" s="53" t="s">
        <v>612</v>
      </c>
      <c r="Q254" s="153">
        <v>74305</v>
      </c>
      <c r="R254" s="67" t="s">
        <v>39</v>
      </c>
      <c r="S254" s="72" t="s">
        <v>612</v>
      </c>
      <c r="T254" s="112"/>
      <c r="U254" s="112"/>
      <c r="V254" s="112"/>
    </row>
    <row r="255" s="16" customFormat="1" ht="30" customHeight="1" spans="1:22">
      <c r="A255" s="42">
        <v>234</v>
      </c>
      <c r="B255" s="53" t="s">
        <v>609</v>
      </c>
      <c r="C255" s="62" t="s">
        <v>306</v>
      </c>
      <c r="D255" s="40" t="s">
        <v>615</v>
      </c>
      <c r="E255" s="53" t="s">
        <v>616</v>
      </c>
      <c r="F255" s="53" t="s">
        <v>224</v>
      </c>
      <c r="G255" s="46">
        <v>10000</v>
      </c>
      <c r="H255" s="46">
        <v>10000</v>
      </c>
      <c r="I255" s="70"/>
      <c r="J255" s="70"/>
      <c r="K255" s="70"/>
      <c r="L255" s="46">
        <v>10000</v>
      </c>
      <c r="M255" s="42" t="s">
        <v>37</v>
      </c>
      <c r="N255" s="42" t="s">
        <v>37</v>
      </c>
      <c r="O255" s="42" t="s">
        <v>310</v>
      </c>
      <c r="P255" s="53" t="s">
        <v>612</v>
      </c>
      <c r="Q255" s="153">
        <v>35035</v>
      </c>
      <c r="R255" s="67" t="s">
        <v>39</v>
      </c>
      <c r="S255" s="72" t="s">
        <v>612</v>
      </c>
      <c r="T255" s="112"/>
      <c r="U255" s="112"/>
      <c r="V255" s="112"/>
    </row>
    <row r="256" s="16" customFormat="1" ht="30" customHeight="1" spans="1:22">
      <c r="A256" s="42">
        <v>235</v>
      </c>
      <c r="B256" s="53" t="s">
        <v>609</v>
      </c>
      <c r="C256" s="62" t="s">
        <v>306</v>
      </c>
      <c r="D256" s="40" t="s">
        <v>617</v>
      </c>
      <c r="E256" s="53" t="s">
        <v>618</v>
      </c>
      <c r="F256" s="53" t="s">
        <v>224</v>
      </c>
      <c r="G256" s="46">
        <v>10000</v>
      </c>
      <c r="H256" s="46">
        <v>10000</v>
      </c>
      <c r="I256" s="70"/>
      <c r="J256" s="70"/>
      <c r="K256" s="70"/>
      <c r="L256" s="46">
        <v>10000</v>
      </c>
      <c r="M256" s="42" t="s">
        <v>37</v>
      </c>
      <c r="N256" s="42" t="s">
        <v>37</v>
      </c>
      <c r="O256" s="42" t="s">
        <v>310</v>
      </c>
      <c r="P256" s="53" t="s">
        <v>612</v>
      </c>
      <c r="Q256" s="153">
        <v>35035</v>
      </c>
      <c r="R256" s="67" t="s">
        <v>39</v>
      </c>
      <c r="S256" s="72" t="s">
        <v>612</v>
      </c>
      <c r="T256" s="112"/>
      <c r="U256" s="112"/>
      <c r="V256" s="112"/>
    </row>
    <row r="257" s="16" customFormat="1" ht="30" customHeight="1" spans="1:22">
      <c r="A257" s="42">
        <v>236</v>
      </c>
      <c r="B257" s="53" t="s">
        <v>609</v>
      </c>
      <c r="C257" s="62" t="s">
        <v>306</v>
      </c>
      <c r="D257" s="40" t="s">
        <v>619</v>
      </c>
      <c r="E257" s="53" t="s">
        <v>223</v>
      </c>
      <c r="F257" s="53" t="s">
        <v>224</v>
      </c>
      <c r="G257" s="46">
        <v>10000</v>
      </c>
      <c r="H257" s="46">
        <v>10000</v>
      </c>
      <c r="I257" s="70"/>
      <c r="J257" s="70"/>
      <c r="K257" s="70"/>
      <c r="L257" s="46">
        <v>10000</v>
      </c>
      <c r="M257" s="42" t="s">
        <v>37</v>
      </c>
      <c r="N257" s="42" t="s">
        <v>37</v>
      </c>
      <c r="O257" s="42" t="s">
        <v>310</v>
      </c>
      <c r="P257" s="53" t="s">
        <v>612</v>
      </c>
      <c r="Q257" s="153">
        <v>35035</v>
      </c>
      <c r="R257" s="67" t="s">
        <v>39</v>
      </c>
      <c r="S257" s="72" t="s">
        <v>612</v>
      </c>
      <c r="T257" s="112"/>
      <c r="U257" s="112"/>
      <c r="V257" s="112"/>
    </row>
    <row r="258" s="16" customFormat="1" ht="30" customHeight="1" spans="1:22">
      <c r="A258" s="42">
        <v>237</v>
      </c>
      <c r="B258" s="53" t="s">
        <v>609</v>
      </c>
      <c r="C258" s="62" t="s">
        <v>306</v>
      </c>
      <c r="D258" s="40" t="s">
        <v>620</v>
      </c>
      <c r="E258" s="53" t="s">
        <v>621</v>
      </c>
      <c r="F258" s="53" t="s">
        <v>224</v>
      </c>
      <c r="G258" s="46">
        <v>10000</v>
      </c>
      <c r="H258" s="46">
        <v>10000</v>
      </c>
      <c r="I258" s="70"/>
      <c r="J258" s="70"/>
      <c r="K258" s="70"/>
      <c r="L258" s="46">
        <v>10000</v>
      </c>
      <c r="M258" s="42" t="s">
        <v>37</v>
      </c>
      <c r="N258" s="42" t="s">
        <v>37</v>
      </c>
      <c r="O258" s="42" t="s">
        <v>310</v>
      </c>
      <c r="P258" s="53" t="s">
        <v>612</v>
      </c>
      <c r="Q258" s="153">
        <v>35035</v>
      </c>
      <c r="R258" s="67" t="s">
        <v>39</v>
      </c>
      <c r="S258" s="72" t="s">
        <v>612</v>
      </c>
      <c r="T258" s="112"/>
      <c r="U258" s="112"/>
      <c r="V258" s="112"/>
    </row>
    <row r="259" s="16" customFormat="1" ht="30" customHeight="1" spans="1:22">
      <c r="A259" s="42">
        <v>238</v>
      </c>
      <c r="B259" s="53" t="s">
        <v>609</v>
      </c>
      <c r="C259" s="62" t="s">
        <v>306</v>
      </c>
      <c r="D259" s="40" t="s">
        <v>622</v>
      </c>
      <c r="E259" s="53" t="s">
        <v>300</v>
      </c>
      <c r="F259" s="53" t="s">
        <v>224</v>
      </c>
      <c r="G259" s="46">
        <v>2900000</v>
      </c>
      <c r="H259" s="46">
        <v>2900000</v>
      </c>
      <c r="I259" s="70"/>
      <c r="J259" s="70"/>
      <c r="K259" s="70"/>
      <c r="L259" s="46">
        <v>2900000</v>
      </c>
      <c r="M259" s="42" t="s">
        <v>37</v>
      </c>
      <c r="N259" s="42" t="s">
        <v>37</v>
      </c>
      <c r="O259" s="42" t="s">
        <v>310</v>
      </c>
      <c r="P259" s="53" t="s">
        <v>612</v>
      </c>
      <c r="Q259" s="153">
        <v>74305</v>
      </c>
      <c r="R259" s="67" t="s">
        <v>39</v>
      </c>
      <c r="S259" s="72" t="s">
        <v>612</v>
      </c>
      <c r="T259" s="112"/>
      <c r="U259" s="112"/>
      <c r="V259" s="112"/>
    </row>
    <row r="260" s="16" customFormat="1" ht="30" customHeight="1" spans="1:22">
      <c r="A260" s="42">
        <v>239</v>
      </c>
      <c r="B260" s="53" t="s">
        <v>623</v>
      </c>
      <c r="C260" s="62" t="s">
        <v>306</v>
      </c>
      <c r="D260" s="40" t="s">
        <v>624</v>
      </c>
      <c r="E260" s="53" t="s">
        <v>300</v>
      </c>
      <c r="F260" s="53" t="s">
        <v>224</v>
      </c>
      <c r="G260" s="46">
        <v>2275000</v>
      </c>
      <c r="H260" s="46">
        <v>2275000</v>
      </c>
      <c r="I260" s="70"/>
      <c r="J260" s="70"/>
      <c r="K260" s="70"/>
      <c r="L260" s="46">
        <v>2275000</v>
      </c>
      <c r="M260" s="42" t="s">
        <v>37</v>
      </c>
      <c r="N260" s="42" t="s">
        <v>37</v>
      </c>
      <c r="O260" s="42" t="s">
        <v>310</v>
      </c>
      <c r="P260" s="53" t="s">
        <v>353</v>
      </c>
      <c r="Q260" s="153">
        <v>23485</v>
      </c>
      <c r="R260" s="67" t="s">
        <v>39</v>
      </c>
      <c r="S260" s="72" t="s">
        <v>353</v>
      </c>
      <c r="T260" s="112"/>
      <c r="U260" s="112"/>
      <c r="V260" s="112"/>
    </row>
    <row r="261" s="16" customFormat="1" ht="30" customHeight="1" spans="1:22">
      <c r="A261" s="42">
        <v>240</v>
      </c>
      <c r="B261" s="53" t="s">
        <v>623</v>
      </c>
      <c r="C261" s="62" t="s">
        <v>306</v>
      </c>
      <c r="D261" s="40" t="s">
        <v>625</v>
      </c>
      <c r="E261" s="53" t="s">
        <v>264</v>
      </c>
      <c r="F261" s="53" t="s">
        <v>224</v>
      </c>
      <c r="G261" s="46">
        <v>2275000</v>
      </c>
      <c r="H261" s="46">
        <v>2275000</v>
      </c>
      <c r="I261" s="70"/>
      <c r="J261" s="70"/>
      <c r="K261" s="70"/>
      <c r="L261" s="46">
        <v>2275000</v>
      </c>
      <c r="M261" s="42" t="s">
        <v>37</v>
      </c>
      <c r="N261" s="42" t="s">
        <v>37</v>
      </c>
      <c r="O261" s="42" t="s">
        <v>310</v>
      </c>
      <c r="P261" s="53" t="s">
        <v>353</v>
      </c>
      <c r="Q261" s="153">
        <v>135657.5</v>
      </c>
      <c r="R261" s="67" t="s">
        <v>39</v>
      </c>
      <c r="S261" s="72" t="s">
        <v>353</v>
      </c>
      <c r="T261" s="112"/>
      <c r="U261" s="112"/>
      <c r="V261" s="112"/>
    </row>
    <row r="262" s="16" customFormat="1" ht="30" customHeight="1" spans="1:22">
      <c r="A262" s="42">
        <v>241</v>
      </c>
      <c r="B262" s="53" t="s">
        <v>623</v>
      </c>
      <c r="C262" s="62" t="s">
        <v>306</v>
      </c>
      <c r="D262" s="40" t="s">
        <v>626</v>
      </c>
      <c r="E262" s="53" t="s">
        <v>627</v>
      </c>
      <c r="F262" s="53" t="s">
        <v>224</v>
      </c>
      <c r="G262" s="46">
        <v>11440</v>
      </c>
      <c r="H262" s="46">
        <v>11440</v>
      </c>
      <c r="I262" s="70"/>
      <c r="J262" s="70"/>
      <c r="K262" s="70"/>
      <c r="L262" s="46">
        <v>11440</v>
      </c>
      <c r="M262" s="42" t="s">
        <v>37</v>
      </c>
      <c r="N262" s="42" t="s">
        <v>37</v>
      </c>
      <c r="O262" s="42" t="s">
        <v>310</v>
      </c>
      <c r="P262" s="53" t="s">
        <v>353</v>
      </c>
      <c r="Q262" s="153">
        <v>38211.25</v>
      </c>
      <c r="R262" s="67" t="s">
        <v>39</v>
      </c>
      <c r="S262" s="72" t="s">
        <v>353</v>
      </c>
      <c r="T262" s="112"/>
      <c r="U262" s="112"/>
      <c r="V262" s="112"/>
    </row>
    <row r="263" s="16" customFormat="1" ht="30" customHeight="1" spans="1:22">
      <c r="A263" s="42">
        <v>242</v>
      </c>
      <c r="B263" s="53" t="s">
        <v>623</v>
      </c>
      <c r="C263" s="62" t="s">
        <v>306</v>
      </c>
      <c r="D263" s="40" t="s">
        <v>628</v>
      </c>
      <c r="E263" s="53" t="s">
        <v>629</v>
      </c>
      <c r="F263" s="53" t="s">
        <v>224</v>
      </c>
      <c r="G263" s="46">
        <v>2275000</v>
      </c>
      <c r="H263" s="46">
        <v>2275000</v>
      </c>
      <c r="I263" s="70"/>
      <c r="J263" s="70"/>
      <c r="K263" s="70"/>
      <c r="L263" s="46">
        <v>2275000</v>
      </c>
      <c r="M263" s="42" t="s">
        <v>37</v>
      </c>
      <c r="N263" s="42" t="s">
        <v>37</v>
      </c>
      <c r="O263" s="42" t="s">
        <v>310</v>
      </c>
      <c r="P263" s="53" t="s">
        <v>353</v>
      </c>
      <c r="Q263" s="153">
        <v>102987.5</v>
      </c>
      <c r="R263" s="67" t="s">
        <v>39</v>
      </c>
      <c r="S263" s="72" t="s">
        <v>353</v>
      </c>
      <c r="T263" s="112"/>
      <c r="U263" s="112"/>
      <c r="V263" s="112"/>
    </row>
    <row r="264" s="16" customFormat="1" ht="30" customHeight="1" spans="1:22">
      <c r="A264" s="42">
        <v>243</v>
      </c>
      <c r="B264" s="53" t="s">
        <v>623</v>
      </c>
      <c r="C264" s="62" t="s">
        <v>306</v>
      </c>
      <c r="D264" s="40" t="s">
        <v>630</v>
      </c>
      <c r="E264" s="53" t="s">
        <v>611</v>
      </c>
      <c r="F264" s="53" t="s">
        <v>224</v>
      </c>
      <c r="G264" s="46">
        <v>11440</v>
      </c>
      <c r="H264" s="46">
        <v>11440</v>
      </c>
      <c r="I264" s="70"/>
      <c r="J264" s="70"/>
      <c r="K264" s="70"/>
      <c r="L264" s="46">
        <v>11440</v>
      </c>
      <c r="M264" s="42" t="s">
        <v>37</v>
      </c>
      <c r="N264" s="42" t="s">
        <v>37</v>
      </c>
      <c r="O264" s="42" t="s">
        <v>310</v>
      </c>
      <c r="P264" s="53" t="s">
        <v>353</v>
      </c>
      <c r="Q264" s="153">
        <v>70881.25</v>
      </c>
      <c r="R264" s="67" t="s">
        <v>39</v>
      </c>
      <c r="S264" s="72" t="s">
        <v>353</v>
      </c>
      <c r="T264" s="112"/>
      <c r="U264" s="112"/>
      <c r="V264" s="112"/>
    </row>
    <row r="265" s="16" customFormat="1" ht="30" customHeight="1" spans="1:22">
      <c r="A265" s="42">
        <v>244</v>
      </c>
      <c r="B265" s="53" t="s">
        <v>623</v>
      </c>
      <c r="C265" s="62" t="s">
        <v>306</v>
      </c>
      <c r="D265" s="40" t="s">
        <v>631</v>
      </c>
      <c r="E265" s="53" t="s">
        <v>614</v>
      </c>
      <c r="F265" s="53" t="s">
        <v>224</v>
      </c>
      <c r="G265" s="46">
        <v>2277800</v>
      </c>
      <c r="H265" s="46">
        <v>2277800</v>
      </c>
      <c r="I265" s="70"/>
      <c r="J265" s="70"/>
      <c r="K265" s="70"/>
      <c r="L265" s="46">
        <v>2277800</v>
      </c>
      <c r="M265" s="42" t="s">
        <v>37</v>
      </c>
      <c r="N265" s="42" t="s">
        <v>37</v>
      </c>
      <c r="O265" s="42" t="s">
        <v>310</v>
      </c>
      <c r="P265" s="53" t="s">
        <v>353</v>
      </c>
      <c r="Q265" s="153">
        <v>23485</v>
      </c>
      <c r="R265" s="67" t="s">
        <v>39</v>
      </c>
      <c r="S265" s="72" t="s">
        <v>353</v>
      </c>
      <c r="T265" s="112"/>
      <c r="U265" s="112"/>
      <c r="V265" s="112"/>
    </row>
    <row r="266" s="16" customFormat="1" ht="30" customHeight="1" spans="1:22">
      <c r="A266" s="42">
        <v>245</v>
      </c>
      <c r="B266" s="53" t="s">
        <v>623</v>
      </c>
      <c r="C266" s="62" t="s">
        <v>306</v>
      </c>
      <c r="D266" s="40" t="s">
        <v>632</v>
      </c>
      <c r="E266" s="53" t="s">
        <v>223</v>
      </c>
      <c r="F266" s="53" t="s">
        <v>224</v>
      </c>
      <c r="G266" s="46">
        <v>11440</v>
      </c>
      <c r="H266" s="46">
        <v>11440</v>
      </c>
      <c r="I266" s="70"/>
      <c r="J266" s="70"/>
      <c r="K266" s="70"/>
      <c r="L266" s="46">
        <v>11440</v>
      </c>
      <c r="M266" s="42" t="s">
        <v>37</v>
      </c>
      <c r="N266" s="42" t="s">
        <v>37</v>
      </c>
      <c r="O266" s="42" t="s">
        <v>310</v>
      </c>
      <c r="P266" s="53" t="s">
        <v>353</v>
      </c>
      <c r="Q266" s="153">
        <v>32670</v>
      </c>
      <c r="R266" s="67" t="s">
        <v>39</v>
      </c>
      <c r="S266" s="72" t="s">
        <v>353</v>
      </c>
      <c r="T266" s="112"/>
      <c r="U266" s="112"/>
      <c r="V266" s="112"/>
    </row>
    <row r="267" s="16" customFormat="1" ht="30" customHeight="1" spans="1:22">
      <c r="A267" s="42">
        <v>246</v>
      </c>
      <c r="B267" s="53" t="s">
        <v>623</v>
      </c>
      <c r="C267" s="62" t="s">
        <v>306</v>
      </c>
      <c r="D267" s="40" t="s">
        <v>633</v>
      </c>
      <c r="E267" s="53" t="s">
        <v>227</v>
      </c>
      <c r="F267" s="53" t="s">
        <v>224</v>
      </c>
      <c r="G267" s="46">
        <v>11440</v>
      </c>
      <c r="H267" s="46">
        <v>11440</v>
      </c>
      <c r="I267" s="70"/>
      <c r="J267" s="70"/>
      <c r="K267" s="70"/>
      <c r="L267" s="46">
        <v>11440</v>
      </c>
      <c r="M267" s="42" t="s">
        <v>37</v>
      </c>
      <c r="N267" s="42" t="s">
        <v>37</v>
      </c>
      <c r="O267" s="42" t="s">
        <v>310</v>
      </c>
      <c r="P267" s="53" t="s">
        <v>353</v>
      </c>
      <c r="Q267" s="153">
        <v>38211.25</v>
      </c>
      <c r="R267" s="67" t="s">
        <v>39</v>
      </c>
      <c r="S267" s="72" t="s">
        <v>353</v>
      </c>
      <c r="T267" s="112"/>
      <c r="U267" s="112"/>
      <c r="V267" s="112"/>
    </row>
    <row r="268" s="16" customFormat="1" ht="30" customHeight="1" spans="1:22">
      <c r="A268" s="42">
        <v>247</v>
      </c>
      <c r="B268" s="53" t="s">
        <v>623</v>
      </c>
      <c r="C268" s="62" t="s">
        <v>306</v>
      </c>
      <c r="D268" s="40" t="s">
        <v>634</v>
      </c>
      <c r="E268" s="53" t="s">
        <v>635</v>
      </c>
      <c r="F268" s="53" t="s">
        <v>224</v>
      </c>
      <c r="G268" s="46">
        <v>11440</v>
      </c>
      <c r="H268" s="46">
        <v>11440</v>
      </c>
      <c r="I268" s="70"/>
      <c r="J268" s="70"/>
      <c r="K268" s="70"/>
      <c r="L268" s="46">
        <v>11440</v>
      </c>
      <c r="M268" s="42" t="s">
        <v>37</v>
      </c>
      <c r="N268" s="42" t="s">
        <v>37</v>
      </c>
      <c r="O268" s="42" t="s">
        <v>310</v>
      </c>
      <c r="P268" s="53" t="s">
        <v>353</v>
      </c>
      <c r="Q268" s="153">
        <v>38211.25</v>
      </c>
      <c r="R268" s="67" t="s">
        <v>39</v>
      </c>
      <c r="S268" s="72" t="s">
        <v>353</v>
      </c>
      <c r="T268" s="112"/>
      <c r="U268" s="112"/>
      <c r="V268" s="112"/>
    </row>
    <row r="269" s="16" customFormat="1" ht="30" customHeight="1" spans="1:22">
      <c r="A269" s="42">
        <v>248</v>
      </c>
      <c r="B269" s="53" t="s">
        <v>636</v>
      </c>
      <c r="C269" s="62" t="s">
        <v>306</v>
      </c>
      <c r="D269" s="40" t="s">
        <v>637</v>
      </c>
      <c r="E269" s="53" t="s">
        <v>638</v>
      </c>
      <c r="F269" s="53" t="s">
        <v>224</v>
      </c>
      <c r="G269" s="46"/>
      <c r="H269" s="46"/>
      <c r="I269" s="70"/>
      <c r="J269" s="70"/>
      <c r="K269" s="70"/>
      <c r="L269" s="46">
        <f t="shared" ref="L269:L332" si="36">G269</f>
        <v>0</v>
      </c>
      <c r="M269" s="42" t="s">
        <v>37</v>
      </c>
      <c r="N269" s="42" t="s">
        <v>37</v>
      </c>
      <c r="O269" s="42" t="s">
        <v>310</v>
      </c>
      <c r="P269" s="53" t="s">
        <v>353</v>
      </c>
      <c r="Q269" s="70">
        <v>19753.47</v>
      </c>
      <c r="R269" s="67" t="s">
        <v>39</v>
      </c>
      <c r="S269" s="53" t="s">
        <v>353</v>
      </c>
      <c r="T269" s="112"/>
      <c r="U269" s="112"/>
      <c r="V269" s="112"/>
    </row>
    <row r="270" s="16" customFormat="1" ht="30" customHeight="1" spans="1:22">
      <c r="A270" s="42">
        <v>249</v>
      </c>
      <c r="B270" s="53" t="s">
        <v>636</v>
      </c>
      <c r="C270" s="62" t="s">
        <v>306</v>
      </c>
      <c r="D270" s="40" t="s">
        <v>639</v>
      </c>
      <c r="E270" s="61" t="s">
        <v>640</v>
      </c>
      <c r="F270" s="53" t="s">
        <v>224</v>
      </c>
      <c r="G270" s="46"/>
      <c r="H270" s="46"/>
      <c r="I270" s="70"/>
      <c r="J270" s="70"/>
      <c r="K270" s="70"/>
      <c r="L270" s="46">
        <f t="shared" si="36"/>
        <v>0</v>
      </c>
      <c r="M270" s="42" t="s">
        <v>37</v>
      </c>
      <c r="N270" s="42" t="s">
        <v>37</v>
      </c>
      <c r="O270" s="42" t="s">
        <v>310</v>
      </c>
      <c r="P270" s="53" t="s">
        <v>353</v>
      </c>
      <c r="Q270" s="70">
        <v>12067.825</v>
      </c>
      <c r="R270" s="67" t="s">
        <v>39</v>
      </c>
      <c r="S270" s="53" t="s">
        <v>353</v>
      </c>
      <c r="T270" s="112"/>
      <c r="U270" s="112"/>
      <c r="V270" s="112"/>
    </row>
    <row r="271" s="16" customFormat="1" ht="30" customHeight="1" spans="1:22">
      <c r="A271" s="42">
        <v>250</v>
      </c>
      <c r="B271" s="53" t="s">
        <v>636</v>
      </c>
      <c r="C271" s="62" t="s">
        <v>306</v>
      </c>
      <c r="D271" s="40" t="s">
        <v>641</v>
      </c>
      <c r="E271" s="61" t="s">
        <v>642</v>
      </c>
      <c r="F271" s="53" t="s">
        <v>224</v>
      </c>
      <c r="G271" s="46"/>
      <c r="H271" s="46"/>
      <c r="I271" s="70"/>
      <c r="J271" s="70"/>
      <c r="K271" s="70"/>
      <c r="L271" s="46">
        <f t="shared" si="36"/>
        <v>0</v>
      </c>
      <c r="M271" s="42" t="s">
        <v>37</v>
      </c>
      <c r="N271" s="42" t="s">
        <v>37</v>
      </c>
      <c r="O271" s="42" t="s">
        <v>310</v>
      </c>
      <c r="P271" s="53" t="s">
        <v>353</v>
      </c>
      <c r="Q271" s="70">
        <v>20427.605</v>
      </c>
      <c r="R271" s="67" t="s">
        <v>39</v>
      </c>
      <c r="S271" s="53" t="s">
        <v>353</v>
      </c>
      <c r="T271" s="112"/>
      <c r="U271" s="112"/>
      <c r="V271" s="112"/>
    </row>
    <row r="272" s="16" customFormat="1" ht="30" customHeight="1" spans="1:22">
      <c r="A272" s="42">
        <v>251</v>
      </c>
      <c r="B272" s="53" t="s">
        <v>636</v>
      </c>
      <c r="C272" s="62" t="s">
        <v>306</v>
      </c>
      <c r="D272" s="40" t="s">
        <v>643</v>
      </c>
      <c r="E272" s="61" t="s">
        <v>644</v>
      </c>
      <c r="F272" s="53" t="s">
        <v>224</v>
      </c>
      <c r="G272" s="46">
        <v>6790000</v>
      </c>
      <c r="H272" s="46">
        <v>6790000</v>
      </c>
      <c r="I272" s="70"/>
      <c r="J272" s="70"/>
      <c r="K272" s="70"/>
      <c r="L272" s="46">
        <f t="shared" si="36"/>
        <v>6790000</v>
      </c>
      <c r="M272" s="42" t="s">
        <v>37</v>
      </c>
      <c r="N272" s="42" t="s">
        <v>37</v>
      </c>
      <c r="O272" s="42" t="s">
        <v>310</v>
      </c>
      <c r="P272" s="53" t="s">
        <v>353</v>
      </c>
      <c r="Q272" s="70">
        <v>192500</v>
      </c>
      <c r="R272" s="67" t="s">
        <v>39</v>
      </c>
      <c r="S272" s="53" t="s">
        <v>353</v>
      </c>
      <c r="T272" s="112"/>
      <c r="U272" s="112"/>
      <c r="V272" s="112"/>
    </row>
    <row r="273" s="16" customFormat="1" ht="30" customHeight="1" spans="1:22">
      <c r="A273" s="42">
        <v>252</v>
      </c>
      <c r="B273" s="53" t="s">
        <v>636</v>
      </c>
      <c r="C273" s="62" t="s">
        <v>306</v>
      </c>
      <c r="D273" s="40" t="s">
        <v>645</v>
      </c>
      <c r="E273" s="61" t="s">
        <v>646</v>
      </c>
      <c r="F273" s="53" t="s">
        <v>224</v>
      </c>
      <c r="G273" s="46"/>
      <c r="H273" s="46"/>
      <c r="I273" s="70"/>
      <c r="J273" s="70"/>
      <c r="K273" s="70"/>
      <c r="L273" s="46">
        <f t="shared" si="36"/>
        <v>0</v>
      </c>
      <c r="M273" s="42" t="s">
        <v>37</v>
      </c>
      <c r="N273" s="42" t="s">
        <v>37</v>
      </c>
      <c r="O273" s="42" t="s">
        <v>310</v>
      </c>
      <c r="P273" s="53" t="s">
        <v>353</v>
      </c>
      <c r="Q273" s="70">
        <v>43080.29</v>
      </c>
      <c r="R273" s="67" t="s">
        <v>39</v>
      </c>
      <c r="S273" s="53" t="s">
        <v>353</v>
      </c>
      <c r="T273" s="112"/>
      <c r="U273" s="112"/>
      <c r="V273" s="112"/>
    </row>
    <row r="274" s="16" customFormat="1" ht="30" customHeight="1" spans="1:22">
      <c r="A274" s="42">
        <v>253</v>
      </c>
      <c r="B274" s="53" t="s">
        <v>636</v>
      </c>
      <c r="C274" s="62" t="s">
        <v>306</v>
      </c>
      <c r="D274" s="40" t="s">
        <v>647</v>
      </c>
      <c r="E274" s="61" t="s">
        <v>648</v>
      </c>
      <c r="F274" s="53" t="s">
        <v>224</v>
      </c>
      <c r="G274" s="46"/>
      <c r="H274" s="46"/>
      <c r="I274" s="70"/>
      <c r="J274" s="70"/>
      <c r="K274" s="70"/>
      <c r="L274" s="46">
        <f t="shared" si="36"/>
        <v>0</v>
      </c>
      <c r="M274" s="42" t="s">
        <v>37</v>
      </c>
      <c r="N274" s="42" t="s">
        <v>37</v>
      </c>
      <c r="O274" s="42" t="s">
        <v>310</v>
      </c>
      <c r="P274" s="53" t="s">
        <v>353</v>
      </c>
      <c r="Q274" s="70">
        <v>5595.7</v>
      </c>
      <c r="R274" s="67" t="s">
        <v>39</v>
      </c>
      <c r="S274" s="53" t="s">
        <v>353</v>
      </c>
      <c r="T274" s="112"/>
      <c r="U274" s="112"/>
      <c r="V274" s="112"/>
    </row>
    <row r="275" s="16" customFormat="1" ht="30" customHeight="1" spans="1:22">
      <c r="A275" s="42">
        <v>254</v>
      </c>
      <c r="B275" s="53" t="s">
        <v>636</v>
      </c>
      <c r="C275" s="62" t="s">
        <v>306</v>
      </c>
      <c r="D275" s="40" t="s">
        <v>649</v>
      </c>
      <c r="E275" s="61" t="s">
        <v>650</v>
      </c>
      <c r="F275" s="53" t="s">
        <v>224</v>
      </c>
      <c r="G275" s="46"/>
      <c r="H275" s="46"/>
      <c r="I275" s="70"/>
      <c r="J275" s="70"/>
      <c r="K275" s="70"/>
      <c r="L275" s="46">
        <f t="shared" si="36"/>
        <v>0</v>
      </c>
      <c r="M275" s="42" t="s">
        <v>37</v>
      </c>
      <c r="N275" s="42" t="s">
        <v>37</v>
      </c>
      <c r="O275" s="42" t="s">
        <v>310</v>
      </c>
      <c r="P275" s="53" t="s">
        <v>353</v>
      </c>
      <c r="Q275" s="70">
        <v>4112.515</v>
      </c>
      <c r="R275" s="67" t="s">
        <v>39</v>
      </c>
      <c r="S275" s="53" t="s">
        <v>353</v>
      </c>
      <c r="T275" s="112"/>
      <c r="U275" s="112"/>
      <c r="V275" s="112"/>
    </row>
    <row r="276" s="16" customFormat="1" ht="30" customHeight="1" spans="1:22">
      <c r="A276" s="42">
        <v>255</v>
      </c>
      <c r="B276" s="53" t="s">
        <v>636</v>
      </c>
      <c r="C276" s="62" t="s">
        <v>306</v>
      </c>
      <c r="D276" s="40" t="s">
        <v>651</v>
      </c>
      <c r="E276" s="61" t="s">
        <v>652</v>
      </c>
      <c r="F276" s="53" t="s">
        <v>224</v>
      </c>
      <c r="G276" s="46"/>
      <c r="H276" s="46"/>
      <c r="I276" s="70"/>
      <c r="J276" s="70"/>
      <c r="K276" s="70"/>
      <c r="L276" s="46">
        <f t="shared" si="36"/>
        <v>0</v>
      </c>
      <c r="M276" s="42" t="s">
        <v>37</v>
      </c>
      <c r="N276" s="42" t="s">
        <v>37</v>
      </c>
      <c r="O276" s="42" t="s">
        <v>310</v>
      </c>
      <c r="P276" s="53" t="s">
        <v>353</v>
      </c>
      <c r="Q276" s="70">
        <v>2292.235</v>
      </c>
      <c r="R276" s="67" t="s">
        <v>39</v>
      </c>
      <c r="S276" s="53" t="s">
        <v>353</v>
      </c>
      <c r="T276" s="112"/>
      <c r="U276" s="112"/>
      <c r="V276" s="112"/>
    </row>
    <row r="277" s="16" customFormat="1" ht="30" customHeight="1" spans="1:22">
      <c r="A277" s="42">
        <v>256</v>
      </c>
      <c r="B277" s="53" t="s">
        <v>636</v>
      </c>
      <c r="C277" s="62" t="s">
        <v>306</v>
      </c>
      <c r="D277" s="40" t="s">
        <v>653</v>
      </c>
      <c r="E277" s="154" t="s">
        <v>654</v>
      </c>
      <c r="F277" s="53" t="s">
        <v>224</v>
      </c>
      <c r="G277" s="46"/>
      <c r="H277" s="46"/>
      <c r="I277" s="70"/>
      <c r="J277" s="70"/>
      <c r="K277" s="70"/>
      <c r="L277" s="46">
        <f t="shared" si="36"/>
        <v>0</v>
      </c>
      <c r="M277" s="42" t="s">
        <v>37</v>
      </c>
      <c r="N277" s="42" t="s">
        <v>37</v>
      </c>
      <c r="O277" s="42" t="s">
        <v>310</v>
      </c>
      <c r="P277" s="53" t="s">
        <v>353</v>
      </c>
      <c r="Q277" s="70">
        <v>7078.885</v>
      </c>
      <c r="R277" s="67" t="s">
        <v>39</v>
      </c>
      <c r="S277" s="53" t="s">
        <v>353</v>
      </c>
      <c r="T277" s="112"/>
      <c r="U277" s="112"/>
      <c r="V277" s="112"/>
    </row>
    <row r="278" s="16" customFormat="1" ht="30" customHeight="1" spans="1:22">
      <c r="A278" s="42">
        <v>257</v>
      </c>
      <c r="B278" s="53" t="s">
        <v>636</v>
      </c>
      <c r="C278" s="62" t="s">
        <v>306</v>
      </c>
      <c r="D278" s="40" t="s">
        <v>655</v>
      </c>
      <c r="E278" s="61" t="s">
        <v>656</v>
      </c>
      <c r="F278" s="53" t="s">
        <v>224</v>
      </c>
      <c r="G278" s="46"/>
      <c r="H278" s="46"/>
      <c r="I278" s="70"/>
      <c r="J278" s="70"/>
      <c r="K278" s="70"/>
      <c r="L278" s="46">
        <f t="shared" si="36"/>
        <v>0</v>
      </c>
      <c r="M278" s="42" t="s">
        <v>37</v>
      </c>
      <c r="N278" s="42" t="s">
        <v>37</v>
      </c>
      <c r="O278" s="42" t="s">
        <v>310</v>
      </c>
      <c r="P278" s="53" t="s">
        <v>353</v>
      </c>
      <c r="Q278" s="70">
        <v>13551.01</v>
      </c>
      <c r="R278" s="67" t="s">
        <v>39</v>
      </c>
      <c r="S278" s="53" t="s">
        <v>353</v>
      </c>
      <c r="T278" s="112"/>
      <c r="U278" s="112"/>
      <c r="V278" s="112"/>
    </row>
    <row r="279" s="16" customFormat="1" ht="30" customHeight="1" spans="1:22">
      <c r="A279" s="42">
        <v>258</v>
      </c>
      <c r="B279" s="53" t="s">
        <v>636</v>
      </c>
      <c r="C279" s="62" t="s">
        <v>306</v>
      </c>
      <c r="D279" s="40" t="s">
        <v>657</v>
      </c>
      <c r="E279" s="61" t="s">
        <v>658</v>
      </c>
      <c r="F279" s="53" t="s">
        <v>224</v>
      </c>
      <c r="G279" s="46"/>
      <c r="H279" s="46"/>
      <c r="I279" s="70"/>
      <c r="J279" s="70"/>
      <c r="K279" s="70"/>
      <c r="L279" s="46">
        <f t="shared" si="36"/>
        <v>0</v>
      </c>
      <c r="M279" s="42" t="s">
        <v>37</v>
      </c>
      <c r="N279" s="42" t="s">
        <v>37</v>
      </c>
      <c r="O279" s="42" t="s">
        <v>310</v>
      </c>
      <c r="P279" s="53" t="s">
        <v>353</v>
      </c>
      <c r="Q279" s="70">
        <v>4786.65</v>
      </c>
      <c r="R279" s="67" t="s">
        <v>39</v>
      </c>
      <c r="S279" s="53" t="s">
        <v>353</v>
      </c>
      <c r="T279" s="112"/>
      <c r="U279" s="112"/>
      <c r="V279" s="112"/>
    </row>
    <row r="280" s="16" customFormat="1" ht="30" customHeight="1" spans="1:22">
      <c r="A280" s="42">
        <v>259</v>
      </c>
      <c r="B280" s="53" t="s">
        <v>636</v>
      </c>
      <c r="C280" s="62" t="s">
        <v>306</v>
      </c>
      <c r="D280" s="40" t="s">
        <v>659</v>
      </c>
      <c r="E280" s="61" t="s">
        <v>660</v>
      </c>
      <c r="F280" s="53" t="s">
        <v>224</v>
      </c>
      <c r="G280" s="46"/>
      <c r="H280" s="46"/>
      <c r="I280" s="70"/>
      <c r="J280" s="70"/>
      <c r="K280" s="70"/>
      <c r="L280" s="46">
        <f t="shared" si="36"/>
        <v>0</v>
      </c>
      <c r="M280" s="42" t="s">
        <v>37</v>
      </c>
      <c r="N280" s="42" t="s">
        <v>37</v>
      </c>
      <c r="O280" s="42" t="s">
        <v>310</v>
      </c>
      <c r="P280" s="53" t="s">
        <v>353</v>
      </c>
      <c r="Q280" s="70">
        <v>21573.75</v>
      </c>
      <c r="R280" s="67" t="s">
        <v>39</v>
      </c>
      <c r="S280" s="53" t="s">
        <v>353</v>
      </c>
      <c r="T280" s="112"/>
      <c r="U280" s="112"/>
      <c r="V280" s="112"/>
    </row>
    <row r="281" s="16" customFormat="1" ht="30" customHeight="1" spans="1:22">
      <c r="A281" s="42">
        <v>260</v>
      </c>
      <c r="B281" s="53" t="s">
        <v>636</v>
      </c>
      <c r="C281" s="62" t="s">
        <v>306</v>
      </c>
      <c r="D281" s="40" t="s">
        <v>661</v>
      </c>
      <c r="E281" s="61" t="s">
        <v>662</v>
      </c>
      <c r="F281" s="53" t="s">
        <v>224</v>
      </c>
      <c r="G281" s="46"/>
      <c r="H281" s="46"/>
      <c r="I281" s="70"/>
      <c r="J281" s="70"/>
      <c r="K281" s="70"/>
      <c r="L281" s="46">
        <f t="shared" si="36"/>
        <v>0</v>
      </c>
      <c r="M281" s="42" t="s">
        <v>37</v>
      </c>
      <c r="N281" s="42" t="s">
        <v>37</v>
      </c>
      <c r="O281" s="42" t="s">
        <v>310</v>
      </c>
      <c r="P281" s="53" t="s">
        <v>353</v>
      </c>
      <c r="Q281" s="70">
        <v>16315.145</v>
      </c>
      <c r="R281" s="67" t="s">
        <v>39</v>
      </c>
      <c r="S281" s="53" t="s">
        <v>353</v>
      </c>
      <c r="T281" s="112"/>
      <c r="U281" s="112"/>
      <c r="V281" s="112"/>
    </row>
    <row r="282" s="16" customFormat="1" ht="30" customHeight="1" spans="1:22">
      <c r="A282" s="42">
        <v>261</v>
      </c>
      <c r="B282" s="53" t="s">
        <v>636</v>
      </c>
      <c r="C282" s="62" t="s">
        <v>306</v>
      </c>
      <c r="D282" s="40" t="s">
        <v>663</v>
      </c>
      <c r="E282" s="61" t="s">
        <v>664</v>
      </c>
      <c r="F282" s="53" t="s">
        <v>224</v>
      </c>
      <c r="G282" s="46"/>
      <c r="H282" s="46"/>
      <c r="I282" s="70"/>
      <c r="J282" s="70"/>
      <c r="K282" s="70"/>
      <c r="L282" s="46">
        <f t="shared" si="36"/>
        <v>0</v>
      </c>
      <c r="M282" s="42" t="s">
        <v>37</v>
      </c>
      <c r="N282" s="42" t="s">
        <v>37</v>
      </c>
      <c r="O282" s="42" t="s">
        <v>310</v>
      </c>
      <c r="P282" s="53" t="s">
        <v>353</v>
      </c>
      <c r="Q282" s="70">
        <v>3033.8</v>
      </c>
      <c r="R282" s="67" t="s">
        <v>39</v>
      </c>
      <c r="S282" s="53" t="s">
        <v>353</v>
      </c>
      <c r="T282" s="112"/>
      <c r="U282" s="112"/>
      <c r="V282" s="112"/>
    </row>
    <row r="283" s="16" customFormat="1" ht="30" customHeight="1" spans="1:22">
      <c r="A283" s="42">
        <v>262</v>
      </c>
      <c r="B283" s="53" t="s">
        <v>636</v>
      </c>
      <c r="C283" s="62" t="s">
        <v>306</v>
      </c>
      <c r="D283" s="40" t="s">
        <v>665</v>
      </c>
      <c r="E283" s="61" t="s">
        <v>666</v>
      </c>
      <c r="F283" s="53" t="s">
        <v>224</v>
      </c>
      <c r="G283" s="46"/>
      <c r="H283" s="46"/>
      <c r="I283" s="70"/>
      <c r="J283" s="70"/>
      <c r="K283" s="70"/>
      <c r="L283" s="46">
        <f t="shared" si="36"/>
        <v>0</v>
      </c>
      <c r="M283" s="42" t="s">
        <v>37</v>
      </c>
      <c r="N283" s="42" t="s">
        <v>37</v>
      </c>
      <c r="O283" s="42" t="s">
        <v>310</v>
      </c>
      <c r="P283" s="53" t="s">
        <v>353</v>
      </c>
      <c r="Q283" s="70">
        <v>7281.12</v>
      </c>
      <c r="R283" s="67" t="s">
        <v>39</v>
      </c>
      <c r="S283" s="53" t="s">
        <v>353</v>
      </c>
      <c r="T283" s="112"/>
      <c r="U283" s="112"/>
      <c r="V283" s="112"/>
    </row>
    <row r="284" s="16" customFormat="1" ht="30" customHeight="1" spans="1:22">
      <c r="A284" s="42">
        <v>263</v>
      </c>
      <c r="B284" s="53" t="s">
        <v>636</v>
      </c>
      <c r="C284" s="62" t="s">
        <v>306</v>
      </c>
      <c r="D284" s="40" t="s">
        <v>667</v>
      </c>
      <c r="E284" s="154" t="s">
        <v>654</v>
      </c>
      <c r="F284" s="53" t="s">
        <v>224</v>
      </c>
      <c r="G284" s="46">
        <v>1000000</v>
      </c>
      <c r="H284" s="46">
        <v>1000000</v>
      </c>
      <c r="I284" s="70"/>
      <c r="J284" s="70"/>
      <c r="K284" s="70"/>
      <c r="L284" s="46">
        <f t="shared" si="36"/>
        <v>1000000</v>
      </c>
      <c r="M284" s="42" t="s">
        <v>37</v>
      </c>
      <c r="N284" s="42" t="s">
        <v>37</v>
      </c>
      <c r="O284" s="42" t="s">
        <v>310</v>
      </c>
      <c r="P284" s="53" t="s">
        <v>353</v>
      </c>
      <c r="Q284" s="70">
        <v>55000</v>
      </c>
      <c r="R284" s="67" t="s">
        <v>39</v>
      </c>
      <c r="S284" s="53" t="s">
        <v>353</v>
      </c>
      <c r="T284" s="112"/>
      <c r="U284" s="112"/>
      <c r="V284" s="112"/>
    </row>
    <row r="285" s="16" customFormat="1" ht="30" customHeight="1" spans="1:22">
      <c r="A285" s="42">
        <v>264</v>
      </c>
      <c r="B285" s="53" t="s">
        <v>636</v>
      </c>
      <c r="C285" s="62" t="s">
        <v>306</v>
      </c>
      <c r="D285" s="40" t="s">
        <v>668</v>
      </c>
      <c r="E285" s="53" t="s">
        <v>638</v>
      </c>
      <c r="F285" s="53" t="s">
        <v>224</v>
      </c>
      <c r="G285" s="46">
        <v>1000000</v>
      </c>
      <c r="H285" s="46">
        <v>1000000</v>
      </c>
      <c r="I285" s="70"/>
      <c r="J285" s="70"/>
      <c r="K285" s="70"/>
      <c r="L285" s="46">
        <f t="shared" si="36"/>
        <v>1000000</v>
      </c>
      <c r="M285" s="42" t="s">
        <v>37</v>
      </c>
      <c r="N285" s="42" t="s">
        <v>37</v>
      </c>
      <c r="O285" s="42" t="s">
        <v>310</v>
      </c>
      <c r="P285" s="53" t="s">
        <v>353</v>
      </c>
      <c r="Q285" s="70">
        <v>55000</v>
      </c>
      <c r="R285" s="67" t="s">
        <v>39</v>
      </c>
      <c r="S285" s="53" t="s">
        <v>353</v>
      </c>
      <c r="T285" s="112"/>
      <c r="U285" s="112"/>
      <c r="V285" s="112"/>
    </row>
    <row r="286" s="16" customFormat="1" ht="30" customHeight="1" spans="1:22">
      <c r="A286" s="42">
        <v>265</v>
      </c>
      <c r="B286" s="53" t="s">
        <v>636</v>
      </c>
      <c r="C286" s="62" t="s">
        <v>306</v>
      </c>
      <c r="D286" s="40" t="s">
        <v>669</v>
      </c>
      <c r="E286" s="61" t="s">
        <v>666</v>
      </c>
      <c r="F286" s="53" t="s">
        <v>224</v>
      </c>
      <c r="G286" s="46">
        <v>1000000</v>
      </c>
      <c r="H286" s="46">
        <v>1000000</v>
      </c>
      <c r="I286" s="70"/>
      <c r="J286" s="70"/>
      <c r="K286" s="70"/>
      <c r="L286" s="46">
        <f t="shared" si="36"/>
        <v>1000000</v>
      </c>
      <c r="M286" s="42" t="s">
        <v>37</v>
      </c>
      <c r="N286" s="42" t="s">
        <v>37</v>
      </c>
      <c r="O286" s="42" t="s">
        <v>310</v>
      </c>
      <c r="P286" s="53" t="s">
        <v>353</v>
      </c>
      <c r="Q286" s="70">
        <v>55000</v>
      </c>
      <c r="R286" s="67" t="s">
        <v>39</v>
      </c>
      <c r="S286" s="53" t="s">
        <v>353</v>
      </c>
      <c r="T286" s="112"/>
      <c r="U286" s="112"/>
      <c r="V286" s="112"/>
    </row>
    <row r="287" s="16" customFormat="1" ht="30" customHeight="1" spans="1:22">
      <c r="A287" s="42">
        <v>266</v>
      </c>
      <c r="B287" s="53" t="s">
        <v>670</v>
      </c>
      <c r="C287" s="62" t="s">
        <v>306</v>
      </c>
      <c r="D287" s="40" t="s">
        <v>671</v>
      </c>
      <c r="E287" s="141" t="s">
        <v>672</v>
      </c>
      <c r="F287" s="53" t="s">
        <v>673</v>
      </c>
      <c r="G287" s="126">
        <v>4953425</v>
      </c>
      <c r="H287" s="126">
        <v>4953425</v>
      </c>
      <c r="I287" s="70"/>
      <c r="J287" s="70"/>
      <c r="K287" s="70"/>
      <c r="L287" s="46">
        <f t="shared" si="36"/>
        <v>4953425</v>
      </c>
      <c r="M287" s="42" t="s">
        <v>37</v>
      </c>
      <c r="N287" s="42" t="s">
        <v>37</v>
      </c>
      <c r="O287" s="42" t="s">
        <v>310</v>
      </c>
      <c r="P287" s="53" t="s">
        <v>474</v>
      </c>
      <c r="Q287" s="155">
        <v>210195.04</v>
      </c>
      <c r="R287" s="67" t="s">
        <v>39</v>
      </c>
      <c r="S287" s="72" t="s">
        <v>474</v>
      </c>
      <c r="T287" s="112"/>
      <c r="U287" s="112"/>
      <c r="V287" s="112"/>
    </row>
    <row r="288" s="16" customFormat="1" ht="30" customHeight="1" spans="1:22">
      <c r="A288" s="42">
        <v>267</v>
      </c>
      <c r="B288" s="53" t="s">
        <v>670</v>
      </c>
      <c r="C288" s="62" t="s">
        <v>306</v>
      </c>
      <c r="D288" s="40" t="s">
        <v>674</v>
      </c>
      <c r="E288" s="141" t="s">
        <v>675</v>
      </c>
      <c r="F288" s="53" t="s">
        <v>673</v>
      </c>
      <c r="G288" s="126">
        <v>4953425</v>
      </c>
      <c r="H288" s="126">
        <v>4953425</v>
      </c>
      <c r="I288" s="70"/>
      <c r="J288" s="70"/>
      <c r="K288" s="70"/>
      <c r="L288" s="46">
        <f t="shared" si="36"/>
        <v>4953425</v>
      </c>
      <c r="M288" s="42" t="s">
        <v>37</v>
      </c>
      <c r="N288" s="42" t="s">
        <v>37</v>
      </c>
      <c r="O288" s="42" t="s">
        <v>310</v>
      </c>
      <c r="P288" s="53" t="s">
        <v>474</v>
      </c>
      <c r="Q288" s="155">
        <v>114680.06</v>
      </c>
      <c r="R288" s="67" t="s">
        <v>39</v>
      </c>
      <c r="S288" s="53" t="s">
        <v>474</v>
      </c>
      <c r="T288" s="112"/>
      <c r="U288" s="112"/>
      <c r="V288" s="112"/>
    </row>
    <row r="289" s="16" customFormat="1" ht="30" customHeight="1" spans="1:22">
      <c r="A289" s="42">
        <v>268</v>
      </c>
      <c r="B289" s="53" t="s">
        <v>670</v>
      </c>
      <c r="C289" s="62" t="s">
        <v>306</v>
      </c>
      <c r="D289" s="40" t="s">
        <v>676</v>
      </c>
      <c r="E289" s="141" t="s">
        <v>677</v>
      </c>
      <c r="F289" s="53" t="s">
        <v>673</v>
      </c>
      <c r="G289" s="126">
        <v>4953425</v>
      </c>
      <c r="H289" s="126">
        <v>4953425</v>
      </c>
      <c r="I289" s="70"/>
      <c r="J289" s="70"/>
      <c r="K289" s="70"/>
      <c r="L289" s="46">
        <f t="shared" si="36"/>
        <v>4953425</v>
      </c>
      <c r="M289" s="42" t="s">
        <v>37</v>
      </c>
      <c r="N289" s="42" t="s">
        <v>37</v>
      </c>
      <c r="O289" s="42" t="s">
        <v>310</v>
      </c>
      <c r="P289" s="53" t="s">
        <v>474</v>
      </c>
      <c r="Q289" s="155">
        <v>140450.86</v>
      </c>
      <c r="R289" s="67" t="s">
        <v>39</v>
      </c>
      <c r="S289" s="53" t="s">
        <v>474</v>
      </c>
      <c r="T289" s="112"/>
      <c r="U289" s="112"/>
      <c r="V289" s="112"/>
    </row>
    <row r="290" s="16" customFormat="1" ht="30" customHeight="1" spans="1:22">
      <c r="A290" s="42">
        <v>269</v>
      </c>
      <c r="B290" s="53" t="s">
        <v>670</v>
      </c>
      <c r="C290" s="62" t="s">
        <v>306</v>
      </c>
      <c r="D290" s="40" t="s">
        <v>678</v>
      </c>
      <c r="E290" s="141" t="s">
        <v>679</v>
      </c>
      <c r="F290" s="53" t="s">
        <v>673</v>
      </c>
      <c r="G290" s="126">
        <v>4953425</v>
      </c>
      <c r="H290" s="126">
        <v>4953425</v>
      </c>
      <c r="I290" s="70"/>
      <c r="J290" s="70"/>
      <c r="K290" s="70"/>
      <c r="L290" s="46">
        <f t="shared" si="36"/>
        <v>4953425</v>
      </c>
      <c r="M290" s="42" t="s">
        <v>37</v>
      </c>
      <c r="N290" s="42" t="s">
        <v>37</v>
      </c>
      <c r="O290" s="42" t="s">
        <v>310</v>
      </c>
      <c r="P290" s="53" t="s">
        <v>474</v>
      </c>
      <c r="Q290" s="155">
        <v>97929.04</v>
      </c>
      <c r="R290" s="67" t="s">
        <v>39</v>
      </c>
      <c r="S290" s="53" t="s">
        <v>474</v>
      </c>
      <c r="T290" s="112"/>
      <c r="U290" s="112"/>
      <c r="V290" s="112"/>
    </row>
    <row r="291" s="16" customFormat="1" ht="30" customHeight="1" spans="1:22">
      <c r="A291" s="42">
        <v>270</v>
      </c>
      <c r="B291" s="53" t="s">
        <v>670</v>
      </c>
      <c r="C291" s="62" t="s">
        <v>306</v>
      </c>
      <c r="D291" s="40" t="s">
        <v>680</v>
      </c>
      <c r="E291" s="141" t="s">
        <v>681</v>
      </c>
      <c r="F291" s="53" t="s">
        <v>673</v>
      </c>
      <c r="G291" s="126">
        <v>7700</v>
      </c>
      <c r="H291" s="126">
        <v>7700</v>
      </c>
      <c r="I291" s="70"/>
      <c r="J291" s="70"/>
      <c r="K291" s="70"/>
      <c r="L291" s="46">
        <f t="shared" si="36"/>
        <v>7700</v>
      </c>
      <c r="M291" s="42" t="s">
        <v>37</v>
      </c>
      <c r="N291" s="42" t="s">
        <v>37</v>
      </c>
      <c r="O291" s="42" t="s">
        <v>310</v>
      </c>
      <c r="P291" s="53" t="s">
        <v>474</v>
      </c>
      <c r="Q291" s="155">
        <v>37693.205</v>
      </c>
      <c r="R291" s="67" t="s">
        <v>39</v>
      </c>
      <c r="S291" s="72" t="s">
        <v>474</v>
      </c>
      <c r="T291" s="112"/>
      <c r="U291" s="112"/>
      <c r="V291" s="112"/>
    </row>
    <row r="292" s="16" customFormat="1" ht="30" customHeight="1" spans="1:22">
      <c r="A292" s="42">
        <v>271</v>
      </c>
      <c r="B292" s="53" t="s">
        <v>670</v>
      </c>
      <c r="C292" s="62" t="s">
        <v>306</v>
      </c>
      <c r="D292" s="40" t="s">
        <v>682</v>
      </c>
      <c r="E292" s="141" t="s">
        <v>683</v>
      </c>
      <c r="F292" s="53" t="s">
        <v>673</v>
      </c>
      <c r="G292" s="126">
        <v>7700</v>
      </c>
      <c r="H292" s="126">
        <v>7700</v>
      </c>
      <c r="I292" s="70"/>
      <c r="J292" s="70"/>
      <c r="K292" s="70"/>
      <c r="L292" s="46">
        <f t="shared" si="36"/>
        <v>7700</v>
      </c>
      <c r="M292" s="42" t="s">
        <v>37</v>
      </c>
      <c r="N292" s="42" t="s">
        <v>37</v>
      </c>
      <c r="O292" s="42" t="s">
        <v>310</v>
      </c>
      <c r="P292" s="53" t="s">
        <v>474</v>
      </c>
      <c r="Q292" s="155">
        <v>31078.52</v>
      </c>
      <c r="R292" s="67" t="s">
        <v>39</v>
      </c>
      <c r="S292" s="72" t="s">
        <v>474</v>
      </c>
      <c r="T292" s="112"/>
      <c r="U292" s="112"/>
      <c r="V292" s="112"/>
    </row>
    <row r="293" s="16" customFormat="1" ht="30" customHeight="1" spans="1:22">
      <c r="A293" s="42">
        <v>272</v>
      </c>
      <c r="B293" s="53" t="s">
        <v>670</v>
      </c>
      <c r="C293" s="62" t="s">
        <v>306</v>
      </c>
      <c r="D293" s="40" t="s">
        <v>684</v>
      </c>
      <c r="E293" s="141" t="s">
        <v>685</v>
      </c>
      <c r="F293" s="53" t="s">
        <v>673</v>
      </c>
      <c r="G293" s="126">
        <v>7700</v>
      </c>
      <c r="H293" s="126">
        <v>7700</v>
      </c>
      <c r="I293" s="70"/>
      <c r="J293" s="70"/>
      <c r="K293" s="70"/>
      <c r="L293" s="46">
        <f t="shared" si="36"/>
        <v>7700</v>
      </c>
      <c r="M293" s="42" t="s">
        <v>37</v>
      </c>
      <c r="N293" s="42" t="s">
        <v>37</v>
      </c>
      <c r="O293" s="42" t="s">
        <v>310</v>
      </c>
      <c r="P293" s="53" t="s">
        <v>474</v>
      </c>
      <c r="Q293" s="155">
        <v>13859.34</v>
      </c>
      <c r="R293" s="67" t="s">
        <v>39</v>
      </c>
      <c r="S293" s="72" t="s">
        <v>474</v>
      </c>
      <c r="T293" s="112"/>
      <c r="U293" s="112"/>
      <c r="V293" s="112"/>
    </row>
    <row r="294" s="16" customFormat="1" ht="30" customHeight="1" spans="1:22">
      <c r="A294" s="42">
        <v>273</v>
      </c>
      <c r="B294" s="53" t="s">
        <v>670</v>
      </c>
      <c r="C294" s="62" t="s">
        <v>306</v>
      </c>
      <c r="D294" s="40" t="s">
        <v>686</v>
      </c>
      <c r="E294" s="141" t="s">
        <v>687</v>
      </c>
      <c r="F294" s="53" t="s">
        <v>673</v>
      </c>
      <c r="G294" s="126">
        <v>7700</v>
      </c>
      <c r="H294" s="126">
        <v>7700</v>
      </c>
      <c r="I294" s="70"/>
      <c r="J294" s="70"/>
      <c r="K294" s="70"/>
      <c r="L294" s="46">
        <f t="shared" si="36"/>
        <v>7700</v>
      </c>
      <c r="M294" s="42" t="s">
        <v>37</v>
      </c>
      <c r="N294" s="42" t="s">
        <v>37</v>
      </c>
      <c r="O294" s="42" t="s">
        <v>310</v>
      </c>
      <c r="P294" s="53" t="s">
        <v>474</v>
      </c>
      <c r="Q294" s="155">
        <v>11129.47</v>
      </c>
      <c r="R294" s="67" t="s">
        <v>39</v>
      </c>
      <c r="S294" s="72" t="s">
        <v>474</v>
      </c>
      <c r="T294" s="112"/>
      <c r="U294" s="112"/>
      <c r="V294" s="112"/>
    </row>
    <row r="295" s="16" customFormat="1" ht="30" customHeight="1" spans="1:22">
      <c r="A295" s="42">
        <v>274</v>
      </c>
      <c r="B295" s="53" t="s">
        <v>670</v>
      </c>
      <c r="C295" s="62" t="s">
        <v>306</v>
      </c>
      <c r="D295" s="40" t="s">
        <v>688</v>
      </c>
      <c r="E295" s="141" t="s">
        <v>689</v>
      </c>
      <c r="F295" s="53" t="s">
        <v>673</v>
      </c>
      <c r="G295" s="126">
        <v>7700</v>
      </c>
      <c r="H295" s="126">
        <v>7700</v>
      </c>
      <c r="I295" s="70"/>
      <c r="J295" s="70"/>
      <c r="K295" s="70"/>
      <c r="L295" s="46">
        <f t="shared" si="36"/>
        <v>7700</v>
      </c>
      <c r="M295" s="42" t="s">
        <v>37</v>
      </c>
      <c r="N295" s="42" t="s">
        <v>37</v>
      </c>
      <c r="O295" s="42" t="s">
        <v>310</v>
      </c>
      <c r="P295" s="53" t="s">
        <v>474</v>
      </c>
      <c r="Q295" s="155">
        <v>11654.445</v>
      </c>
      <c r="R295" s="67" t="s">
        <v>39</v>
      </c>
      <c r="S295" s="72" t="s">
        <v>474</v>
      </c>
      <c r="T295" s="112"/>
      <c r="U295" s="112"/>
      <c r="V295" s="112"/>
    </row>
    <row r="296" s="16" customFormat="1" ht="30" customHeight="1" spans="1:22">
      <c r="A296" s="42">
        <v>275</v>
      </c>
      <c r="B296" s="53" t="s">
        <v>670</v>
      </c>
      <c r="C296" s="62" t="s">
        <v>306</v>
      </c>
      <c r="D296" s="40" t="s">
        <v>690</v>
      </c>
      <c r="E296" s="141" t="s">
        <v>691</v>
      </c>
      <c r="F296" s="53" t="s">
        <v>673</v>
      </c>
      <c r="G296" s="126">
        <v>7700</v>
      </c>
      <c r="H296" s="126">
        <v>7700</v>
      </c>
      <c r="I296" s="70"/>
      <c r="J296" s="70"/>
      <c r="K296" s="70"/>
      <c r="L296" s="46">
        <f t="shared" si="36"/>
        <v>7700</v>
      </c>
      <c r="M296" s="42" t="s">
        <v>37</v>
      </c>
      <c r="N296" s="42" t="s">
        <v>37</v>
      </c>
      <c r="O296" s="42" t="s">
        <v>310</v>
      </c>
      <c r="P296" s="53" t="s">
        <v>474</v>
      </c>
      <c r="Q296" s="155">
        <v>27193.705</v>
      </c>
      <c r="R296" s="67" t="s">
        <v>39</v>
      </c>
      <c r="S296" s="72" t="s">
        <v>474</v>
      </c>
      <c r="T296" s="112"/>
      <c r="U296" s="112"/>
      <c r="V296" s="112"/>
    </row>
    <row r="297" s="16" customFormat="1" ht="30" customHeight="1" spans="1:22">
      <c r="A297" s="42">
        <v>276</v>
      </c>
      <c r="B297" s="53" t="s">
        <v>670</v>
      </c>
      <c r="C297" s="62" t="s">
        <v>306</v>
      </c>
      <c r="D297" s="40" t="s">
        <v>692</v>
      </c>
      <c r="E297" s="141" t="s">
        <v>693</v>
      </c>
      <c r="F297" s="53" t="s">
        <v>673</v>
      </c>
      <c r="G297" s="126">
        <v>7700</v>
      </c>
      <c r="H297" s="126">
        <v>7700</v>
      </c>
      <c r="I297" s="70"/>
      <c r="J297" s="70"/>
      <c r="K297" s="70"/>
      <c r="L297" s="46">
        <f t="shared" si="36"/>
        <v>7700</v>
      </c>
      <c r="M297" s="42" t="s">
        <v>37</v>
      </c>
      <c r="N297" s="42" t="s">
        <v>37</v>
      </c>
      <c r="O297" s="42" t="s">
        <v>310</v>
      </c>
      <c r="P297" s="53" t="s">
        <v>474</v>
      </c>
      <c r="Q297" s="155">
        <v>62052.045</v>
      </c>
      <c r="R297" s="67" t="s">
        <v>39</v>
      </c>
      <c r="S297" s="72" t="s">
        <v>474</v>
      </c>
      <c r="T297" s="112"/>
      <c r="U297" s="112"/>
      <c r="V297" s="112"/>
    </row>
    <row r="298" s="16" customFormat="1" ht="30" customHeight="1" spans="1:22">
      <c r="A298" s="42">
        <v>277</v>
      </c>
      <c r="B298" s="53" t="s">
        <v>670</v>
      </c>
      <c r="C298" s="62" t="s">
        <v>306</v>
      </c>
      <c r="D298" s="40" t="s">
        <v>694</v>
      </c>
      <c r="E298" s="141" t="s">
        <v>235</v>
      </c>
      <c r="F298" s="53" t="s">
        <v>673</v>
      </c>
      <c r="G298" s="126">
        <v>7700</v>
      </c>
      <c r="H298" s="126">
        <v>7700</v>
      </c>
      <c r="I298" s="70"/>
      <c r="J298" s="70"/>
      <c r="K298" s="70"/>
      <c r="L298" s="46">
        <f t="shared" si="36"/>
        <v>7700</v>
      </c>
      <c r="M298" s="42" t="s">
        <v>37</v>
      </c>
      <c r="N298" s="42" t="s">
        <v>37</v>
      </c>
      <c r="O298" s="42" t="s">
        <v>310</v>
      </c>
      <c r="P298" s="53" t="s">
        <v>474</v>
      </c>
      <c r="Q298" s="155">
        <v>34543.355</v>
      </c>
      <c r="R298" s="67" t="s">
        <v>39</v>
      </c>
      <c r="S298" s="72" t="s">
        <v>474</v>
      </c>
      <c r="T298" s="112"/>
      <c r="U298" s="112"/>
      <c r="V298" s="112"/>
    </row>
    <row r="299" s="16" customFormat="1" ht="24" spans="1:22">
      <c r="A299" s="42">
        <v>278</v>
      </c>
      <c r="B299" s="53" t="s">
        <v>670</v>
      </c>
      <c r="C299" s="62" t="s">
        <v>306</v>
      </c>
      <c r="D299" s="40" t="s">
        <v>695</v>
      </c>
      <c r="E299" s="141" t="s">
        <v>696</v>
      </c>
      <c r="F299" s="53" t="s">
        <v>673</v>
      </c>
      <c r="G299" s="126">
        <v>7700</v>
      </c>
      <c r="H299" s="126">
        <v>7700</v>
      </c>
      <c r="I299" s="70"/>
      <c r="J299" s="70"/>
      <c r="K299" s="70"/>
      <c r="L299" s="46">
        <f t="shared" si="36"/>
        <v>7700</v>
      </c>
      <c r="M299" s="42" t="s">
        <v>37</v>
      </c>
      <c r="N299" s="42" t="s">
        <v>37</v>
      </c>
      <c r="O299" s="42" t="s">
        <v>310</v>
      </c>
      <c r="P299" s="53" t="s">
        <v>474</v>
      </c>
      <c r="Q299" s="155">
        <v>98695.3</v>
      </c>
      <c r="R299" s="67" t="s">
        <v>39</v>
      </c>
      <c r="S299" s="72" t="s">
        <v>474</v>
      </c>
      <c r="T299" s="112"/>
      <c r="U299" s="112"/>
      <c r="V299" s="112"/>
    </row>
    <row r="300" s="16" customFormat="1" ht="24" spans="1:22">
      <c r="A300" s="42">
        <v>279</v>
      </c>
      <c r="B300" s="53" t="s">
        <v>670</v>
      </c>
      <c r="C300" s="62" t="s">
        <v>306</v>
      </c>
      <c r="D300" s="40" t="s">
        <v>697</v>
      </c>
      <c r="E300" s="141" t="s">
        <v>698</v>
      </c>
      <c r="F300" s="53" t="s">
        <v>673</v>
      </c>
      <c r="G300" s="126">
        <v>7700</v>
      </c>
      <c r="H300" s="126">
        <v>7700</v>
      </c>
      <c r="I300" s="70"/>
      <c r="J300" s="70"/>
      <c r="K300" s="70"/>
      <c r="L300" s="46">
        <f t="shared" si="36"/>
        <v>7700</v>
      </c>
      <c r="M300" s="42" t="s">
        <v>37</v>
      </c>
      <c r="N300" s="42" t="s">
        <v>37</v>
      </c>
      <c r="O300" s="42" t="s">
        <v>310</v>
      </c>
      <c r="P300" s="53" t="s">
        <v>474</v>
      </c>
      <c r="Q300" s="155">
        <v>32771.64</v>
      </c>
      <c r="R300" s="67" t="s">
        <v>39</v>
      </c>
      <c r="S300" s="72" t="s">
        <v>474</v>
      </c>
      <c r="T300" s="112"/>
      <c r="U300" s="112"/>
      <c r="V300" s="112"/>
    </row>
    <row r="301" s="16" customFormat="1" ht="24" spans="1:22">
      <c r="A301" s="42">
        <v>280</v>
      </c>
      <c r="B301" s="53" t="s">
        <v>670</v>
      </c>
      <c r="C301" s="62" t="s">
        <v>306</v>
      </c>
      <c r="D301" s="40" t="s">
        <v>699</v>
      </c>
      <c r="E301" s="141" t="s">
        <v>700</v>
      </c>
      <c r="F301" s="53" t="s">
        <v>673</v>
      </c>
      <c r="G301" s="126">
        <v>7700</v>
      </c>
      <c r="H301" s="126">
        <v>7700</v>
      </c>
      <c r="I301" s="70"/>
      <c r="J301" s="70"/>
      <c r="K301" s="70"/>
      <c r="L301" s="46">
        <f t="shared" si="36"/>
        <v>7700</v>
      </c>
      <c r="M301" s="42" t="s">
        <v>37</v>
      </c>
      <c r="N301" s="42" t="s">
        <v>37</v>
      </c>
      <c r="O301" s="42" t="s">
        <v>310</v>
      </c>
      <c r="P301" s="53" t="s">
        <v>474</v>
      </c>
      <c r="Q301" s="155">
        <v>21523.975</v>
      </c>
      <c r="R301" s="67" t="s">
        <v>39</v>
      </c>
      <c r="S301" s="72" t="s">
        <v>474</v>
      </c>
      <c r="T301" s="112"/>
      <c r="U301" s="112"/>
      <c r="V301" s="112"/>
    </row>
    <row r="302" s="16" customFormat="1" ht="24" spans="1:22">
      <c r="A302" s="42">
        <v>281</v>
      </c>
      <c r="B302" s="53" t="s">
        <v>670</v>
      </c>
      <c r="C302" s="62" t="s">
        <v>306</v>
      </c>
      <c r="D302" s="40" t="s">
        <v>701</v>
      </c>
      <c r="E302" s="53" t="s">
        <v>702</v>
      </c>
      <c r="F302" s="53" t="s">
        <v>673</v>
      </c>
      <c r="G302" s="126">
        <v>7700</v>
      </c>
      <c r="H302" s="126">
        <v>7700</v>
      </c>
      <c r="I302" s="70"/>
      <c r="J302" s="70"/>
      <c r="K302" s="70"/>
      <c r="L302" s="46">
        <f t="shared" si="36"/>
        <v>7700</v>
      </c>
      <c r="M302" s="42" t="s">
        <v>37</v>
      </c>
      <c r="N302" s="42" t="s">
        <v>37</v>
      </c>
      <c r="O302" s="42" t="s">
        <v>310</v>
      </c>
      <c r="P302" s="53" t="s">
        <v>474</v>
      </c>
      <c r="Q302" s="155">
        <v>59397.99195</v>
      </c>
      <c r="R302" s="67" t="s">
        <v>39</v>
      </c>
      <c r="S302" s="72" t="s">
        <v>474</v>
      </c>
      <c r="T302" s="112"/>
      <c r="U302" s="112"/>
      <c r="V302" s="112"/>
    </row>
    <row r="303" s="16" customFormat="1" ht="24" spans="1:22">
      <c r="A303" s="42">
        <v>282</v>
      </c>
      <c r="B303" s="53" t="s">
        <v>670</v>
      </c>
      <c r="C303" s="62" t="s">
        <v>306</v>
      </c>
      <c r="D303" s="40" t="s">
        <v>703</v>
      </c>
      <c r="E303" s="53" t="s">
        <v>704</v>
      </c>
      <c r="F303" s="53" t="s">
        <v>673</v>
      </c>
      <c r="G303" s="126">
        <v>7700</v>
      </c>
      <c r="H303" s="126">
        <v>7700</v>
      </c>
      <c r="I303" s="70"/>
      <c r="J303" s="70"/>
      <c r="K303" s="70"/>
      <c r="L303" s="46">
        <f t="shared" si="36"/>
        <v>7700</v>
      </c>
      <c r="M303" s="42" t="s">
        <v>37</v>
      </c>
      <c r="N303" s="42" t="s">
        <v>37</v>
      </c>
      <c r="O303" s="42" t="s">
        <v>310</v>
      </c>
      <c r="P303" s="53" t="s">
        <v>474</v>
      </c>
      <c r="Q303" s="155">
        <v>33971.8533</v>
      </c>
      <c r="R303" s="67" t="s">
        <v>39</v>
      </c>
      <c r="S303" s="72" t="s">
        <v>474</v>
      </c>
      <c r="T303" s="112"/>
      <c r="U303" s="112"/>
      <c r="V303" s="112"/>
    </row>
    <row r="304" s="16" customFormat="1" ht="24" spans="1:22">
      <c r="A304" s="42">
        <v>283</v>
      </c>
      <c r="B304" s="53" t="s">
        <v>670</v>
      </c>
      <c r="C304" s="62" t="s">
        <v>306</v>
      </c>
      <c r="D304" s="40" t="s">
        <v>705</v>
      </c>
      <c r="E304" s="53" t="s">
        <v>706</v>
      </c>
      <c r="F304" s="53" t="s">
        <v>673</v>
      </c>
      <c r="G304" s="126">
        <v>7700</v>
      </c>
      <c r="H304" s="126">
        <v>7700</v>
      </c>
      <c r="I304" s="70"/>
      <c r="J304" s="70"/>
      <c r="K304" s="70"/>
      <c r="L304" s="46">
        <f t="shared" si="36"/>
        <v>7700</v>
      </c>
      <c r="M304" s="42" t="s">
        <v>37</v>
      </c>
      <c r="N304" s="42" t="s">
        <v>37</v>
      </c>
      <c r="O304" s="42" t="s">
        <v>310</v>
      </c>
      <c r="P304" s="53" t="s">
        <v>474</v>
      </c>
      <c r="Q304" s="155">
        <v>20467.5141</v>
      </c>
      <c r="R304" s="67" t="s">
        <v>39</v>
      </c>
      <c r="S304" s="72" t="s">
        <v>474</v>
      </c>
      <c r="T304" s="112"/>
      <c r="U304" s="112"/>
      <c r="V304" s="112"/>
    </row>
    <row r="305" s="16" customFormat="1" ht="24" spans="1:22">
      <c r="A305" s="42">
        <v>284</v>
      </c>
      <c r="B305" s="53" t="s">
        <v>670</v>
      </c>
      <c r="C305" s="62" t="s">
        <v>306</v>
      </c>
      <c r="D305" s="40" t="s">
        <v>707</v>
      </c>
      <c r="E305" s="53" t="s">
        <v>708</v>
      </c>
      <c r="F305" s="53" t="s">
        <v>673</v>
      </c>
      <c r="G305" s="126">
        <v>7700</v>
      </c>
      <c r="H305" s="126">
        <v>7700</v>
      </c>
      <c r="I305" s="70"/>
      <c r="J305" s="70"/>
      <c r="K305" s="70"/>
      <c r="L305" s="46">
        <f t="shared" si="36"/>
        <v>7700</v>
      </c>
      <c r="M305" s="42" t="s">
        <v>37</v>
      </c>
      <c r="N305" s="42" t="s">
        <v>37</v>
      </c>
      <c r="O305" s="42" t="s">
        <v>310</v>
      </c>
      <c r="P305" s="53" t="s">
        <v>474</v>
      </c>
      <c r="Q305" s="155">
        <v>26586.6678</v>
      </c>
      <c r="R305" s="67" t="s">
        <v>39</v>
      </c>
      <c r="S305" s="72" t="s">
        <v>474</v>
      </c>
      <c r="T305" s="112"/>
      <c r="U305" s="112"/>
      <c r="V305" s="112"/>
    </row>
    <row r="306" s="16" customFormat="1" ht="24" spans="1:22">
      <c r="A306" s="42">
        <v>285</v>
      </c>
      <c r="B306" s="53" t="s">
        <v>670</v>
      </c>
      <c r="C306" s="62" t="s">
        <v>306</v>
      </c>
      <c r="D306" s="40" t="s">
        <v>709</v>
      </c>
      <c r="E306" s="141" t="s">
        <v>710</v>
      </c>
      <c r="F306" s="53" t="s">
        <v>673</v>
      </c>
      <c r="G306" s="126">
        <v>7700</v>
      </c>
      <c r="H306" s="126">
        <v>7700</v>
      </c>
      <c r="I306" s="70"/>
      <c r="J306" s="70"/>
      <c r="K306" s="70"/>
      <c r="L306" s="46">
        <f t="shared" si="36"/>
        <v>7700</v>
      </c>
      <c r="M306" s="42" t="s">
        <v>37</v>
      </c>
      <c r="N306" s="42" t="s">
        <v>37</v>
      </c>
      <c r="O306" s="42" t="s">
        <v>310</v>
      </c>
      <c r="P306" s="53" t="s">
        <v>474</v>
      </c>
      <c r="Q306" s="155">
        <v>8862.2226</v>
      </c>
      <c r="R306" s="67" t="s">
        <v>39</v>
      </c>
      <c r="S306" s="72" t="s">
        <v>474</v>
      </c>
      <c r="T306" s="112"/>
      <c r="U306" s="112"/>
      <c r="V306" s="112"/>
    </row>
    <row r="307" s="16" customFormat="1" ht="24" spans="1:22">
      <c r="A307" s="42">
        <v>286</v>
      </c>
      <c r="B307" s="53" t="s">
        <v>670</v>
      </c>
      <c r="C307" s="62" t="s">
        <v>306</v>
      </c>
      <c r="D307" s="40" t="s">
        <v>711</v>
      </c>
      <c r="E307" s="53" t="s">
        <v>712</v>
      </c>
      <c r="F307" s="53" t="s">
        <v>673</v>
      </c>
      <c r="G307" s="126">
        <v>7700</v>
      </c>
      <c r="H307" s="126">
        <v>7700</v>
      </c>
      <c r="I307" s="70"/>
      <c r="J307" s="70"/>
      <c r="K307" s="70"/>
      <c r="L307" s="46">
        <f t="shared" si="36"/>
        <v>7700</v>
      </c>
      <c r="M307" s="42" t="s">
        <v>37</v>
      </c>
      <c r="N307" s="42" t="s">
        <v>37</v>
      </c>
      <c r="O307" s="42" t="s">
        <v>310</v>
      </c>
      <c r="P307" s="53" t="s">
        <v>474</v>
      </c>
      <c r="Q307" s="155">
        <v>844.0212</v>
      </c>
      <c r="R307" s="67" t="s">
        <v>39</v>
      </c>
      <c r="S307" s="72" t="s">
        <v>474</v>
      </c>
      <c r="T307" s="112"/>
      <c r="U307" s="112"/>
      <c r="V307" s="112"/>
    </row>
    <row r="308" s="16" customFormat="1" ht="24" spans="1:22">
      <c r="A308" s="42">
        <v>287</v>
      </c>
      <c r="B308" s="53" t="s">
        <v>670</v>
      </c>
      <c r="C308" s="62" t="s">
        <v>306</v>
      </c>
      <c r="D308" s="40" t="s">
        <v>713</v>
      </c>
      <c r="E308" s="53" t="s">
        <v>714</v>
      </c>
      <c r="F308" s="53" t="s">
        <v>673</v>
      </c>
      <c r="G308" s="126">
        <v>7700</v>
      </c>
      <c r="H308" s="126">
        <v>7700</v>
      </c>
      <c r="I308" s="70"/>
      <c r="J308" s="70"/>
      <c r="K308" s="70"/>
      <c r="L308" s="46">
        <f t="shared" si="36"/>
        <v>7700</v>
      </c>
      <c r="M308" s="42" t="s">
        <v>37</v>
      </c>
      <c r="N308" s="42" t="s">
        <v>37</v>
      </c>
      <c r="O308" s="42" t="s">
        <v>310</v>
      </c>
      <c r="P308" s="53" t="s">
        <v>474</v>
      </c>
      <c r="Q308" s="155">
        <v>2110.053</v>
      </c>
      <c r="R308" s="67" t="s">
        <v>39</v>
      </c>
      <c r="S308" s="72" t="s">
        <v>474</v>
      </c>
      <c r="T308" s="112"/>
      <c r="U308" s="112"/>
      <c r="V308" s="112"/>
    </row>
    <row r="309" s="16" customFormat="1" ht="24" spans="1:22">
      <c r="A309" s="42">
        <v>288</v>
      </c>
      <c r="B309" s="53" t="s">
        <v>670</v>
      </c>
      <c r="C309" s="62" t="s">
        <v>306</v>
      </c>
      <c r="D309" s="40" t="s">
        <v>715</v>
      </c>
      <c r="E309" s="53" t="s">
        <v>716</v>
      </c>
      <c r="F309" s="53" t="s">
        <v>673</v>
      </c>
      <c r="G309" s="126">
        <v>7700</v>
      </c>
      <c r="H309" s="126">
        <v>7700</v>
      </c>
      <c r="I309" s="70"/>
      <c r="J309" s="70"/>
      <c r="K309" s="70"/>
      <c r="L309" s="46">
        <f t="shared" si="36"/>
        <v>7700</v>
      </c>
      <c r="M309" s="42" t="s">
        <v>37</v>
      </c>
      <c r="N309" s="42" t="s">
        <v>37</v>
      </c>
      <c r="O309" s="42" t="s">
        <v>310</v>
      </c>
      <c r="P309" s="53" t="s">
        <v>474</v>
      </c>
      <c r="Q309" s="155">
        <v>109.67605</v>
      </c>
      <c r="R309" s="67" t="s">
        <v>39</v>
      </c>
      <c r="S309" s="72" t="s">
        <v>474</v>
      </c>
      <c r="T309" s="112"/>
      <c r="U309" s="112"/>
      <c r="V309" s="112"/>
    </row>
    <row r="310" s="16" customFormat="1" ht="27" customHeight="1" spans="1:22">
      <c r="A310" s="42">
        <v>289</v>
      </c>
      <c r="B310" s="53" t="s">
        <v>717</v>
      </c>
      <c r="C310" s="62" t="s">
        <v>306</v>
      </c>
      <c r="D310" s="40" t="s">
        <v>718</v>
      </c>
      <c r="E310" s="53" t="s">
        <v>719</v>
      </c>
      <c r="F310" s="53" t="s">
        <v>224</v>
      </c>
      <c r="G310" s="46">
        <v>2295184</v>
      </c>
      <c r="H310" s="46">
        <v>2295184</v>
      </c>
      <c r="I310" s="70"/>
      <c r="J310" s="70"/>
      <c r="K310" s="70"/>
      <c r="L310" s="46">
        <f t="shared" si="36"/>
        <v>2295184</v>
      </c>
      <c r="M310" s="42" t="s">
        <v>37</v>
      </c>
      <c r="N310" s="42" t="s">
        <v>37</v>
      </c>
      <c r="O310" s="42" t="s">
        <v>310</v>
      </c>
      <c r="P310" s="53" t="s">
        <v>353</v>
      </c>
      <c r="Q310" s="156">
        <v>126235.12</v>
      </c>
      <c r="R310" s="67" t="s">
        <v>39</v>
      </c>
      <c r="S310" s="72" t="s">
        <v>353</v>
      </c>
      <c r="T310" s="112"/>
      <c r="U310" s="112"/>
      <c r="V310" s="112"/>
    </row>
    <row r="311" s="16" customFormat="1" ht="24" spans="1:22">
      <c r="A311" s="42">
        <v>290</v>
      </c>
      <c r="B311" s="53" t="s">
        <v>717</v>
      </c>
      <c r="C311" s="62" t="s">
        <v>306</v>
      </c>
      <c r="D311" s="40" t="s">
        <v>720</v>
      </c>
      <c r="E311" s="53" t="s">
        <v>721</v>
      </c>
      <c r="F311" s="53" t="s">
        <v>224</v>
      </c>
      <c r="G311" s="46">
        <v>1264312</v>
      </c>
      <c r="H311" s="46">
        <v>1264312</v>
      </c>
      <c r="I311" s="70"/>
      <c r="J311" s="70"/>
      <c r="K311" s="70"/>
      <c r="L311" s="46">
        <f t="shared" si="36"/>
        <v>1264312</v>
      </c>
      <c r="M311" s="42" t="s">
        <v>37</v>
      </c>
      <c r="N311" s="42" t="s">
        <v>37</v>
      </c>
      <c r="O311" s="42" t="s">
        <v>310</v>
      </c>
      <c r="P311" s="53" t="s">
        <v>353</v>
      </c>
      <c r="Q311" s="156">
        <v>69537.16</v>
      </c>
      <c r="R311" s="67" t="s">
        <v>39</v>
      </c>
      <c r="S311" s="72" t="s">
        <v>353</v>
      </c>
      <c r="T311" s="112"/>
      <c r="U311" s="112"/>
      <c r="V311" s="112"/>
    </row>
    <row r="312" s="16" customFormat="1" ht="24" spans="1:22">
      <c r="A312" s="42">
        <v>291</v>
      </c>
      <c r="B312" s="53" t="s">
        <v>717</v>
      </c>
      <c r="C312" s="62" t="s">
        <v>306</v>
      </c>
      <c r="D312" s="40" t="s">
        <v>722</v>
      </c>
      <c r="E312" s="53" t="s">
        <v>723</v>
      </c>
      <c r="F312" s="53" t="s">
        <v>224</v>
      </c>
      <c r="G312" s="46">
        <v>901392</v>
      </c>
      <c r="H312" s="46">
        <v>901392</v>
      </c>
      <c r="I312" s="70"/>
      <c r="J312" s="70"/>
      <c r="K312" s="70"/>
      <c r="L312" s="46">
        <f t="shared" si="36"/>
        <v>901392</v>
      </c>
      <c r="M312" s="42" t="s">
        <v>37</v>
      </c>
      <c r="N312" s="42" t="s">
        <v>37</v>
      </c>
      <c r="O312" s="42" t="s">
        <v>310</v>
      </c>
      <c r="P312" s="53" t="s">
        <v>353</v>
      </c>
      <c r="Q312" s="156">
        <v>49576.56</v>
      </c>
      <c r="R312" s="67" t="s">
        <v>39</v>
      </c>
      <c r="S312" s="72" t="s">
        <v>353</v>
      </c>
      <c r="T312" s="112"/>
      <c r="U312" s="112"/>
      <c r="V312" s="112"/>
    </row>
    <row r="313" s="16" customFormat="1" ht="24" spans="1:22">
      <c r="A313" s="42">
        <v>292</v>
      </c>
      <c r="B313" s="53" t="s">
        <v>717</v>
      </c>
      <c r="C313" s="62" t="s">
        <v>306</v>
      </c>
      <c r="D313" s="40" t="s">
        <v>724</v>
      </c>
      <c r="E313" s="53" t="s">
        <v>725</v>
      </c>
      <c r="F313" s="53" t="s">
        <v>224</v>
      </c>
      <c r="G313" s="46">
        <v>589112</v>
      </c>
      <c r="H313" s="46">
        <v>589112</v>
      </c>
      <c r="I313" s="70"/>
      <c r="J313" s="70"/>
      <c r="K313" s="70"/>
      <c r="L313" s="46">
        <f t="shared" si="36"/>
        <v>589112</v>
      </c>
      <c r="M313" s="42" t="s">
        <v>37</v>
      </c>
      <c r="N313" s="42" t="s">
        <v>37</v>
      </c>
      <c r="O313" s="42" t="s">
        <v>310</v>
      </c>
      <c r="P313" s="53" t="s">
        <v>353</v>
      </c>
      <c r="Q313" s="156">
        <v>32401.16</v>
      </c>
      <c r="R313" s="67" t="s">
        <v>39</v>
      </c>
      <c r="S313" s="72" t="s">
        <v>353</v>
      </c>
      <c r="T313" s="112"/>
      <c r="U313" s="112"/>
      <c r="V313" s="112"/>
    </row>
    <row r="314" s="16" customFormat="1" ht="24" spans="1:22">
      <c r="A314" s="42">
        <v>293</v>
      </c>
      <c r="B314" s="53" t="s">
        <v>726</v>
      </c>
      <c r="C314" s="62" t="s">
        <v>306</v>
      </c>
      <c r="D314" s="40" t="s">
        <v>727</v>
      </c>
      <c r="E314" s="53" t="s">
        <v>719</v>
      </c>
      <c r="F314" s="53" t="s">
        <v>728</v>
      </c>
      <c r="G314" s="46">
        <v>3432875</v>
      </c>
      <c r="H314" s="46">
        <v>3432875</v>
      </c>
      <c r="I314" s="70"/>
      <c r="J314" s="70"/>
      <c r="K314" s="70"/>
      <c r="L314" s="46">
        <f t="shared" si="36"/>
        <v>3432875</v>
      </c>
      <c r="M314" s="42" t="s">
        <v>37</v>
      </c>
      <c r="N314" s="42" t="s">
        <v>37</v>
      </c>
      <c r="O314" s="42" t="s">
        <v>310</v>
      </c>
      <c r="P314" s="53" t="s">
        <v>474</v>
      </c>
      <c r="Q314" s="156">
        <v>219178.96</v>
      </c>
      <c r="R314" s="67" t="s">
        <v>39</v>
      </c>
      <c r="S314" s="72" t="s">
        <v>474</v>
      </c>
      <c r="T314" s="112"/>
      <c r="U314" s="112"/>
      <c r="V314" s="112"/>
    </row>
    <row r="315" s="16" customFormat="1" ht="24" spans="1:22">
      <c r="A315" s="42">
        <v>294</v>
      </c>
      <c r="B315" s="53" t="s">
        <v>726</v>
      </c>
      <c r="C315" s="62" t="s">
        <v>306</v>
      </c>
      <c r="D315" s="40" t="s">
        <v>729</v>
      </c>
      <c r="E315" s="53" t="s">
        <v>721</v>
      </c>
      <c r="F315" s="53" t="s">
        <v>728</v>
      </c>
      <c r="G315" s="46">
        <v>3432875</v>
      </c>
      <c r="H315" s="46">
        <v>3432875</v>
      </c>
      <c r="I315" s="70"/>
      <c r="J315" s="70"/>
      <c r="K315" s="70"/>
      <c r="L315" s="46">
        <f t="shared" si="36"/>
        <v>3432875</v>
      </c>
      <c r="M315" s="42" t="s">
        <v>37</v>
      </c>
      <c r="N315" s="42" t="s">
        <v>37</v>
      </c>
      <c r="O315" s="42" t="s">
        <v>310</v>
      </c>
      <c r="P315" s="53" t="s">
        <v>474</v>
      </c>
      <c r="Q315" s="156">
        <v>120618.96</v>
      </c>
      <c r="R315" s="67" t="s">
        <v>39</v>
      </c>
      <c r="S315" s="72" t="s">
        <v>474</v>
      </c>
      <c r="T315" s="112"/>
      <c r="U315" s="112"/>
      <c r="V315" s="112"/>
    </row>
    <row r="316" s="16" customFormat="1" ht="24" spans="1:22">
      <c r="A316" s="42">
        <v>295</v>
      </c>
      <c r="B316" s="53" t="s">
        <v>726</v>
      </c>
      <c r="C316" s="62" t="s">
        <v>306</v>
      </c>
      <c r="D316" s="40" t="s">
        <v>730</v>
      </c>
      <c r="E316" s="53" t="s">
        <v>723</v>
      </c>
      <c r="F316" s="53" t="s">
        <v>728</v>
      </c>
      <c r="G316" s="46">
        <v>3432875</v>
      </c>
      <c r="H316" s="46">
        <v>3432875</v>
      </c>
      <c r="I316" s="70"/>
      <c r="J316" s="70"/>
      <c r="K316" s="70"/>
      <c r="L316" s="46">
        <f t="shared" si="36"/>
        <v>3432875</v>
      </c>
      <c r="M316" s="42" t="s">
        <v>37</v>
      </c>
      <c r="N316" s="42" t="s">
        <v>37</v>
      </c>
      <c r="O316" s="42" t="s">
        <v>310</v>
      </c>
      <c r="P316" s="53" t="s">
        <v>474</v>
      </c>
      <c r="Q316" s="156">
        <v>85995.36</v>
      </c>
      <c r="R316" s="67" t="s">
        <v>39</v>
      </c>
      <c r="S316" s="72" t="s">
        <v>474</v>
      </c>
      <c r="T316" s="112"/>
      <c r="U316" s="112"/>
      <c r="V316" s="112"/>
    </row>
    <row r="317" s="16" customFormat="1" ht="24" spans="1:22">
      <c r="A317" s="42">
        <v>296</v>
      </c>
      <c r="B317" s="53" t="s">
        <v>726</v>
      </c>
      <c r="C317" s="62" t="s">
        <v>306</v>
      </c>
      <c r="D317" s="40" t="s">
        <v>731</v>
      </c>
      <c r="E317" s="53" t="s">
        <v>725</v>
      </c>
      <c r="F317" s="53" t="s">
        <v>728</v>
      </c>
      <c r="G317" s="46">
        <v>3432875</v>
      </c>
      <c r="H317" s="46">
        <v>3432875</v>
      </c>
      <c r="I317" s="70"/>
      <c r="J317" s="70"/>
      <c r="K317" s="70"/>
      <c r="L317" s="46">
        <f t="shared" si="36"/>
        <v>3432875</v>
      </c>
      <c r="M317" s="42" t="s">
        <v>37</v>
      </c>
      <c r="N317" s="42" t="s">
        <v>37</v>
      </c>
      <c r="O317" s="42" t="s">
        <v>310</v>
      </c>
      <c r="P317" s="53" t="s">
        <v>474</v>
      </c>
      <c r="Q317" s="156">
        <v>56202.96</v>
      </c>
      <c r="R317" s="67" t="s">
        <v>39</v>
      </c>
      <c r="S317" s="72" t="s">
        <v>474</v>
      </c>
      <c r="T317" s="112"/>
      <c r="U317" s="112"/>
      <c r="V317" s="112"/>
    </row>
    <row r="318" s="16" customFormat="1" ht="24" spans="1:22">
      <c r="A318" s="42">
        <v>297</v>
      </c>
      <c r="B318" s="53" t="s">
        <v>726</v>
      </c>
      <c r="C318" s="62" t="s">
        <v>306</v>
      </c>
      <c r="D318" s="40" t="s">
        <v>732</v>
      </c>
      <c r="E318" s="53" t="s">
        <v>239</v>
      </c>
      <c r="F318" s="53" t="s">
        <v>728</v>
      </c>
      <c r="G318" s="46">
        <v>9233</v>
      </c>
      <c r="H318" s="46">
        <v>9233</v>
      </c>
      <c r="I318" s="70"/>
      <c r="J318" s="70"/>
      <c r="K318" s="70"/>
      <c r="L318" s="46">
        <f t="shared" si="36"/>
        <v>9233</v>
      </c>
      <c r="M318" s="42" t="s">
        <v>37</v>
      </c>
      <c r="N318" s="42" t="s">
        <v>37</v>
      </c>
      <c r="O318" s="42" t="s">
        <v>310</v>
      </c>
      <c r="P318" s="53" t="s">
        <v>474</v>
      </c>
      <c r="Q318" s="156">
        <v>15781.92</v>
      </c>
      <c r="R318" s="67" t="s">
        <v>39</v>
      </c>
      <c r="S318" s="72" t="s">
        <v>474</v>
      </c>
      <c r="T318" s="112"/>
      <c r="U318" s="112"/>
      <c r="V318" s="112"/>
    </row>
    <row r="319" s="16" customFormat="1" ht="24" spans="1:22">
      <c r="A319" s="42">
        <v>298</v>
      </c>
      <c r="B319" s="53" t="s">
        <v>726</v>
      </c>
      <c r="C319" s="62" t="s">
        <v>306</v>
      </c>
      <c r="D319" s="40" t="s">
        <v>733</v>
      </c>
      <c r="E319" s="53" t="s">
        <v>734</v>
      </c>
      <c r="F319" s="53" t="s">
        <v>728</v>
      </c>
      <c r="G319" s="46">
        <v>9233</v>
      </c>
      <c r="H319" s="46">
        <v>9233</v>
      </c>
      <c r="I319" s="70"/>
      <c r="J319" s="70"/>
      <c r="K319" s="70"/>
      <c r="L319" s="46">
        <f t="shared" si="36"/>
        <v>9233</v>
      </c>
      <c r="M319" s="42" t="s">
        <v>37</v>
      </c>
      <c r="N319" s="42" t="s">
        <v>37</v>
      </c>
      <c r="O319" s="42" t="s">
        <v>310</v>
      </c>
      <c r="P319" s="53" t="s">
        <v>474</v>
      </c>
      <c r="Q319" s="156">
        <v>29872.92</v>
      </c>
      <c r="R319" s="67" t="s">
        <v>39</v>
      </c>
      <c r="S319" s="72" t="s">
        <v>474</v>
      </c>
      <c r="T319" s="112"/>
      <c r="U319" s="112"/>
      <c r="V319" s="112"/>
    </row>
    <row r="320" s="16" customFormat="1" ht="24" spans="1:22">
      <c r="A320" s="42">
        <v>299</v>
      </c>
      <c r="B320" s="53" t="s">
        <v>726</v>
      </c>
      <c r="C320" s="62" t="s">
        <v>306</v>
      </c>
      <c r="D320" s="40" t="s">
        <v>735</v>
      </c>
      <c r="E320" s="53" t="s">
        <v>736</v>
      </c>
      <c r="F320" s="53" t="s">
        <v>728</v>
      </c>
      <c r="G320" s="46">
        <v>9233</v>
      </c>
      <c r="H320" s="46">
        <v>9233</v>
      </c>
      <c r="I320" s="70"/>
      <c r="J320" s="70"/>
      <c r="K320" s="70"/>
      <c r="L320" s="46">
        <f t="shared" si="36"/>
        <v>9233</v>
      </c>
      <c r="M320" s="42" t="s">
        <v>37</v>
      </c>
      <c r="N320" s="42" t="s">
        <v>37</v>
      </c>
      <c r="O320" s="42" t="s">
        <v>310</v>
      </c>
      <c r="P320" s="53" t="s">
        <v>474</v>
      </c>
      <c r="Q320" s="156">
        <v>16587.12</v>
      </c>
      <c r="R320" s="67" t="s">
        <v>39</v>
      </c>
      <c r="S320" s="72" t="s">
        <v>474</v>
      </c>
      <c r="T320" s="112"/>
      <c r="U320" s="112"/>
      <c r="V320" s="112"/>
    </row>
    <row r="321" s="16" customFormat="1" ht="24" spans="1:22">
      <c r="A321" s="42">
        <v>300</v>
      </c>
      <c r="B321" s="53" t="s">
        <v>726</v>
      </c>
      <c r="C321" s="62" t="s">
        <v>306</v>
      </c>
      <c r="D321" s="40" t="s">
        <v>737</v>
      </c>
      <c r="E321" s="53" t="s">
        <v>738</v>
      </c>
      <c r="F321" s="53" t="s">
        <v>728</v>
      </c>
      <c r="G321" s="46">
        <v>9233</v>
      </c>
      <c r="H321" s="46">
        <v>9233</v>
      </c>
      <c r="I321" s="70"/>
      <c r="J321" s="70"/>
      <c r="K321" s="70"/>
      <c r="L321" s="46">
        <f t="shared" si="36"/>
        <v>9233</v>
      </c>
      <c r="M321" s="42" t="s">
        <v>37</v>
      </c>
      <c r="N321" s="42" t="s">
        <v>37</v>
      </c>
      <c r="O321" s="42" t="s">
        <v>310</v>
      </c>
      <c r="P321" s="53" t="s">
        <v>474</v>
      </c>
      <c r="Q321" s="156">
        <v>13124.76</v>
      </c>
      <c r="R321" s="67" t="s">
        <v>39</v>
      </c>
      <c r="S321" s="72" t="s">
        <v>474</v>
      </c>
      <c r="T321" s="112"/>
      <c r="U321" s="112"/>
      <c r="V321" s="112"/>
    </row>
    <row r="322" s="16" customFormat="1" ht="24" spans="1:22">
      <c r="A322" s="42">
        <v>301</v>
      </c>
      <c r="B322" s="53" t="s">
        <v>726</v>
      </c>
      <c r="C322" s="62" t="s">
        <v>306</v>
      </c>
      <c r="D322" s="40" t="s">
        <v>739</v>
      </c>
      <c r="E322" s="53" t="s">
        <v>243</v>
      </c>
      <c r="F322" s="53" t="s">
        <v>728</v>
      </c>
      <c r="G322" s="46">
        <v>9233</v>
      </c>
      <c r="H322" s="46">
        <v>9233</v>
      </c>
      <c r="I322" s="70"/>
      <c r="J322" s="70"/>
      <c r="K322" s="70"/>
      <c r="L322" s="46">
        <f t="shared" si="36"/>
        <v>9233</v>
      </c>
      <c r="M322" s="42" t="s">
        <v>37</v>
      </c>
      <c r="N322" s="42" t="s">
        <v>37</v>
      </c>
      <c r="O322" s="42" t="s">
        <v>310</v>
      </c>
      <c r="P322" s="53" t="s">
        <v>474</v>
      </c>
      <c r="Q322" s="156">
        <v>16989.72</v>
      </c>
      <c r="R322" s="67" t="s">
        <v>39</v>
      </c>
      <c r="S322" s="72" t="s">
        <v>474</v>
      </c>
      <c r="T322" s="112"/>
      <c r="U322" s="112"/>
      <c r="V322" s="112"/>
    </row>
    <row r="323" s="16" customFormat="1" ht="24" spans="1:22">
      <c r="A323" s="42">
        <v>302</v>
      </c>
      <c r="B323" s="53" t="s">
        <v>726</v>
      </c>
      <c r="C323" s="62" t="s">
        <v>306</v>
      </c>
      <c r="D323" s="40" t="s">
        <v>740</v>
      </c>
      <c r="E323" s="53" t="s">
        <v>247</v>
      </c>
      <c r="F323" s="53" t="s">
        <v>728</v>
      </c>
      <c r="G323" s="46">
        <v>9233</v>
      </c>
      <c r="H323" s="46">
        <v>9233</v>
      </c>
      <c r="I323" s="70"/>
      <c r="J323" s="70"/>
      <c r="K323" s="70"/>
      <c r="L323" s="46">
        <f t="shared" si="36"/>
        <v>9233</v>
      </c>
      <c r="M323" s="42" t="s">
        <v>37</v>
      </c>
      <c r="N323" s="42" t="s">
        <v>37</v>
      </c>
      <c r="O323" s="42" t="s">
        <v>310</v>
      </c>
      <c r="P323" s="53" t="s">
        <v>474</v>
      </c>
      <c r="Q323" s="156">
        <v>32932.68</v>
      </c>
      <c r="R323" s="67" t="s">
        <v>39</v>
      </c>
      <c r="S323" s="72" t="s">
        <v>474</v>
      </c>
      <c r="T323" s="112"/>
      <c r="U323" s="112"/>
      <c r="V323" s="112"/>
    </row>
    <row r="324" s="16" customFormat="1" ht="24" spans="1:22">
      <c r="A324" s="42">
        <v>303</v>
      </c>
      <c r="B324" s="53" t="s">
        <v>726</v>
      </c>
      <c r="C324" s="62" t="s">
        <v>306</v>
      </c>
      <c r="D324" s="40" t="s">
        <v>741</v>
      </c>
      <c r="E324" s="53" t="s">
        <v>742</v>
      </c>
      <c r="F324" s="53" t="s">
        <v>728</v>
      </c>
      <c r="G324" s="46">
        <v>9233</v>
      </c>
      <c r="H324" s="46">
        <v>9233</v>
      </c>
      <c r="I324" s="70"/>
      <c r="J324" s="70"/>
      <c r="K324" s="70"/>
      <c r="L324" s="46">
        <f t="shared" si="36"/>
        <v>9233</v>
      </c>
      <c r="M324" s="42" t="s">
        <v>37</v>
      </c>
      <c r="N324" s="42" t="s">
        <v>37</v>
      </c>
      <c r="O324" s="42" t="s">
        <v>310</v>
      </c>
      <c r="P324" s="53" t="s">
        <v>474</v>
      </c>
      <c r="Q324" s="156">
        <v>9340.32</v>
      </c>
      <c r="R324" s="67" t="s">
        <v>39</v>
      </c>
      <c r="S324" s="72" t="s">
        <v>474</v>
      </c>
      <c r="T324" s="112"/>
      <c r="U324" s="112"/>
      <c r="V324" s="112"/>
    </row>
    <row r="325" s="16" customFormat="1" ht="24" spans="1:22">
      <c r="A325" s="42">
        <v>304</v>
      </c>
      <c r="B325" s="53" t="s">
        <v>726</v>
      </c>
      <c r="C325" s="62" t="s">
        <v>306</v>
      </c>
      <c r="D325" s="40" t="s">
        <v>743</v>
      </c>
      <c r="E325" s="53" t="s">
        <v>744</v>
      </c>
      <c r="F325" s="53" t="s">
        <v>728</v>
      </c>
      <c r="G325" s="46">
        <v>9233</v>
      </c>
      <c r="H325" s="46">
        <v>9233</v>
      </c>
      <c r="I325" s="70"/>
      <c r="J325" s="70"/>
      <c r="K325" s="70"/>
      <c r="L325" s="46">
        <f t="shared" si="36"/>
        <v>9233</v>
      </c>
      <c r="M325" s="42" t="s">
        <v>37</v>
      </c>
      <c r="N325" s="42" t="s">
        <v>37</v>
      </c>
      <c r="O325" s="42" t="s">
        <v>310</v>
      </c>
      <c r="P325" s="53" t="s">
        <v>474</v>
      </c>
      <c r="Q325" s="156">
        <v>9903.96</v>
      </c>
      <c r="R325" s="67" t="s">
        <v>39</v>
      </c>
      <c r="S325" s="72" t="s">
        <v>474</v>
      </c>
      <c r="T325" s="112"/>
      <c r="U325" s="112"/>
      <c r="V325" s="112"/>
    </row>
    <row r="326" s="16" customFormat="1" ht="24" spans="1:22">
      <c r="A326" s="42">
        <v>305</v>
      </c>
      <c r="B326" s="53" t="s">
        <v>726</v>
      </c>
      <c r="C326" s="62" t="s">
        <v>306</v>
      </c>
      <c r="D326" s="40" t="s">
        <v>745</v>
      </c>
      <c r="E326" s="53" t="s">
        <v>746</v>
      </c>
      <c r="F326" s="53" t="s">
        <v>728</v>
      </c>
      <c r="G326" s="46">
        <v>9233</v>
      </c>
      <c r="H326" s="46">
        <v>9233</v>
      </c>
      <c r="I326" s="70"/>
      <c r="J326" s="70"/>
      <c r="K326" s="70"/>
      <c r="L326" s="46">
        <f t="shared" si="36"/>
        <v>9233</v>
      </c>
      <c r="M326" s="42" t="s">
        <v>37</v>
      </c>
      <c r="N326" s="42" t="s">
        <v>37</v>
      </c>
      <c r="O326" s="42" t="s">
        <v>310</v>
      </c>
      <c r="P326" s="53" t="s">
        <v>474</v>
      </c>
      <c r="Q326" s="156">
        <v>25605.36</v>
      </c>
      <c r="R326" s="67" t="s">
        <v>39</v>
      </c>
      <c r="S326" s="72" t="s">
        <v>474</v>
      </c>
      <c r="T326" s="112"/>
      <c r="U326" s="112"/>
      <c r="V326" s="112"/>
    </row>
    <row r="327" s="16" customFormat="1" ht="24" spans="1:22">
      <c r="A327" s="42">
        <v>306</v>
      </c>
      <c r="B327" s="53" t="s">
        <v>726</v>
      </c>
      <c r="C327" s="62" t="s">
        <v>306</v>
      </c>
      <c r="D327" s="40" t="s">
        <v>747</v>
      </c>
      <c r="E327" s="53" t="s">
        <v>748</v>
      </c>
      <c r="F327" s="53" t="s">
        <v>728</v>
      </c>
      <c r="G327" s="46">
        <v>9233</v>
      </c>
      <c r="H327" s="46">
        <v>9233</v>
      </c>
      <c r="I327" s="70"/>
      <c r="J327" s="70"/>
      <c r="K327" s="70"/>
      <c r="L327" s="46">
        <f t="shared" si="36"/>
        <v>9233</v>
      </c>
      <c r="M327" s="42" t="s">
        <v>37</v>
      </c>
      <c r="N327" s="42" t="s">
        <v>37</v>
      </c>
      <c r="O327" s="42" t="s">
        <v>310</v>
      </c>
      <c r="P327" s="53" t="s">
        <v>474</v>
      </c>
      <c r="Q327" s="156">
        <v>10226.04</v>
      </c>
      <c r="R327" s="67" t="s">
        <v>39</v>
      </c>
      <c r="S327" s="72" t="s">
        <v>474</v>
      </c>
      <c r="T327" s="112"/>
      <c r="U327" s="112"/>
      <c r="V327" s="112"/>
    </row>
    <row r="328" s="16" customFormat="1" ht="24" spans="1:22">
      <c r="A328" s="42">
        <v>307</v>
      </c>
      <c r="B328" s="53" t="s">
        <v>726</v>
      </c>
      <c r="C328" s="62" t="s">
        <v>306</v>
      </c>
      <c r="D328" s="40" t="s">
        <v>749</v>
      </c>
      <c r="E328" s="53" t="s">
        <v>750</v>
      </c>
      <c r="F328" s="53" t="s">
        <v>728</v>
      </c>
      <c r="G328" s="46">
        <v>9233</v>
      </c>
      <c r="H328" s="46">
        <v>9233</v>
      </c>
      <c r="I328" s="70"/>
      <c r="J328" s="70"/>
      <c r="K328" s="70"/>
      <c r="L328" s="46">
        <f t="shared" si="36"/>
        <v>9233</v>
      </c>
      <c r="M328" s="42" t="s">
        <v>37</v>
      </c>
      <c r="N328" s="42" t="s">
        <v>37</v>
      </c>
      <c r="O328" s="42" t="s">
        <v>310</v>
      </c>
      <c r="P328" s="53" t="s">
        <v>474</v>
      </c>
      <c r="Q328" s="156">
        <v>16104</v>
      </c>
      <c r="R328" s="67" t="s">
        <v>39</v>
      </c>
      <c r="S328" s="72" t="s">
        <v>474</v>
      </c>
      <c r="T328" s="112"/>
      <c r="U328" s="112"/>
      <c r="V328" s="112"/>
    </row>
    <row r="329" s="16" customFormat="1" ht="24" spans="1:22">
      <c r="A329" s="42">
        <v>308</v>
      </c>
      <c r="B329" s="53" t="s">
        <v>726</v>
      </c>
      <c r="C329" s="62" t="s">
        <v>306</v>
      </c>
      <c r="D329" s="40" t="s">
        <v>751</v>
      </c>
      <c r="E329" s="53" t="s">
        <v>752</v>
      </c>
      <c r="F329" s="53" t="s">
        <v>728</v>
      </c>
      <c r="G329" s="46">
        <v>9233</v>
      </c>
      <c r="H329" s="46">
        <v>9233</v>
      </c>
      <c r="I329" s="70"/>
      <c r="J329" s="70"/>
      <c r="K329" s="70"/>
      <c r="L329" s="46">
        <f t="shared" si="36"/>
        <v>9233</v>
      </c>
      <c r="M329" s="42" t="s">
        <v>37</v>
      </c>
      <c r="N329" s="42" t="s">
        <v>37</v>
      </c>
      <c r="O329" s="42" t="s">
        <v>310</v>
      </c>
      <c r="P329" s="53" t="s">
        <v>474</v>
      </c>
      <c r="Q329" s="156">
        <v>20371.56</v>
      </c>
      <c r="R329" s="67" t="s">
        <v>39</v>
      </c>
      <c r="S329" s="72" t="s">
        <v>474</v>
      </c>
      <c r="T329" s="112"/>
      <c r="U329" s="112"/>
      <c r="V329" s="112"/>
    </row>
    <row r="330" s="16" customFormat="1" ht="24" spans="1:22">
      <c r="A330" s="42">
        <v>309</v>
      </c>
      <c r="B330" s="53" t="s">
        <v>726</v>
      </c>
      <c r="C330" s="62" t="s">
        <v>306</v>
      </c>
      <c r="D330" s="40" t="s">
        <v>753</v>
      </c>
      <c r="E330" s="53" t="s">
        <v>754</v>
      </c>
      <c r="F330" s="53" t="s">
        <v>728</v>
      </c>
      <c r="G330" s="46">
        <v>9233</v>
      </c>
      <c r="H330" s="46">
        <v>9233</v>
      </c>
      <c r="I330" s="70"/>
      <c r="J330" s="70"/>
      <c r="K330" s="70"/>
      <c r="L330" s="46">
        <f t="shared" si="36"/>
        <v>9233</v>
      </c>
      <c r="M330" s="42" t="s">
        <v>37</v>
      </c>
      <c r="N330" s="42" t="s">
        <v>37</v>
      </c>
      <c r="O330" s="42" t="s">
        <v>310</v>
      </c>
      <c r="P330" s="53" t="s">
        <v>474</v>
      </c>
      <c r="Q330" s="156">
        <v>23028.72</v>
      </c>
      <c r="R330" s="67" t="s">
        <v>39</v>
      </c>
      <c r="S330" s="72" t="s">
        <v>474</v>
      </c>
      <c r="T330" s="112"/>
      <c r="U330" s="112"/>
      <c r="V330" s="112"/>
    </row>
    <row r="331" s="16" customFormat="1" ht="24" spans="1:22">
      <c r="A331" s="42">
        <v>310</v>
      </c>
      <c r="B331" s="53" t="s">
        <v>726</v>
      </c>
      <c r="C331" s="62" t="s">
        <v>306</v>
      </c>
      <c r="D331" s="40" t="s">
        <v>755</v>
      </c>
      <c r="E331" s="53" t="s">
        <v>756</v>
      </c>
      <c r="F331" s="53" t="s">
        <v>728</v>
      </c>
      <c r="G331" s="46">
        <v>9233</v>
      </c>
      <c r="H331" s="46">
        <v>9233</v>
      </c>
      <c r="I331" s="70"/>
      <c r="J331" s="70"/>
      <c r="K331" s="70"/>
      <c r="L331" s="46">
        <f t="shared" si="36"/>
        <v>9233</v>
      </c>
      <c r="M331" s="42" t="s">
        <v>37</v>
      </c>
      <c r="N331" s="42" t="s">
        <v>37</v>
      </c>
      <c r="O331" s="42" t="s">
        <v>310</v>
      </c>
      <c r="P331" s="53" t="s">
        <v>474</v>
      </c>
      <c r="Q331" s="156">
        <v>17311.8</v>
      </c>
      <c r="R331" s="67" t="s">
        <v>39</v>
      </c>
      <c r="S331" s="72" t="s">
        <v>474</v>
      </c>
      <c r="T331" s="112"/>
      <c r="U331" s="112"/>
      <c r="V331" s="112"/>
    </row>
    <row r="332" s="16" customFormat="1" ht="24" spans="1:22">
      <c r="A332" s="42">
        <v>311</v>
      </c>
      <c r="B332" s="53" t="s">
        <v>726</v>
      </c>
      <c r="C332" s="62" t="s">
        <v>306</v>
      </c>
      <c r="D332" s="40" t="s">
        <v>757</v>
      </c>
      <c r="E332" s="53" t="s">
        <v>758</v>
      </c>
      <c r="F332" s="53" t="s">
        <v>728</v>
      </c>
      <c r="G332" s="46">
        <v>9238</v>
      </c>
      <c r="H332" s="46">
        <v>9238</v>
      </c>
      <c r="I332" s="70"/>
      <c r="J332" s="70"/>
      <c r="K332" s="70"/>
      <c r="L332" s="46">
        <f t="shared" si="36"/>
        <v>9238</v>
      </c>
      <c r="M332" s="42" t="s">
        <v>37</v>
      </c>
      <c r="N332" s="42" t="s">
        <v>37</v>
      </c>
      <c r="O332" s="42" t="s">
        <v>310</v>
      </c>
      <c r="P332" s="53" t="s">
        <v>474</v>
      </c>
      <c r="Q332" s="156">
        <v>23672.88</v>
      </c>
      <c r="R332" s="67" t="s">
        <v>39</v>
      </c>
      <c r="S332" s="72" t="s">
        <v>474</v>
      </c>
      <c r="T332" s="112"/>
      <c r="U332" s="112"/>
      <c r="V332" s="112"/>
    </row>
    <row r="333" s="16" customFormat="1" ht="24" spans="1:22">
      <c r="A333" s="42">
        <v>312</v>
      </c>
      <c r="B333" s="157" t="s">
        <v>759</v>
      </c>
      <c r="C333" s="53" t="s">
        <v>306</v>
      </c>
      <c r="D333" s="40" t="s">
        <v>760</v>
      </c>
      <c r="E333" s="61" t="s">
        <v>761</v>
      </c>
      <c r="F333" s="61" t="s">
        <v>528</v>
      </c>
      <c r="G333" s="158">
        <v>3225608</v>
      </c>
      <c r="H333" s="158">
        <v>3225608</v>
      </c>
      <c r="I333" s="70"/>
      <c r="J333" s="70"/>
      <c r="K333" s="70"/>
      <c r="L333" s="46">
        <f t="shared" ref="L333:L346" si="37">H333</f>
        <v>3225608</v>
      </c>
      <c r="M333" s="42" t="s">
        <v>37</v>
      </c>
      <c r="N333" s="42" t="s">
        <v>37</v>
      </c>
      <c r="O333" s="42" t="s">
        <v>310</v>
      </c>
      <c r="P333" s="72" t="s">
        <v>529</v>
      </c>
      <c r="Q333" s="156">
        <v>95848.5</v>
      </c>
      <c r="R333" s="67" t="s">
        <v>39</v>
      </c>
      <c r="S333" s="72" t="s">
        <v>529</v>
      </c>
      <c r="T333" s="112"/>
      <c r="U333" s="112"/>
      <c r="V333" s="112"/>
    </row>
    <row r="334" s="16" customFormat="1" ht="24" spans="1:22">
      <c r="A334" s="42">
        <v>313</v>
      </c>
      <c r="B334" s="157" t="s">
        <v>759</v>
      </c>
      <c r="C334" s="53" t="s">
        <v>306</v>
      </c>
      <c r="D334" s="40" t="s">
        <v>762</v>
      </c>
      <c r="E334" s="53" t="s">
        <v>763</v>
      </c>
      <c r="F334" s="61" t="s">
        <v>528</v>
      </c>
      <c r="G334" s="158">
        <v>3346192</v>
      </c>
      <c r="H334" s="158">
        <v>3346192</v>
      </c>
      <c r="I334" s="70"/>
      <c r="J334" s="70"/>
      <c r="K334" s="70"/>
      <c r="L334" s="46">
        <f t="shared" si="37"/>
        <v>3346192</v>
      </c>
      <c r="M334" s="42" t="s">
        <v>37</v>
      </c>
      <c r="N334" s="42" t="s">
        <v>37</v>
      </c>
      <c r="O334" s="42" t="s">
        <v>310</v>
      </c>
      <c r="P334" s="72" t="s">
        <v>529</v>
      </c>
      <c r="Q334" s="156">
        <v>89721.5</v>
      </c>
      <c r="R334" s="67" t="s">
        <v>39</v>
      </c>
      <c r="S334" s="72" t="s">
        <v>529</v>
      </c>
      <c r="T334" s="112"/>
      <c r="U334" s="112"/>
      <c r="V334" s="112"/>
    </row>
    <row r="335" s="16" customFormat="1" ht="24" spans="1:22">
      <c r="A335" s="42">
        <v>314</v>
      </c>
      <c r="B335" s="157" t="s">
        <v>759</v>
      </c>
      <c r="C335" s="53" t="s">
        <v>306</v>
      </c>
      <c r="D335" s="40" t="s">
        <v>764</v>
      </c>
      <c r="E335" s="53" t="s">
        <v>765</v>
      </c>
      <c r="F335" s="61" t="s">
        <v>528</v>
      </c>
      <c r="G335" s="158">
        <v>7997.775</v>
      </c>
      <c r="H335" s="158">
        <v>7997.775</v>
      </c>
      <c r="I335" s="70"/>
      <c r="J335" s="70"/>
      <c r="K335" s="70"/>
      <c r="L335" s="46">
        <f t="shared" si="37"/>
        <v>7997.775</v>
      </c>
      <c r="M335" s="42" t="s">
        <v>37</v>
      </c>
      <c r="N335" s="42" t="s">
        <v>37</v>
      </c>
      <c r="O335" s="42" t="s">
        <v>310</v>
      </c>
      <c r="P335" s="72" t="s">
        <v>529</v>
      </c>
      <c r="Q335" s="156">
        <v>33346.5</v>
      </c>
      <c r="R335" s="67" t="s">
        <v>39</v>
      </c>
      <c r="S335" s="72" t="s">
        <v>529</v>
      </c>
      <c r="T335" s="112"/>
      <c r="U335" s="112"/>
      <c r="V335" s="112"/>
    </row>
    <row r="336" s="16" customFormat="1" ht="24" spans="1:22">
      <c r="A336" s="42">
        <v>315</v>
      </c>
      <c r="B336" s="157" t="s">
        <v>759</v>
      </c>
      <c r="C336" s="53" t="s">
        <v>306</v>
      </c>
      <c r="D336" s="40" t="s">
        <v>766</v>
      </c>
      <c r="E336" s="53" t="s">
        <v>767</v>
      </c>
      <c r="F336" s="61" t="s">
        <v>528</v>
      </c>
      <c r="G336" s="158">
        <v>9810.604</v>
      </c>
      <c r="H336" s="158">
        <v>9810.604</v>
      </c>
      <c r="I336" s="70"/>
      <c r="J336" s="70"/>
      <c r="K336" s="70"/>
      <c r="L336" s="46">
        <f t="shared" si="37"/>
        <v>9810.604</v>
      </c>
      <c r="M336" s="42" t="s">
        <v>37</v>
      </c>
      <c r="N336" s="42" t="s">
        <v>37</v>
      </c>
      <c r="O336" s="42" t="s">
        <v>310</v>
      </c>
      <c r="P336" s="72" t="s">
        <v>529</v>
      </c>
      <c r="Q336" s="156">
        <v>36905</v>
      </c>
      <c r="R336" s="67" t="s">
        <v>39</v>
      </c>
      <c r="S336" s="72" t="s">
        <v>529</v>
      </c>
      <c r="T336" s="112"/>
      <c r="U336" s="112"/>
      <c r="V336" s="112"/>
    </row>
    <row r="337" s="16" customFormat="1" ht="24" spans="1:22">
      <c r="A337" s="42">
        <v>316</v>
      </c>
      <c r="B337" s="157" t="s">
        <v>759</v>
      </c>
      <c r="C337" s="53" t="s">
        <v>306</v>
      </c>
      <c r="D337" s="40" t="s">
        <v>768</v>
      </c>
      <c r="E337" s="53" t="s">
        <v>769</v>
      </c>
      <c r="F337" s="61" t="s">
        <v>528</v>
      </c>
      <c r="G337" s="158">
        <v>6078.309</v>
      </c>
      <c r="H337" s="158">
        <v>6078.309</v>
      </c>
      <c r="I337" s="70"/>
      <c r="J337" s="70"/>
      <c r="K337" s="70"/>
      <c r="L337" s="46">
        <f t="shared" si="37"/>
        <v>6078.309</v>
      </c>
      <c r="M337" s="42" t="s">
        <v>37</v>
      </c>
      <c r="N337" s="42" t="s">
        <v>37</v>
      </c>
      <c r="O337" s="42" t="s">
        <v>310</v>
      </c>
      <c r="P337" s="72" t="s">
        <v>529</v>
      </c>
      <c r="Q337" s="156">
        <v>21543.5</v>
      </c>
      <c r="R337" s="67" t="s">
        <v>39</v>
      </c>
      <c r="S337" s="72" t="s">
        <v>529</v>
      </c>
      <c r="T337" s="112"/>
      <c r="U337" s="112"/>
      <c r="V337" s="112"/>
    </row>
    <row r="338" s="16" customFormat="1" ht="24" spans="1:22">
      <c r="A338" s="42">
        <v>317</v>
      </c>
      <c r="B338" s="157" t="s">
        <v>759</v>
      </c>
      <c r="C338" s="53" t="s">
        <v>306</v>
      </c>
      <c r="D338" s="40" t="s">
        <v>770</v>
      </c>
      <c r="E338" s="53" t="s">
        <v>771</v>
      </c>
      <c r="F338" s="61" t="s">
        <v>528</v>
      </c>
      <c r="G338" s="158">
        <v>5545.124</v>
      </c>
      <c r="H338" s="158">
        <v>5545.124</v>
      </c>
      <c r="I338" s="70"/>
      <c r="J338" s="70"/>
      <c r="K338" s="70"/>
      <c r="L338" s="46">
        <f t="shared" si="37"/>
        <v>5545.124</v>
      </c>
      <c r="M338" s="42" t="s">
        <v>37</v>
      </c>
      <c r="N338" s="42" t="s">
        <v>37</v>
      </c>
      <c r="O338" s="42" t="s">
        <v>310</v>
      </c>
      <c r="P338" s="72" t="s">
        <v>529</v>
      </c>
      <c r="Q338" s="156">
        <v>18172</v>
      </c>
      <c r="R338" s="67" t="s">
        <v>39</v>
      </c>
      <c r="S338" s="72" t="s">
        <v>529</v>
      </c>
      <c r="T338" s="112"/>
      <c r="U338" s="112"/>
      <c r="V338" s="112"/>
    </row>
    <row r="339" s="16" customFormat="1" ht="24" spans="1:22">
      <c r="A339" s="42">
        <v>318</v>
      </c>
      <c r="B339" s="157" t="s">
        <v>759</v>
      </c>
      <c r="C339" s="53" t="s">
        <v>306</v>
      </c>
      <c r="D339" s="40" t="s">
        <v>772</v>
      </c>
      <c r="E339" s="53" t="s">
        <v>773</v>
      </c>
      <c r="F339" s="61" t="s">
        <v>528</v>
      </c>
      <c r="G339" s="158">
        <v>4265.48</v>
      </c>
      <c r="H339" s="158">
        <v>4265.48</v>
      </c>
      <c r="I339" s="70"/>
      <c r="J339" s="70"/>
      <c r="K339" s="70"/>
      <c r="L339" s="46">
        <f t="shared" si="37"/>
        <v>4265.48</v>
      </c>
      <c r="M339" s="42" t="s">
        <v>37</v>
      </c>
      <c r="N339" s="42" t="s">
        <v>37</v>
      </c>
      <c r="O339" s="42" t="s">
        <v>310</v>
      </c>
      <c r="P339" s="72" t="s">
        <v>529</v>
      </c>
      <c r="Q339" s="156">
        <v>14421</v>
      </c>
      <c r="R339" s="67" t="s">
        <v>39</v>
      </c>
      <c r="S339" s="72" t="s">
        <v>529</v>
      </c>
      <c r="T339" s="112"/>
      <c r="U339" s="112"/>
      <c r="V339" s="112"/>
    </row>
    <row r="340" s="16" customFormat="1" ht="24" spans="1:22">
      <c r="A340" s="42">
        <v>319</v>
      </c>
      <c r="B340" s="157" t="s">
        <v>759</v>
      </c>
      <c r="C340" s="53" t="s">
        <v>306</v>
      </c>
      <c r="D340" s="40" t="s">
        <v>774</v>
      </c>
      <c r="E340" s="53" t="s">
        <v>775</v>
      </c>
      <c r="F340" s="61" t="s">
        <v>528</v>
      </c>
      <c r="G340" s="158">
        <v>5118.576</v>
      </c>
      <c r="H340" s="158">
        <v>5118.576</v>
      </c>
      <c r="I340" s="70"/>
      <c r="J340" s="70"/>
      <c r="K340" s="70"/>
      <c r="L340" s="46">
        <f t="shared" si="37"/>
        <v>5118.576</v>
      </c>
      <c r="M340" s="42" t="s">
        <v>37</v>
      </c>
      <c r="N340" s="42" t="s">
        <v>37</v>
      </c>
      <c r="O340" s="42" t="s">
        <v>310</v>
      </c>
      <c r="P340" s="72" t="s">
        <v>529</v>
      </c>
      <c r="Q340" s="156">
        <v>17985</v>
      </c>
      <c r="R340" s="67" t="s">
        <v>39</v>
      </c>
      <c r="S340" s="72" t="s">
        <v>529</v>
      </c>
      <c r="T340" s="112"/>
      <c r="U340" s="112"/>
      <c r="V340" s="112"/>
    </row>
    <row r="341" s="16" customFormat="1" ht="24" spans="1:22">
      <c r="A341" s="42">
        <v>320</v>
      </c>
      <c r="B341" s="157" t="s">
        <v>759</v>
      </c>
      <c r="C341" s="53" t="s">
        <v>306</v>
      </c>
      <c r="D341" s="40" t="s">
        <v>776</v>
      </c>
      <c r="E341" s="53" t="s">
        <v>777</v>
      </c>
      <c r="F341" s="61" t="s">
        <v>528</v>
      </c>
      <c r="G341" s="158">
        <v>5865.035</v>
      </c>
      <c r="H341" s="158">
        <v>5865.035</v>
      </c>
      <c r="I341" s="70"/>
      <c r="J341" s="70"/>
      <c r="K341" s="70"/>
      <c r="L341" s="46">
        <f t="shared" si="37"/>
        <v>5865.035</v>
      </c>
      <c r="M341" s="42" t="s">
        <v>37</v>
      </c>
      <c r="N341" s="42" t="s">
        <v>37</v>
      </c>
      <c r="O341" s="42" t="s">
        <v>310</v>
      </c>
      <c r="P341" s="72" t="s">
        <v>529</v>
      </c>
      <c r="Q341" s="156">
        <v>23606</v>
      </c>
      <c r="R341" s="67" t="s">
        <v>39</v>
      </c>
      <c r="S341" s="72" t="s">
        <v>529</v>
      </c>
      <c r="T341" s="112"/>
      <c r="U341" s="112"/>
      <c r="V341" s="112"/>
    </row>
    <row r="342" s="16" customFormat="1" ht="24" spans="1:22">
      <c r="A342" s="42">
        <v>321</v>
      </c>
      <c r="B342" s="157" t="s">
        <v>759</v>
      </c>
      <c r="C342" s="53" t="s">
        <v>306</v>
      </c>
      <c r="D342" s="40" t="s">
        <v>778</v>
      </c>
      <c r="E342" s="53" t="s">
        <v>779</v>
      </c>
      <c r="F342" s="61" t="s">
        <v>528</v>
      </c>
      <c r="G342" s="158">
        <v>106.713</v>
      </c>
      <c r="H342" s="158">
        <v>106.713</v>
      </c>
      <c r="I342" s="70"/>
      <c r="J342" s="70"/>
      <c r="K342" s="70"/>
      <c r="L342" s="46">
        <f t="shared" si="37"/>
        <v>106.713</v>
      </c>
      <c r="M342" s="42" t="s">
        <v>37</v>
      </c>
      <c r="N342" s="42" t="s">
        <v>37</v>
      </c>
      <c r="O342" s="42" t="s">
        <v>310</v>
      </c>
      <c r="P342" s="72" t="s">
        <v>529</v>
      </c>
      <c r="Q342" s="156">
        <v>280.5</v>
      </c>
      <c r="R342" s="67" t="s">
        <v>39</v>
      </c>
      <c r="S342" s="72" t="s">
        <v>529</v>
      </c>
      <c r="T342" s="112"/>
      <c r="U342" s="112"/>
      <c r="V342" s="112"/>
    </row>
    <row r="343" s="16" customFormat="1" ht="24" spans="1:22">
      <c r="A343" s="42">
        <v>322</v>
      </c>
      <c r="B343" s="157" t="s">
        <v>759</v>
      </c>
      <c r="C343" s="53" t="s">
        <v>306</v>
      </c>
      <c r="D343" s="40" t="s">
        <v>780</v>
      </c>
      <c r="E343" s="53" t="s">
        <v>781</v>
      </c>
      <c r="F343" s="61" t="s">
        <v>528</v>
      </c>
      <c r="G343" s="158">
        <v>2559.288</v>
      </c>
      <c r="H343" s="158">
        <v>2559.288</v>
      </c>
      <c r="I343" s="70"/>
      <c r="J343" s="70"/>
      <c r="K343" s="70"/>
      <c r="L343" s="46">
        <f t="shared" si="37"/>
        <v>2559.288</v>
      </c>
      <c r="M343" s="42" t="s">
        <v>37</v>
      </c>
      <c r="N343" s="42" t="s">
        <v>37</v>
      </c>
      <c r="O343" s="42" t="s">
        <v>310</v>
      </c>
      <c r="P343" s="72" t="s">
        <v>529</v>
      </c>
      <c r="Q343" s="156">
        <v>9174</v>
      </c>
      <c r="R343" s="67" t="s">
        <v>39</v>
      </c>
      <c r="S343" s="72" t="s">
        <v>529</v>
      </c>
      <c r="T343" s="112"/>
      <c r="U343" s="112"/>
      <c r="V343" s="112"/>
    </row>
    <row r="344" s="16" customFormat="1" ht="24" spans="1:22">
      <c r="A344" s="42">
        <v>323</v>
      </c>
      <c r="B344" s="157" t="s">
        <v>759</v>
      </c>
      <c r="C344" s="53" t="s">
        <v>306</v>
      </c>
      <c r="D344" s="40" t="s">
        <v>782</v>
      </c>
      <c r="E344" s="53" t="s">
        <v>783</v>
      </c>
      <c r="F344" s="61" t="s">
        <v>528</v>
      </c>
      <c r="G344" s="158">
        <v>639.822</v>
      </c>
      <c r="H344" s="158">
        <v>639.822</v>
      </c>
      <c r="I344" s="70"/>
      <c r="J344" s="70"/>
      <c r="K344" s="70"/>
      <c r="L344" s="46">
        <f t="shared" si="37"/>
        <v>639.822</v>
      </c>
      <c r="M344" s="42" t="s">
        <v>37</v>
      </c>
      <c r="N344" s="42" t="s">
        <v>37</v>
      </c>
      <c r="O344" s="42" t="s">
        <v>310</v>
      </c>
      <c r="P344" s="72" t="s">
        <v>529</v>
      </c>
      <c r="Q344" s="156">
        <v>2343</v>
      </c>
      <c r="R344" s="67" t="s">
        <v>39</v>
      </c>
      <c r="S344" s="72" t="s">
        <v>529</v>
      </c>
      <c r="T344" s="112"/>
      <c r="U344" s="112"/>
      <c r="V344" s="112"/>
    </row>
    <row r="345" s="16" customFormat="1" ht="24" spans="1:22">
      <c r="A345" s="42">
        <v>324</v>
      </c>
      <c r="B345" s="157" t="s">
        <v>759</v>
      </c>
      <c r="C345" s="53" t="s">
        <v>306</v>
      </c>
      <c r="D345" s="40" t="s">
        <v>784</v>
      </c>
      <c r="E345" s="53" t="s">
        <v>785</v>
      </c>
      <c r="F345" s="61" t="s">
        <v>528</v>
      </c>
      <c r="G345" s="158">
        <v>106.637</v>
      </c>
      <c r="H345" s="158">
        <v>106.637</v>
      </c>
      <c r="I345" s="70"/>
      <c r="J345" s="70"/>
      <c r="K345" s="70"/>
      <c r="L345" s="46">
        <f t="shared" si="37"/>
        <v>106.637</v>
      </c>
      <c r="M345" s="42" t="s">
        <v>37</v>
      </c>
      <c r="N345" s="42" t="s">
        <v>37</v>
      </c>
      <c r="O345" s="42" t="s">
        <v>310</v>
      </c>
      <c r="P345" s="72" t="s">
        <v>529</v>
      </c>
      <c r="Q345" s="156">
        <v>374</v>
      </c>
      <c r="R345" s="67" t="s">
        <v>39</v>
      </c>
      <c r="S345" s="72" t="s">
        <v>529</v>
      </c>
      <c r="T345" s="112"/>
      <c r="U345" s="112"/>
      <c r="V345" s="112"/>
    </row>
    <row r="346" s="16" customFormat="1" ht="24" spans="1:22">
      <c r="A346" s="42">
        <v>325</v>
      </c>
      <c r="B346" s="157" t="s">
        <v>759</v>
      </c>
      <c r="C346" s="53" t="s">
        <v>306</v>
      </c>
      <c r="D346" s="40" t="s">
        <v>786</v>
      </c>
      <c r="E346" s="53" t="s">
        <v>787</v>
      </c>
      <c r="F346" s="61" t="s">
        <v>528</v>
      </c>
      <c r="G346" s="158">
        <v>106.637</v>
      </c>
      <c r="H346" s="158">
        <v>106.637</v>
      </c>
      <c r="I346" s="70"/>
      <c r="J346" s="70"/>
      <c r="K346" s="70"/>
      <c r="L346" s="46">
        <f t="shared" si="37"/>
        <v>106.637</v>
      </c>
      <c r="M346" s="42" t="s">
        <v>37</v>
      </c>
      <c r="N346" s="42" t="s">
        <v>37</v>
      </c>
      <c r="O346" s="42" t="s">
        <v>310</v>
      </c>
      <c r="P346" s="72" t="s">
        <v>529</v>
      </c>
      <c r="Q346" s="156">
        <v>379.5</v>
      </c>
      <c r="R346" s="67" t="s">
        <v>39</v>
      </c>
      <c r="S346" s="72" t="s">
        <v>529</v>
      </c>
      <c r="T346" s="112"/>
      <c r="U346" s="112"/>
      <c r="V346" s="112"/>
    </row>
    <row r="347" s="16" customFormat="1" ht="27" customHeight="1" spans="1:22">
      <c r="A347" s="42">
        <v>326</v>
      </c>
      <c r="B347" s="53" t="s">
        <v>788</v>
      </c>
      <c r="C347" s="62" t="s">
        <v>306</v>
      </c>
      <c r="D347" s="40" t="s">
        <v>789</v>
      </c>
      <c r="E347" s="53" t="s">
        <v>790</v>
      </c>
      <c r="F347" s="53" t="s">
        <v>791</v>
      </c>
      <c r="G347" s="46">
        <f t="shared" ref="G345:G373" si="38">SUM(H347:K347)</f>
        <v>96296.2962962963</v>
      </c>
      <c r="H347" s="46">
        <v>96296.2962962963</v>
      </c>
      <c r="I347" s="70"/>
      <c r="J347" s="70"/>
      <c r="K347" s="70"/>
      <c r="L347" s="46">
        <f t="shared" ref="L347:L373" si="39">G347</f>
        <v>96296.2962962963</v>
      </c>
      <c r="M347" s="42" t="s">
        <v>37</v>
      </c>
      <c r="N347" s="42" t="s">
        <v>37</v>
      </c>
      <c r="O347" s="42" t="s">
        <v>310</v>
      </c>
      <c r="P347" s="53" t="s">
        <v>792</v>
      </c>
      <c r="Q347" s="46">
        <f t="shared" ref="Q347:Q410" si="40">L347*0.055</f>
        <v>5296.2962962963</v>
      </c>
      <c r="R347" s="67" t="s">
        <v>39</v>
      </c>
      <c r="S347" s="72" t="s">
        <v>792</v>
      </c>
      <c r="T347" s="112"/>
      <c r="U347" s="112"/>
      <c r="V347" s="112"/>
    </row>
    <row r="348" s="16" customFormat="1" ht="24" spans="1:22">
      <c r="A348" s="42">
        <v>327</v>
      </c>
      <c r="B348" s="53" t="s">
        <v>788</v>
      </c>
      <c r="C348" s="62" t="s">
        <v>306</v>
      </c>
      <c r="D348" s="40" t="s">
        <v>793</v>
      </c>
      <c r="E348" s="53" t="s">
        <v>794</v>
      </c>
      <c r="F348" s="53" t="s">
        <v>791</v>
      </c>
      <c r="G348" s="46">
        <f t="shared" si="38"/>
        <v>54166.6666666667</v>
      </c>
      <c r="H348" s="46">
        <v>54166.6666666667</v>
      </c>
      <c r="I348" s="70"/>
      <c r="J348" s="70"/>
      <c r="K348" s="70"/>
      <c r="L348" s="46">
        <f t="shared" si="39"/>
        <v>54166.6666666667</v>
      </c>
      <c r="M348" s="42" t="s">
        <v>37</v>
      </c>
      <c r="N348" s="42" t="s">
        <v>37</v>
      </c>
      <c r="O348" s="42" t="s">
        <v>310</v>
      </c>
      <c r="P348" s="53" t="s">
        <v>792</v>
      </c>
      <c r="Q348" s="46">
        <f t="shared" si="40"/>
        <v>2979.16666666667</v>
      </c>
      <c r="R348" s="67" t="s">
        <v>39</v>
      </c>
      <c r="S348" s="72" t="s">
        <v>792</v>
      </c>
      <c r="T348" s="112"/>
      <c r="U348" s="112"/>
      <c r="V348" s="112"/>
    </row>
    <row r="349" s="16" customFormat="1" ht="24" spans="1:22">
      <c r="A349" s="42">
        <v>328</v>
      </c>
      <c r="B349" s="53" t="s">
        <v>788</v>
      </c>
      <c r="C349" s="62" t="s">
        <v>306</v>
      </c>
      <c r="D349" s="40" t="s">
        <v>795</v>
      </c>
      <c r="E349" s="53" t="s">
        <v>796</v>
      </c>
      <c r="F349" s="53" t="s">
        <v>791</v>
      </c>
      <c r="G349" s="46">
        <f t="shared" si="38"/>
        <v>240740.740740741</v>
      </c>
      <c r="H349" s="46">
        <v>240740.740740741</v>
      </c>
      <c r="I349" s="70"/>
      <c r="J349" s="70"/>
      <c r="K349" s="70"/>
      <c r="L349" s="46">
        <f t="shared" si="39"/>
        <v>240740.740740741</v>
      </c>
      <c r="M349" s="42" t="s">
        <v>37</v>
      </c>
      <c r="N349" s="42" t="s">
        <v>37</v>
      </c>
      <c r="O349" s="42" t="s">
        <v>310</v>
      </c>
      <c r="P349" s="53" t="s">
        <v>792</v>
      </c>
      <c r="Q349" s="46">
        <f t="shared" si="40"/>
        <v>13240.7407407408</v>
      </c>
      <c r="R349" s="67" t="s">
        <v>39</v>
      </c>
      <c r="S349" s="72" t="s">
        <v>792</v>
      </c>
      <c r="T349" s="112"/>
      <c r="U349" s="112"/>
      <c r="V349" s="112"/>
    </row>
    <row r="350" s="16" customFormat="1" ht="24" spans="1:22">
      <c r="A350" s="42">
        <v>329</v>
      </c>
      <c r="B350" s="53" t="s">
        <v>788</v>
      </c>
      <c r="C350" s="62" t="s">
        <v>306</v>
      </c>
      <c r="D350" s="40" t="s">
        <v>797</v>
      </c>
      <c r="E350" s="53" t="s">
        <v>798</v>
      </c>
      <c r="F350" s="53" t="s">
        <v>791</v>
      </c>
      <c r="G350" s="46">
        <f t="shared" si="38"/>
        <v>60185.1851851852</v>
      </c>
      <c r="H350" s="46">
        <v>60185.1851851852</v>
      </c>
      <c r="I350" s="70"/>
      <c r="J350" s="70"/>
      <c r="K350" s="70"/>
      <c r="L350" s="46">
        <f t="shared" si="39"/>
        <v>60185.1851851852</v>
      </c>
      <c r="M350" s="42" t="s">
        <v>37</v>
      </c>
      <c r="N350" s="42" t="s">
        <v>37</v>
      </c>
      <c r="O350" s="42" t="s">
        <v>310</v>
      </c>
      <c r="P350" s="53" t="s">
        <v>792</v>
      </c>
      <c r="Q350" s="46">
        <f t="shared" si="40"/>
        <v>3310.18518518519</v>
      </c>
      <c r="R350" s="67" t="s">
        <v>39</v>
      </c>
      <c r="S350" s="72" t="s">
        <v>792</v>
      </c>
      <c r="T350" s="112"/>
      <c r="U350" s="112"/>
      <c r="V350" s="112"/>
    </row>
    <row r="351" s="16" customFormat="1" ht="24" spans="1:22">
      <c r="A351" s="42">
        <v>330</v>
      </c>
      <c r="B351" s="53" t="s">
        <v>788</v>
      </c>
      <c r="C351" s="62" t="s">
        <v>306</v>
      </c>
      <c r="D351" s="40" t="s">
        <v>799</v>
      </c>
      <c r="E351" s="53" t="s">
        <v>800</v>
      </c>
      <c r="F351" s="53" t="s">
        <v>791</v>
      </c>
      <c r="G351" s="46">
        <f t="shared" si="38"/>
        <v>156481.481481481</v>
      </c>
      <c r="H351" s="46">
        <v>156481.481481481</v>
      </c>
      <c r="I351" s="70"/>
      <c r="J351" s="70"/>
      <c r="K351" s="70"/>
      <c r="L351" s="46">
        <f t="shared" si="39"/>
        <v>156481.481481481</v>
      </c>
      <c r="M351" s="42" t="s">
        <v>37</v>
      </c>
      <c r="N351" s="42" t="s">
        <v>37</v>
      </c>
      <c r="O351" s="42" t="s">
        <v>310</v>
      </c>
      <c r="P351" s="53" t="s">
        <v>792</v>
      </c>
      <c r="Q351" s="46">
        <f t="shared" si="40"/>
        <v>8606.48148148145</v>
      </c>
      <c r="R351" s="67" t="s">
        <v>39</v>
      </c>
      <c r="S351" s="72" t="s">
        <v>792</v>
      </c>
      <c r="T351" s="112"/>
      <c r="U351" s="112"/>
      <c r="V351" s="112"/>
    </row>
    <row r="352" s="16" customFormat="1" ht="24" spans="1:22">
      <c r="A352" s="42">
        <v>331</v>
      </c>
      <c r="B352" s="53" t="s">
        <v>788</v>
      </c>
      <c r="C352" s="62" t="s">
        <v>306</v>
      </c>
      <c r="D352" s="40" t="s">
        <v>801</v>
      </c>
      <c r="E352" s="53" t="s">
        <v>802</v>
      </c>
      <c r="F352" s="53" t="s">
        <v>791</v>
      </c>
      <c r="G352" s="46">
        <f t="shared" si="38"/>
        <v>30092.5925925926</v>
      </c>
      <c r="H352" s="46">
        <v>30092.5925925926</v>
      </c>
      <c r="I352" s="70"/>
      <c r="J352" s="70"/>
      <c r="K352" s="70"/>
      <c r="L352" s="46">
        <f t="shared" si="39"/>
        <v>30092.5925925926</v>
      </c>
      <c r="M352" s="42" t="s">
        <v>37</v>
      </c>
      <c r="N352" s="42" t="s">
        <v>37</v>
      </c>
      <c r="O352" s="42" t="s">
        <v>310</v>
      </c>
      <c r="P352" s="53" t="s">
        <v>792</v>
      </c>
      <c r="Q352" s="46">
        <f t="shared" si="40"/>
        <v>1655.09259259259</v>
      </c>
      <c r="R352" s="67" t="s">
        <v>39</v>
      </c>
      <c r="S352" s="72" t="s">
        <v>792</v>
      </c>
      <c r="T352" s="112"/>
      <c r="U352" s="112"/>
      <c r="V352" s="112"/>
    </row>
    <row r="353" s="16" customFormat="1" ht="24" spans="1:22">
      <c r="A353" s="42">
        <v>332</v>
      </c>
      <c r="B353" s="53" t="s">
        <v>788</v>
      </c>
      <c r="C353" s="62" t="s">
        <v>306</v>
      </c>
      <c r="D353" s="40" t="s">
        <v>803</v>
      </c>
      <c r="E353" s="53" t="s">
        <v>804</v>
      </c>
      <c r="F353" s="53" t="s">
        <v>791</v>
      </c>
      <c r="G353" s="46">
        <f t="shared" si="38"/>
        <v>114351.851851852</v>
      </c>
      <c r="H353" s="46">
        <v>114351.851851852</v>
      </c>
      <c r="I353" s="70"/>
      <c r="J353" s="70"/>
      <c r="K353" s="70"/>
      <c r="L353" s="46">
        <f t="shared" si="39"/>
        <v>114351.851851852</v>
      </c>
      <c r="M353" s="42" t="s">
        <v>37</v>
      </c>
      <c r="N353" s="42" t="s">
        <v>37</v>
      </c>
      <c r="O353" s="42" t="s">
        <v>310</v>
      </c>
      <c r="P353" s="53" t="s">
        <v>792</v>
      </c>
      <c r="Q353" s="46">
        <f t="shared" si="40"/>
        <v>6289.35185185186</v>
      </c>
      <c r="R353" s="67" t="s">
        <v>39</v>
      </c>
      <c r="S353" s="72" t="s">
        <v>792</v>
      </c>
      <c r="T353" s="112"/>
      <c r="U353" s="112"/>
      <c r="V353" s="112"/>
    </row>
    <row r="354" s="16" customFormat="1" ht="24" spans="1:22">
      <c r="A354" s="42">
        <v>333</v>
      </c>
      <c r="B354" s="53" t="s">
        <v>788</v>
      </c>
      <c r="C354" s="62" t="s">
        <v>306</v>
      </c>
      <c r="D354" s="40" t="s">
        <v>805</v>
      </c>
      <c r="E354" s="53" t="s">
        <v>806</v>
      </c>
      <c r="F354" s="53" t="s">
        <v>791</v>
      </c>
      <c r="G354" s="46">
        <f t="shared" si="38"/>
        <v>36111.1111111111</v>
      </c>
      <c r="H354" s="46">
        <v>36111.1111111111</v>
      </c>
      <c r="I354" s="70"/>
      <c r="J354" s="70"/>
      <c r="K354" s="70"/>
      <c r="L354" s="46">
        <f t="shared" si="39"/>
        <v>36111.1111111111</v>
      </c>
      <c r="M354" s="42" t="s">
        <v>37</v>
      </c>
      <c r="N354" s="42" t="s">
        <v>37</v>
      </c>
      <c r="O354" s="42" t="s">
        <v>310</v>
      </c>
      <c r="P354" s="53" t="s">
        <v>792</v>
      </c>
      <c r="Q354" s="46">
        <f t="shared" si="40"/>
        <v>1986.11111111111</v>
      </c>
      <c r="R354" s="67" t="s">
        <v>39</v>
      </c>
      <c r="S354" s="72" t="s">
        <v>792</v>
      </c>
      <c r="T354" s="112"/>
      <c r="U354" s="112"/>
      <c r="V354" s="112"/>
    </row>
    <row r="355" s="16" customFormat="1" ht="24" spans="1:22">
      <c r="A355" s="42">
        <v>334</v>
      </c>
      <c r="B355" s="53" t="s">
        <v>788</v>
      </c>
      <c r="C355" s="62" t="s">
        <v>306</v>
      </c>
      <c r="D355" s="40" t="s">
        <v>807</v>
      </c>
      <c r="E355" s="53" t="s">
        <v>808</v>
      </c>
      <c r="F355" s="53" t="s">
        <v>791</v>
      </c>
      <c r="G355" s="46">
        <f t="shared" si="38"/>
        <v>210648.148148148</v>
      </c>
      <c r="H355" s="46">
        <v>210648.148148148</v>
      </c>
      <c r="I355" s="70"/>
      <c r="J355" s="70"/>
      <c r="K355" s="70"/>
      <c r="L355" s="46">
        <f t="shared" si="39"/>
        <v>210648.148148148</v>
      </c>
      <c r="M355" s="42" t="s">
        <v>37</v>
      </c>
      <c r="N355" s="42" t="s">
        <v>37</v>
      </c>
      <c r="O355" s="42" t="s">
        <v>310</v>
      </c>
      <c r="P355" s="53" t="s">
        <v>792</v>
      </c>
      <c r="Q355" s="46">
        <f t="shared" si="40"/>
        <v>11585.6481481481</v>
      </c>
      <c r="R355" s="67" t="s">
        <v>39</v>
      </c>
      <c r="S355" s="72" t="s">
        <v>792</v>
      </c>
      <c r="T355" s="112"/>
      <c r="U355" s="112"/>
      <c r="V355" s="112"/>
    </row>
    <row r="356" s="16" customFormat="1" ht="24" spans="1:22">
      <c r="A356" s="42">
        <v>335</v>
      </c>
      <c r="B356" s="53" t="s">
        <v>788</v>
      </c>
      <c r="C356" s="62" t="s">
        <v>306</v>
      </c>
      <c r="D356" s="40" t="s">
        <v>809</v>
      </c>
      <c r="E356" s="53" t="s">
        <v>810</v>
      </c>
      <c r="F356" s="53" t="s">
        <v>791</v>
      </c>
      <c r="G356" s="46">
        <f t="shared" si="38"/>
        <v>42129.6296296296</v>
      </c>
      <c r="H356" s="46">
        <v>42129.6296296296</v>
      </c>
      <c r="I356" s="70"/>
      <c r="J356" s="70"/>
      <c r="K356" s="70"/>
      <c r="L356" s="46">
        <f t="shared" si="39"/>
        <v>42129.6296296296</v>
      </c>
      <c r="M356" s="42" t="s">
        <v>37</v>
      </c>
      <c r="N356" s="42" t="s">
        <v>37</v>
      </c>
      <c r="O356" s="42" t="s">
        <v>310</v>
      </c>
      <c r="P356" s="53" t="s">
        <v>792</v>
      </c>
      <c r="Q356" s="46">
        <f t="shared" si="40"/>
        <v>2317.12962962963</v>
      </c>
      <c r="R356" s="67" t="s">
        <v>39</v>
      </c>
      <c r="S356" s="72" t="s">
        <v>792</v>
      </c>
      <c r="T356" s="112"/>
      <c r="U356" s="112"/>
      <c r="V356" s="112"/>
    </row>
    <row r="357" s="16" customFormat="1" ht="24" spans="1:22">
      <c r="A357" s="42">
        <v>336</v>
      </c>
      <c r="B357" s="53" t="s">
        <v>788</v>
      </c>
      <c r="C357" s="62" t="s">
        <v>306</v>
      </c>
      <c r="D357" s="40" t="s">
        <v>811</v>
      </c>
      <c r="E357" s="53" t="s">
        <v>812</v>
      </c>
      <c r="F357" s="53" t="s">
        <v>791</v>
      </c>
      <c r="G357" s="46">
        <f t="shared" si="38"/>
        <v>78240.7407407407</v>
      </c>
      <c r="H357" s="46">
        <v>78240.7407407407</v>
      </c>
      <c r="I357" s="70"/>
      <c r="J357" s="70"/>
      <c r="K357" s="70"/>
      <c r="L357" s="46">
        <f t="shared" si="39"/>
        <v>78240.7407407407</v>
      </c>
      <c r="M357" s="42" t="s">
        <v>37</v>
      </c>
      <c r="N357" s="42" t="s">
        <v>37</v>
      </c>
      <c r="O357" s="42" t="s">
        <v>310</v>
      </c>
      <c r="P357" s="53" t="s">
        <v>792</v>
      </c>
      <c r="Q357" s="46">
        <f t="shared" si="40"/>
        <v>4303.24074074074</v>
      </c>
      <c r="R357" s="67" t="s">
        <v>39</v>
      </c>
      <c r="S357" s="72" t="s">
        <v>792</v>
      </c>
      <c r="T357" s="112"/>
      <c r="U357" s="112"/>
      <c r="V357" s="112"/>
    </row>
    <row r="358" s="16" customFormat="1" ht="24" spans="1:22">
      <c r="A358" s="42">
        <v>337</v>
      </c>
      <c r="B358" s="53" t="s">
        <v>788</v>
      </c>
      <c r="C358" s="62" t="s">
        <v>306</v>
      </c>
      <c r="D358" s="40" t="s">
        <v>813</v>
      </c>
      <c r="E358" s="53" t="s">
        <v>814</v>
      </c>
      <c r="F358" s="53" t="s">
        <v>791</v>
      </c>
      <c r="G358" s="46">
        <f t="shared" si="38"/>
        <v>150462.962962963</v>
      </c>
      <c r="H358" s="46">
        <v>150462.962962963</v>
      </c>
      <c r="I358" s="70"/>
      <c r="J358" s="70"/>
      <c r="K358" s="70"/>
      <c r="L358" s="46">
        <f t="shared" si="39"/>
        <v>150462.962962963</v>
      </c>
      <c r="M358" s="42" t="s">
        <v>37</v>
      </c>
      <c r="N358" s="42" t="s">
        <v>37</v>
      </c>
      <c r="O358" s="42" t="s">
        <v>310</v>
      </c>
      <c r="P358" s="53" t="s">
        <v>792</v>
      </c>
      <c r="Q358" s="46">
        <f t="shared" si="40"/>
        <v>8275.46296296297</v>
      </c>
      <c r="R358" s="67" t="s">
        <v>39</v>
      </c>
      <c r="S358" s="72" t="s">
        <v>792</v>
      </c>
      <c r="T358" s="112"/>
      <c r="U358" s="112"/>
      <c r="V358" s="112"/>
    </row>
    <row r="359" s="16" customFormat="1" ht="24" spans="1:22">
      <c r="A359" s="42">
        <v>338</v>
      </c>
      <c r="B359" s="53" t="s">
        <v>788</v>
      </c>
      <c r="C359" s="62" t="s">
        <v>306</v>
      </c>
      <c r="D359" s="40" t="s">
        <v>815</v>
      </c>
      <c r="E359" s="53" t="s">
        <v>816</v>
      </c>
      <c r="F359" s="53" t="s">
        <v>791</v>
      </c>
      <c r="G359" s="46">
        <f t="shared" si="38"/>
        <v>168518.518518519</v>
      </c>
      <c r="H359" s="46">
        <v>168518.518518519</v>
      </c>
      <c r="I359" s="70"/>
      <c r="J359" s="70"/>
      <c r="K359" s="70"/>
      <c r="L359" s="46">
        <f t="shared" si="39"/>
        <v>168518.518518519</v>
      </c>
      <c r="M359" s="42" t="s">
        <v>37</v>
      </c>
      <c r="N359" s="42" t="s">
        <v>37</v>
      </c>
      <c r="O359" s="42" t="s">
        <v>310</v>
      </c>
      <c r="P359" s="53" t="s">
        <v>792</v>
      </c>
      <c r="Q359" s="46">
        <f t="shared" si="40"/>
        <v>9268.51851851855</v>
      </c>
      <c r="R359" s="67" t="s">
        <v>39</v>
      </c>
      <c r="S359" s="72" t="s">
        <v>792</v>
      </c>
      <c r="T359" s="112"/>
      <c r="U359" s="112"/>
      <c r="V359" s="112"/>
    </row>
    <row r="360" s="16" customFormat="1" ht="24" spans="1:22">
      <c r="A360" s="42">
        <v>339</v>
      </c>
      <c r="B360" s="53" t="s">
        <v>788</v>
      </c>
      <c r="C360" s="62" t="s">
        <v>306</v>
      </c>
      <c r="D360" s="40" t="s">
        <v>817</v>
      </c>
      <c r="E360" s="53" t="s">
        <v>818</v>
      </c>
      <c r="F360" s="53" t="s">
        <v>791</v>
      </c>
      <c r="G360" s="46">
        <f t="shared" si="38"/>
        <v>168518.518518519</v>
      </c>
      <c r="H360" s="46">
        <v>168518.518518519</v>
      </c>
      <c r="I360" s="70"/>
      <c r="J360" s="70"/>
      <c r="K360" s="70"/>
      <c r="L360" s="46">
        <f t="shared" si="39"/>
        <v>168518.518518519</v>
      </c>
      <c r="M360" s="42" t="s">
        <v>37</v>
      </c>
      <c r="N360" s="42" t="s">
        <v>37</v>
      </c>
      <c r="O360" s="42" t="s">
        <v>310</v>
      </c>
      <c r="P360" s="53" t="s">
        <v>792</v>
      </c>
      <c r="Q360" s="46">
        <f t="shared" si="40"/>
        <v>9268.51851851855</v>
      </c>
      <c r="R360" s="67" t="s">
        <v>39</v>
      </c>
      <c r="S360" s="72" t="s">
        <v>792</v>
      </c>
      <c r="T360" s="112"/>
      <c r="U360" s="112"/>
      <c r="V360" s="112"/>
    </row>
    <row r="361" s="16" customFormat="1" ht="24" spans="1:22">
      <c r="A361" s="42">
        <v>340</v>
      </c>
      <c r="B361" s="53" t="s">
        <v>788</v>
      </c>
      <c r="C361" s="62" t="s">
        <v>306</v>
      </c>
      <c r="D361" s="40" t="s">
        <v>819</v>
      </c>
      <c r="E361" s="53" t="s">
        <v>820</v>
      </c>
      <c r="F361" s="53" t="s">
        <v>791</v>
      </c>
      <c r="G361" s="46">
        <f t="shared" si="38"/>
        <v>204629.62962963</v>
      </c>
      <c r="H361" s="46">
        <v>204629.62962963</v>
      </c>
      <c r="I361" s="70"/>
      <c r="J361" s="70"/>
      <c r="K361" s="70"/>
      <c r="L361" s="46">
        <f t="shared" si="39"/>
        <v>204629.62962963</v>
      </c>
      <c r="M361" s="42" t="s">
        <v>37</v>
      </c>
      <c r="N361" s="42" t="s">
        <v>37</v>
      </c>
      <c r="O361" s="42" t="s">
        <v>310</v>
      </c>
      <c r="P361" s="53" t="s">
        <v>792</v>
      </c>
      <c r="Q361" s="46">
        <f t="shared" si="40"/>
        <v>11254.6296296297</v>
      </c>
      <c r="R361" s="67" t="s">
        <v>39</v>
      </c>
      <c r="S361" s="72" t="s">
        <v>792</v>
      </c>
      <c r="T361" s="112"/>
      <c r="U361" s="112"/>
      <c r="V361" s="112"/>
    </row>
    <row r="362" s="16" customFormat="1" ht="24" spans="1:22">
      <c r="A362" s="42">
        <v>341</v>
      </c>
      <c r="B362" s="53" t="s">
        <v>788</v>
      </c>
      <c r="C362" s="62" t="s">
        <v>306</v>
      </c>
      <c r="D362" s="40" t="s">
        <v>821</v>
      </c>
      <c r="E362" s="53" t="s">
        <v>822</v>
      </c>
      <c r="F362" s="53" t="s">
        <v>791</v>
      </c>
      <c r="G362" s="46">
        <f t="shared" si="38"/>
        <v>54166.6666666667</v>
      </c>
      <c r="H362" s="46">
        <v>54166.6666666667</v>
      </c>
      <c r="I362" s="70"/>
      <c r="J362" s="70"/>
      <c r="K362" s="70"/>
      <c r="L362" s="46">
        <f t="shared" si="39"/>
        <v>54166.6666666667</v>
      </c>
      <c r="M362" s="42" t="s">
        <v>37</v>
      </c>
      <c r="N362" s="42" t="s">
        <v>37</v>
      </c>
      <c r="O362" s="42" t="s">
        <v>310</v>
      </c>
      <c r="P362" s="53" t="s">
        <v>792</v>
      </c>
      <c r="Q362" s="46">
        <f t="shared" si="40"/>
        <v>2979.16666666667</v>
      </c>
      <c r="R362" s="67" t="s">
        <v>39</v>
      </c>
      <c r="S362" s="72" t="s">
        <v>792</v>
      </c>
      <c r="T362" s="112"/>
      <c r="U362" s="112"/>
      <c r="V362" s="112"/>
    </row>
    <row r="363" s="16" customFormat="1" ht="24" spans="1:22">
      <c r="A363" s="42">
        <v>342</v>
      </c>
      <c r="B363" s="53" t="s">
        <v>788</v>
      </c>
      <c r="C363" s="62" t="s">
        <v>306</v>
      </c>
      <c r="D363" s="40" t="s">
        <v>823</v>
      </c>
      <c r="E363" s="53" t="s">
        <v>824</v>
      </c>
      <c r="F363" s="53" t="s">
        <v>791</v>
      </c>
      <c r="G363" s="46">
        <f t="shared" si="38"/>
        <v>54166.6666666667</v>
      </c>
      <c r="H363" s="46">
        <v>54166.6666666667</v>
      </c>
      <c r="I363" s="70"/>
      <c r="J363" s="70"/>
      <c r="K363" s="70"/>
      <c r="L363" s="46">
        <f t="shared" si="39"/>
        <v>54166.6666666667</v>
      </c>
      <c r="M363" s="42" t="s">
        <v>37</v>
      </c>
      <c r="N363" s="42" t="s">
        <v>37</v>
      </c>
      <c r="O363" s="42" t="s">
        <v>310</v>
      </c>
      <c r="P363" s="53" t="s">
        <v>792</v>
      </c>
      <c r="Q363" s="46">
        <f t="shared" si="40"/>
        <v>2979.16666666667</v>
      </c>
      <c r="R363" s="67" t="s">
        <v>39</v>
      </c>
      <c r="S363" s="72" t="s">
        <v>792</v>
      </c>
      <c r="T363" s="112"/>
      <c r="U363" s="112"/>
      <c r="V363" s="112"/>
    </row>
    <row r="364" s="16" customFormat="1" ht="24" spans="1:22">
      <c r="A364" s="42">
        <v>343</v>
      </c>
      <c r="B364" s="53" t="s">
        <v>788</v>
      </c>
      <c r="C364" s="62" t="s">
        <v>306</v>
      </c>
      <c r="D364" s="40" t="s">
        <v>825</v>
      </c>
      <c r="E364" s="53" t="s">
        <v>826</v>
      </c>
      <c r="F364" s="53" t="s">
        <v>791</v>
      </c>
      <c r="G364" s="46">
        <f t="shared" si="38"/>
        <v>30092.5925925926</v>
      </c>
      <c r="H364" s="46">
        <v>30092.5925925926</v>
      </c>
      <c r="I364" s="70"/>
      <c r="J364" s="70"/>
      <c r="K364" s="70"/>
      <c r="L364" s="46">
        <f t="shared" si="39"/>
        <v>30092.5925925926</v>
      </c>
      <c r="M364" s="42" t="s">
        <v>37</v>
      </c>
      <c r="N364" s="42" t="s">
        <v>37</v>
      </c>
      <c r="O364" s="42" t="s">
        <v>310</v>
      </c>
      <c r="P364" s="53" t="s">
        <v>792</v>
      </c>
      <c r="Q364" s="46">
        <f t="shared" si="40"/>
        <v>1655.09259259259</v>
      </c>
      <c r="R364" s="67" t="s">
        <v>39</v>
      </c>
      <c r="S364" s="72" t="s">
        <v>792</v>
      </c>
      <c r="T364" s="112"/>
      <c r="U364" s="112"/>
      <c r="V364" s="112"/>
    </row>
    <row r="365" s="16" customFormat="1" ht="24" spans="1:22">
      <c r="A365" s="42">
        <v>344</v>
      </c>
      <c r="B365" s="53" t="s">
        <v>788</v>
      </c>
      <c r="C365" s="62" t="s">
        <v>306</v>
      </c>
      <c r="D365" s="40" t="s">
        <v>827</v>
      </c>
      <c r="E365" s="53" t="s">
        <v>828</v>
      </c>
      <c r="F365" s="53" t="s">
        <v>791</v>
      </c>
      <c r="G365" s="46">
        <f t="shared" si="38"/>
        <v>126388.888888889</v>
      </c>
      <c r="H365" s="46">
        <v>126388.888888889</v>
      </c>
      <c r="I365" s="70"/>
      <c r="J365" s="70"/>
      <c r="K365" s="70"/>
      <c r="L365" s="46">
        <f t="shared" si="39"/>
        <v>126388.888888889</v>
      </c>
      <c r="M365" s="42" t="s">
        <v>37</v>
      </c>
      <c r="N365" s="42" t="s">
        <v>37</v>
      </c>
      <c r="O365" s="42" t="s">
        <v>310</v>
      </c>
      <c r="P365" s="53" t="s">
        <v>792</v>
      </c>
      <c r="Q365" s="46">
        <f t="shared" si="40"/>
        <v>6951.3888888889</v>
      </c>
      <c r="R365" s="67" t="s">
        <v>39</v>
      </c>
      <c r="S365" s="72" t="s">
        <v>792</v>
      </c>
      <c r="T365" s="112"/>
      <c r="U365" s="112"/>
      <c r="V365" s="112"/>
    </row>
    <row r="366" s="16" customFormat="1" ht="24" spans="1:22">
      <c r="A366" s="42">
        <v>345</v>
      </c>
      <c r="B366" s="53" t="s">
        <v>788</v>
      </c>
      <c r="C366" s="62" t="s">
        <v>306</v>
      </c>
      <c r="D366" s="40" t="s">
        <v>829</v>
      </c>
      <c r="E366" s="53" t="s">
        <v>830</v>
      </c>
      <c r="F366" s="53" t="s">
        <v>791</v>
      </c>
      <c r="G366" s="46">
        <f t="shared" si="38"/>
        <v>24074.0740740741</v>
      </c>
      <c r="H366" s="46">
        <v>24074.0740740741</v>
      </c>
      <c r="I366" s="70"/>
      <c r="J366" s="70"/>
      <c r="K366" s="70"/>
      <c r="L366" s="46">
        <f t="shared" si="39"/>
        <v>24074.0740740741</v>
      </c>
      <c r="M366" s="42" t="s">
        <v>37</v>
      </c>
      <c r="N366" s="42" t="s">
        <v>37</v>
      </c>
      <c r="O366" s="42" t="s">
        <v>310</v>
      </c>
      <c r="P366" s="53" t="s">
        <v>792</v>
      </c>
      <c r="Q366" s="46">
        <f t="shared" si="40"/>
        <v>1324.07407407408</v>
      </c>
      <c r="R366" s="67" t="s">
        <v>39</v>
      </c>
      <c r="S366" s="72" t="s">
        <v>792</v>
      </c>
      <c r="T366" s="112"/>
      <c r="U366" s="112"/>
      <c r="V366" s="112"/>
    </row>
    <row r="367" s="16" customFormat="1" ht="24" spans="1:22">
      <c r="A367" s="42">
        <v>346</v>
      </c>
      <c r="B367" s="53" t="s">
        <v>788</v>
      </c>
      <c r="C367" s="62" t="s">
        <v>306</v>
      </c>
      <c r="D367" s="40" t="s">
        <v>831</v>
      </c>
      <c r="E367" s="53" t="s">
        <v>832</v>
      </c>
      <c r="F367" s="53" t="s">
        <v>791</v>
      </c>
      <c r="G367" s="46">
        <f t="shared" si="38"/>
        <v>48148.1481481481</v>
      </c>
      <c r="H367" s="46">
        <v>48148.1481481481</v>
      </c>
      <c r="I367" s="70"/>
      <c r="J367" s="70"/>
      <c r="K367" s="70"/>
      <c r="L367" s="46">
        <f t="shared" si="39"/>
        <v>48148.1481481481</v>
      </c>
      <c r="M367" s="42" t="s">
        <v>37</v>
      </c>
      <c r="N367" s="42" t="s">
        <v>37</v>
      </c>
      <c r="O367" s="42" t="s">
        <v>310</v>
      </c>
      <c r="P367" s="53" t="s">
        <v>792</v>
      </c>
      <c r="Q367" s="46">
        <f t="shared" si="40"/>
        <v>2648.14814814815</v>
      </c>
      <c r="R367" s="67" t="s">
        <v>39</v>
      </c>
      <c r="S367" s="72" t="s">
        <v>792</v>
      </c>
      <c r="T367" s="112"/>
      <c r="U367" s="112"/>
      <c r="V367" s="112"/>
    </row>
    <row r="368" s="16" customFormat="1" ht="24" spans="1:22">
      <c r="A368" s="42">
        <v>347</v>
      </c>
      <c r="B368" s="53" t="s">
        <v>788</v>
      </c>
      <c r="C368" s="62" t="s">
        <v>306</v>
      </c>
      <c r="D368" s="40" t="s">
        <v>833</v>
      </c>
      <c r="E368" s="53" t="s">
        <v>834</v>
      </c>
      <c r="F368" s="53" t="s">
        <v>791</v>
      </c>
      <c r="G368" s="46">
        <f t="shared" si="38"/>
        <v>42129.6296296296</v>
      </c>
      <c r="H368" s="46">
        <v>42129.6296296296</v>
      </c>
      <c r="I368" s="70"/>
      <c r="J368" s="70"/>
      <c r="K368" s="70"/>
      <c r="L368" s="46">
        <f t="shared" si="39"/>
        <v>42129.6296296296</v>
      </c>
      <c r="M368" s="42" t="s">
        <v>37</v>
      </c>
      <c r="N368" s="42" t="s">
        <v>37</v>
      </c>
      <c r="O368" s="42" t="s">
        <v>310</v>
      </c>
      <c r="P368" s="53" t="s">
        <v>792</v>
      </c>
      <c r="Q368" s="46">
        <f t="shared" si="40"/>
        <v>2317.12962962963</v>
      </c>
      <c r="R368" s="67" t="s">
        <v>39</v>
      </c>
      <c r="S368" s="72" t="s">
        <v>792</v>
      </c>
      <c r="T368" s="112"/>
      <c r="U368" s="112"/>
      <c r="V368" s="112"/>
    </row>
    <row r="369" s="16" customFormat="1" ht="24" spans="1:22">
      <c r="A369" s="42">
        <v>348</v>
      </c>
      <c r="B369" s="53" t="s">
        <v>788</v>
      </c>
      <c r="C369" s="62" t="s">
        <v>306</v>
      </c>
      <c r="D369" s="40" t="s">
        <v>835</v>
      </c>
      <c r="E369" s="53" t="s">
        <v>836</v>
      </c>
      <c r="F369" s="53" t="s">
        <v>791</v>
      </c>
      <c r="G369" s="46">
        <f t="shared" si="38"/>
        <v>42129.6296296296</v>
      </c>
      <c r="H369" s="46">
        <v>42129.6296296296</v>
      </c>
      <c r="I369" s="70"/>
      <c r="J369" s="70"/>
      <c r="K369" s="70"/>
      <c r="L369" s="46">
        <f t="shared" si="39"/>
        <v>42129.6296296296</v>
      </c>
      <c r="M369" s="42" t="s">
        <v>37</v>
      </c>
      <c r="N369" s="42" t="s">
        <v>37</v>
      </c>
      <c r="O369" s="42" t="s">
        <v>310</v>
      </c>
      <c r="P369" s="53" t="s">
        <v>792</v>
      </c>
      <c r="Q369" s="46">
        <f t="shared" si="40"/>
        <v>2317.12962962963</v>
      </c>
      <c r="R369" s="67" t="s">
        <v>39</v>
      </c>
      <c r="S369" s="72" t="s">
        <v>792</v>
      </c>
      <c r="T369" s="112"/>
      <c r="U369" s="112"/>
      <c r="V369" s="112"/>
    </row>
    <row r="370" s="16" customFormat="1" ht="24" spans="1:22">
      <c r="A370" s="42">
        <v>349</v>
      </c>
      <c r="B370" s="53" t="s">
        <v>788</v>
      </c>
      <c r="C370" s="62" t="s">
        <v>306</v>
      </c>
      <c r="D370" s="40" t="s">
        <v>837</v>
      </c>
      <c r="E370" s="53" t="s">
        <v>838</v>
      </c>
      <c r="F370" s="53" t="s">
        <v>791</v>
      </c>
      <c r="G370" s="46">
        <f t="shared" si="38"/>
        <v>12037.037037037</v>
      </c>
      <c r="H370" s="46">
        <v>12037.037037037</v>
      </c>
      <c r="I370" s="70"/>
      <c r="J370" s="70"/>
      <c r="K370" s="70"/>
      <c r="L370" s="46">
        <f t="shared" si="39"/>
        <v>12037.037037037</v>
      </c>
      <c r="M370" s="42" t="s">
        <v>37</v>
      </c>
      <c r="N370" s="42" t="s">
        <v>37</v>
      </c>
      <c r="O370" s="42" t="s">
        <v>310</v>
      </c>
      <c r="P370" s="53" t="s">
        <v>792</v>
      </c>
      <c r="Q370" s="46">
        <f t="shared" si="40"/>
        <v>662.037037037035</v>
      </c>
      <c r="R370" s="67" t="s">
        <v>39</v>
      </c>
      <c r="S370" s="72" t="s">
        <v>792</v>
      </c>
      <c r="T370" s="112"/>
      <c r="U370" s="112"/>
      <c r="V370" s="112"/>
    </row>
    <row r="371" s="16" customFormat="1" ht="24" spans="1:22">
      <c r="A371" s="42">
        <v>350</v>
      </c>
      <c r="B371" s="53" t="s">
        <v>788</v>
      </c>
      <c r="C371" s="62" t="s">
        <v>306</v>
      </c>
      <c r="D371" s="40" t="s">
        <v>839</v>
      </c>
      <c r="E371" s="53" t="s">
        <v>840</v>
      </c>
      <c r="F371" s="53" t="s">
        <v>791</v>
      </c>
      <c r="G371" s="46">
        <f t="shared" si="38"/>
        <v>204629.62962963</v>
      </c>
      <c r="H371" s="46">
        <v>204629.62962963</v>
      </c>
      <c r="I371" s="70"/>
      <c r="J371" s="70"/>
      <c r="K371" s="70"/>
      <c r="L371" s="46">
        <f t="shared" si="39"/>
        <v>204629.62962963</v>
      </c>
      <c r="M371" s="42" t="s">
        <v>37</v>
      </c>
      <c r="N371" s="42" t="s">
        <v>37</v>
      </c>
      <c r="O371" s="42" t="s">
        <v>310</v>
      </c>
      <c r="P371" s="53" t="s">
        <v>792</v>
      </c>
      <c r="Q371" s="46">
        <f t="shared" si="40"/>
        <v>11254.6296296297</v>
      </c>
      <c r="R371" s="67" t="s">
        <v>39</v>
      </c>
      <c r="S371" s="72" t="s">
        <v>792</v>
      </c>
      <c r="T371" s="112"/>
      <c r="U371" s="112"/>
      <c r="V371" s="112"/>
    </row>
    <row r="372" s="16" customFormat="1" ht="24" spans="1:22">
      <c r="A372" s="42">
        <v>351</v>
      </c>
      <c r="B372" s="53" t="s">
        <v>788</v>
      </c>
      <c r="C372" s="62" t="s">
        <v>306</v>
      </c>
      <c r="D372" s="40" t="s">
        <v>841</v>
      </c>
      <c r="E372" s="53" t="s">
        <v>842</v>
      </c>
      <c r="F372" s="53" t="s">
        <v>791</v>
      </c>
      <c r="G372" s="46">
        <f t="shared" si="38"/>
        <v>30092.5925925926</v>
      </c>
      <c r="H372" s="46">
        <v>30092.5925925926</v>
      </c>
      <c r="I372" s="70"/>
      <c r="J372" s="70"/>
      <c r="K372" s="70"/>
      <c r="L372" s="46">
        <f t="shared" si="39"/>
        <v>30092.5925925926</v>
      </c>
      <c r="M372" s="42" t="s">
        <v>37</v>
      </c>
      <c r="N372" s="42" t="s">
        <v>37</v>
      </c>
      <c r="O372" s="42" t="s">
        <v>310</v>
      </c>
      <c r="P372" s="53" t="s">
        <v>792</v>
      </c>
      <c r="Q372" s="46">
        <f t="shared" si="40"/>
        <v>1655.09259259259</v>
      </c>
      <c r="R372" s="67" t="s">
        <v>39</v>
      </c>
      <c r="S372" s="72" t="s">
        <v>792</v>
      </c>
      <c r="T372" s="112"/>
      <c r="U372" s="112"/>
      <c r="V372" s="112"/>
    </row>
    <row r="373" s="16" customFormat="1" ht="24" spans="1:22">
      <c r="A373" s="42">
        <v>352</v>
      </c>
      <c r="B373" s="53" t="s">
        <v>788</v>
      </c>
      <c r="C373" s="62" t="s">
        <v>306</v>
      </c>
      <c r="D373" s="40" t="s">
        <v>843</v>
      </c>
      <c r="E373" s="53" t="s">
        <v>844</v>
      </c>
      <c r="F373" s="53" t="s">
        <v>791</v>
      </c>
      <c r="G373" s="46">
        <f t="shared" si="38"/>
        <v>120370.37037037</v>
      </c>
      <c r="H373" s="46">
        <v>120370.37037037</v>
      </c>
      <c r="I373" s="159"/>
      <c r="J373" s="159"/>
      <c r="K373" s="159"/>
      <c r="L373" s="46">
        <f t="shared" si="39"/>
        <v>120370.37037037</v>
      </c>
      <c r="M373" s="40" t="s">
        <v>37</v>
      </c>
      <c r="N373" s="40" t="s">
        <v>37</v>
      </c>
      <c r="O373" s="42" t="s">
        <v>310</v>
      </c>
      <c r="P373" s="53" t="s">
        <v>792</v>
      </c>
      <c r="Q373" s="46">
        <f t="shared" si="40"/>
        <v>6620.37037037035</v>
      </c>
      <c r="R373" s="67" t="s">
        <v>39</v>
      </c>
      <c r="S373" s="72" t="s">
        <v>792</v>
      </c>
      <c r="T373" s="112"/>
      <c r="U373" s="112"/>
      <c r="V373" s="112"/>
    </row>
    <row r="374" s="16" customFormat="1" ht="24" spans="1:22">
      <c r="A374" s="42">
        <v>353</v>
      </c>
      <c r="B374" s="53" t="s">
        <v>845</v>
      </c>
      <c r="C374" s="53" t="s">
        <v>306</v>
      </c>
      <c r="D374" s="40" t="s">
        <v>846</v>
      </c>
      <c r="E374" s="53" t="s">
        <v>790</v>
      </c>
      <c r="F374" s="53" t="s">
        <v>224</v>
      </c>
      <c r="G374" s="46">
        <f t="shared" ref="G374:G395" si="41">H374+I374+J374+K374</f>
        <v>52222.2222222222</v>
      </c>
      <c r="H374" s="46">
        <v>52222.2222222222</v>
      </c>
      <c r="I374" s="70"/>
      <c r="J374" s="70"/>
      <c r="K374" s="70"/>
      <c r="L374" s="46">
        <f t="shared" ref="L374:L400" si="42">H374</f>
        <v>52222.2222222222</v>
      </c>
      <c r="M374" s="42" t="s">
        <v>37</v>
      </c>
      <c r="N374" s="42" t="s">
        <v>37</v>
      </c>
      <c r="O374" s="42" t="s">
        <v>310</v>
      </c>
      <c r="P374" s="72" t="s">
        <v>353</v>
      </c>
      <c r="Q374" s="46">
        <f t="shared" si="40"/>
        <v>2872.22222222222</v>
      </c>
      <c r="R374" s="67" t="s">
        <v>39</v>
      </c>
      <c r="S374" s="77" t="s">
        <v>353</v>
      </c>
      <c r="T374" s="112"/>
      <c r="U374" s="112"/>
      <c r="V374" s="112"/>
    </row>
    <row r="375" s="16" customFormat="1" ht="24" spans="1:22">
      <c r="A375" s="42">
        <v>354</v>
      </c>
      <c r="B375" s="53" t="s">
        <v>845</v>
      </c>
      <c r="C375" s="53" t="s">
        <v>306</v>
      </c>
      <c r="D375" s="40" t="s">
        <v>847</v>
      </c>
      <c r="E375" s="53" t="s">
        <v>794</v>
      </c>
      <c r="F375" s="53" t="s">
        <v>224</v>
      </c>
      <c r="G375" s="46">
        <f t="shared" si="41"/>
        <v>29375</v>
      </c>
      <c r="H375" s="46">
        <v>29375</v>
      </c>
      <c r="I375" s="70"/>
      <c r="J375" s="70"/>
      <c r="K375" s="70"/>
      <c r="L375" s="46">
        <f t="shared" si="42"/>
        <v>29375</v>
      </c>
      <c r="M375" s="42" t="s">
        <v>37</v>
      </c>
      <c r="N375" s="42" t="s">
        <v>37</v>
      </c>
      <c r="O375" s="42" t="s">
        <v>310</v>
      </c>
      <c r="P375" s="72" t="s">
        <v>353</v>
      </c>
      <c r="Q375" s="46">
        <f t="shared" si="40"/>
        <v>1615.625</v>
      </c>
      <c r="R375" s="67" t="s">
        <v>39</v>
      </c>
      <c r="S375" s="77" t="s">
        <v>353</v>
      </c>
      <c r="T375" s="112"/>
      <c r="U375" s="112"/>
      <c r="V375" s="112"/>
    </row>
    <row r="376" s="16" customFormat="1" ht="24" spans="1:22">
      <c r="A376" s="42">
        <v>355</v>
      </c>
      <c r="B376" s="53" t="s">
        <v>845</v>
      </c>
      <c r="C376" s="53" t="s">
        <v>306</v>
      </c>
      <c r="D376" s="40" t="s">
        <v>848</v>
      </c>
      <c r="E376" s="53" t="s">
        <v>796</v>
      </c>
      <c r="F376" s="53" t="s">
        <v>224</v>
      </c>
      <c r="G376" s="46">
        <f t="shared" si="41"/>
        <v>130555.555555556</v>
      </c>
      <c r="H376" s="46">
        <v>130555.555555556</v>
      </c>
      <c r="I376" s="70"/>
      <c r="J376" s="70"/>
      <c r="K376" s="70"/>
      <c r="L376" s="46">
        <f t="shared" si="42"/>
        <v>130555.555555556</v>
      </c>
      <c r="M376" s="42" t="s">
        <v>37</v>
      </c>
      <c r="N376" s="42" t="s">
        <v>37</v>
      </c>
      <c r="O376" s="42" t="s">
        <v>310</v>
      </c>
      <c r="P376" s="72" t="s">
        <v>353</v>
      </c>
      <c r="Q376" s="46">
        <f t="shared" si="40"/>
        <v>7180.55555555558</v>
      </c>
      <c r="R376" s="67" t="s">
        <v>39</v>
      </c>
      <c r="S376" s="77" t="s">
        <v>353</v>
      </c>
      <c r="T376" s="112"/>
      <c r="U376" s="112"/>
      <c r="V376" s="112"/>
    </row>
    <row r="377" s="16" customFormat="1" ht="24" spans="1:22">
      <c r="A377" s="42">
        <v>356</v>
      </c>
      <c r="B377" s="53" t="s">
        <v>845</v>
      </c>
      <c r="C377" s="53" t="s">
        <v>306</v>
      </c>
      <c r="D377" s="40" t="s">
        <v>849</v>
      </c>
      <c r="E377" s="53" t="s">
        <v>798</v>
      </c>
      <c r="F377" s="53" t="s">
        <v>224</v>
      </c>
      <c r="G377" s="46">
        <f t="shared" si="41"/>
        <v>32638.8888888889</v>
      </c>
      <c r="H377" s="46">
        <v>32638.8888888889</v>
      </c>
      <c r="I377" s="70"/>
      <c r="J377" s="70"/>
      <c r="K377" s="70"/>
      <c r="L377" s="46">
        <f t="shared" si="42"/>
        <v>32638.8888888889</v>
      </c>
      <c r="M377" s="42" t="s">
        <v>37</v>
      </c>
      <c r="N377" s="42" t="s">
        <v>37</v>
      </c>
      <c r="O377" s="42" t="s">
        <v>310</v>
      </c>
      <c r="P377" s="72" t="s">
        <v>353</v>
      </c>
      <c r="Q377" s="46">
        <f t="shared" si="40"/>
        <v>1795.13888888889</v>
      </c>
      <c r="R377" s="67" t="s">
        <v>39</v>
      </c>
      <c r="S377" s="77" t="s">
        <v>353</v>
      </c>
      <c r="T377" s="112"/>
      <c r="U377" s="112"/>
      <c r="V377" s="112"/>
    </row>
    <row r="378" s="16" customFormat="1" ht="24" spans="1:22">
      <c r="A378" s="42">
        <v>357</v>
      </c>
      <c r="B378" s="53" t="s">
        <v>845</v>
      </c>
      <c r="C378" s="53" t="s">
        <v>306</v>
      </c>
      <c r="D378" s="40" t="s">
        <v>850</v>
      </c>
      <c r="E378" s="53" t="s">
        <v>800</v>
      </c>
      <c r="F378" s="53" t="s">
        <v>224</v>
      </c>
      <c r="G378" s="46">
        <f t="shared" si="41"/>
        <v>84861.1111111111</v>
      </c>
      <c r="H378" s="46">
        <v>84861.1111111111</v>
      </c>
      <c r="I378" s="70"/>
      <c r="J378" s="70"/>
      <c r="K378" s="70"/>
      <c r="L378" s="46">
        <f t="shared" si="42"/>
        <v>84861.1111111111</v>
      </c>
      <c r="M378" s="42" t="s">
        <v>37</v>
      </c>
      <c r="N378" s="42" t="s">
        <v>37</v>
      </c>
      <c r="O378" s="42" t="s">
        <v>310</v>
      </c>
      <c r="P378" s="72" t="s">
        <v>353</v>
      </c>
      <c r="Q378" s="46">
        <f t="shared" si="40"/>
        <v>4667.36111111111</v>
      </c>
      <c r="R378" s="67" t="s">
        <v>39</v>
      </c>
      <c r="S378" s="77" t="s">
        <v>353</v>
      </c>
      <c r="T378" s="112"/>
      <c r="U378" s="112"/>
      <c r="V378" s="112"/>
    </row>
    <row r="379" s="16" customFormat="1" ht="24" spans="1:22">
      <c r="A379" s="42">
        <v>358</v>
      </c>
      <c r="B379" s="53" t="s">
        <v>845</v>
      </c>
      <c r="C379" s="53" t="s">
        <v>306</v>
      </c>
      <c r="D379" s="40" t="s">
        <v>851</v>
      </c>
      <c r="E379" s="53" t="s">
        <v>802</v>
      </c>
      <c r="F379" s="53" t="s">
        <v>224</v>
      </c>
      <c r="G379" s="46">
        <f t="shared" si="41"/>
        <v>16319.4444444444</v>
      </c>
      <c r="H379" s="46">
        <v>16319.4444444444</v>
      </c>
      <c r="I379" s="70"/>
      <c r="J379" s="70"/>
      <c r="K379" s="70"/>
      <c r="L379" s="46">
        <f t="shared" si="42"/>
        <v>16319.4444444444</v>
      </c>
      <c r="M379" s="42" t="s">
        <v>37</v>
      </c>
      <c r="N379" s="42" t="s">
        <v>37</v>
      </c>
      <c r="O379" s="42" t="s">
        <v>310</v>
      </c>
      <c r="P379" s="72" t="s">
        <v>353</v>
      </c>
      <c r="Q379" s="46">
        <f t="shared" si="40"/>
        <v>897.569444444442</v>
      </c>
      <c r="R379" s="67" t="s">
        <v>39</v>
      </c>
      <c r="S379" s="77" t="s">
        <v>353</v>
      </c>
      <c r="T379" s="112"/>
      <c r="U379" s="112"/>
      <c r="V379" s="112"/>
    </row>
    <row r="380" s="16" customFormat="1" ht="24" spans="1:22">
      <c r="A380" s="42">
        <v>359</v>
      </c>
      <c r="B380" s="53" t="s">
        <v>845</v>
      </c>
      <c r="C380" s="53" t="s">
        <v>306</v>
      </c>
      <c r="D380" s="40" t="s">
        <v>852</v>
      </c>
      <c r="E380" s="53" t="s">
        <v>804</v>
      </c>
      <c r="F380" s="53" t="s">
        <v>224</v>
      </c>
      <c r="G380" s="46">
        <f t="shared" si="41"/>
        <v>62013.8888888889</v>
      </c>
      <c r="H380" s="46">
        <v>62013.8888888889</v>
      </c>
      <c r="I380" s="70"/>
      <c r="J380" s="70"/>
      <c r="K380" s="70"/>
      <c r="L380" s="46">
        <f t="shared" si="42"/>
        <v>62013.8888888889</v>
      </c>
      <c r="M380" s="42" t="s">
        <v>37</v>
      </c>
      <c r="N380" s="42" t="s">
        <v>37</v>
      </c>
      <c r="O380" s="42" t="s">
        <v>310</v>
      </c>
      <c r="P380" s="72" t="s">
        <v>353</v>
      </c>
      <c r="Q380" s="46">
        <f t="shared" si="40"/>
        <v>3410.76388888889</v>
      </c>
      <c r="R380" s="67" t="s">
        <v>39</v>
      </c>
      <c r="S380" s="77" t="s">
        <v>353</v>
      </c>
      <c r="T380" s="112"/>
      <c r="U380" s="112"/>
      <c r="V380" s="112"/>
    </row>
    <row r="381" s="16" customFormat="1" ht="24" spans="1:22">
      <c r="A381" s="42">
        <v>360</v>
      </c>
      <c r="B381" s="53" t="s">
        <v>845</v>
      </c>
      <c r="C381" s="53" t="s">
        <v>306</v>
      </c>
      <c r="D381" s="40" t="s">
        <v>853</v>
      </c>
      <c r="E381" s="53" t="s">
        <v>806</v>
      </c>
      <c r="F381" s="53" t="s">
        <v>224</v>
      </c>
      <c r="G381" s="46">
        <f t="shared" si="41"/>
        <v>19583.3333333333</v>
      </c>
      <c r="H381" s="46">
        <v>19583.3333333333</v>
      </c>
      <c r="I381" s="70"/>
      <c r="J381" s="70"/>
      <c r="K381" s="70"/>
      <c r="L381" s="46">
        <f t="shared" si="42"/>
        <v>19583.3333333333</v>
      </c>
      <c r="M381" s="42" t="s">
        <v>37</v>
      </c>
      <c r="N381" s="42" t="s">
        <v>37</v>
      </c>
      <c r="O381" s="42" t="s">
        <v>310</v>
      </c>
      <c r="P381" s="72" t="s">
        <v>353</v>
      </c>
      <c r="Q381" s="46">
        <f t="shared" si="40"/>
        <v>1077.08333333333</v>
      </c>
      <c r="R381" s="67" t="s">
        <v>39</v>
      </c>
      <c r="S381" s="77" t="s">
        <v>353</v>
      </c>
      <c r="T381" s="112"/>
      <c r="U381" s="112"/>
      <c r="V381" s="112"/>
    </row>
    <row r="382" s="16" customFormat="1" ht="24" spans="1:22">
      <c r="A382" s="42">
        <v>361</v>
      </c>
      <c r="B382" s="53" t="s">
        <v>845</v>
      </c>
      <c r="C382" s="53" t="s">
        <v>306</v>
      </c>
      <c r="D382" s="40" t="s">
        <v>854</v>
      </c>
      <c r="E382" s="53" t="s">
        <v>808</v>
      </c>
      <c r="F382" s="53" t="s">
        <v>224</v>
      </c>
      <c r="G382" s="46">
        <f t="shared" si="41"/>
        <v>114236.111111111</v>
      </c>
      <c r="H382" s="46">
        <v>114236.111111111</v>
      </c>
      <c r="I382" s="70"/>
      <c r="J382" s="70"/>
      <c r="K382" s="70"/>
      <c r="L382" s="46">
        <f t="shared" si="42"/>
        <v>114236.111111111</v>
      </c>
      <c r="M382" s="42" t="s">
        <v>37</v>
      </c>
      <c r="N382" s="42" t="s">
        <v>37</v>
      </c>
      <c r="O382" s="42" t="s">
        <v>310</v>
      </c>
      <c r="P382" s="72" t="s">
        <v>353</v>
      </c>
      <c r="Q382" s="46">
        <f t="shared" si="40"/>
        <v>6282.9861111111</v>
      </c>
      <c r="R382" s="67" t="s">
        <v>39</v>
      </c>
      <c r="S382" s="77" t="s">
        <v>353</v>
      </c>
      <c r="T382" s="112"/>
      <c r="U382" s="112"/>
      <c r="V382" s="112"/>
    </row>
    <row r="383" s="16" customFormat="1" ht="24" spans="1:22">
      <c r="A383" s="42">
        <v>362</v>
      </c>
      <c r="B383" s="53" t="s">
        <v>845</v>
      </c>
      <c r="C383" s="53" t="s">
        <v>306</v>
      </c>
      <c r="D383" s="40" t="s">
        <v>855</v>
      </c>
      <c r="E383" s="53" t="s">
        <v>810</v>
      </c>
      <c r="F383" s="53" t="s">
        <v>224</v>
      </c>
      <c r="G383" s="46">
        <f t="shared" si="41"/>
        <v>22847.2222222222</v>
      </c>
      <c r="H383" s="46">
        <v>22847.2222222222</v>
      </c>
      <c r="I383" s="70"/>
      <c r="J383" s="70"/>
      <c r="K383" s="70"/>
      <c r="L383" s="46">
        <f t="shared" si="42"/>
        <v>22847.2222222222</v>
      </c>
      <c r="M383" s="42" t="s">
        <v>37</v>
      </c>
      <c r="N383" s="42" t="s">
        <v>37</v>
      </c>
      <c r="O383" s="42" t="s">
        <v>310</v>
      </c>
      <c r="P383" s="72" t="s">
        <v>353</v>
      </c>
      <c r="Q383" s="46">
        <f t="shared" si="40"/>
        <v>1256.59722222222</v>
      </c>
      <c r="R383" s="67" t="s">
        <v>39</v>
      </c>
      <c r="S383" s="77" t="s">
        <v>353</v>
      </c>
      <c r="T383" s="112"/>
      <c r="U383" s="112"/>
      <c r="V383" s="112"/>
    </row>
    <row r="384" s="16" customFormat="1" ht="24" spans="1:22">
      <c r="A384" s="42">
        <v>363</v>
      </c>
      <c r="B384" s="53" t="s">
        <v>845</v>
      </c>
      <c r="C384" s="53" t="s">
        <v>306</v>
      </c>
      <c r="D384" s="40" t="s">
        <v>856</v>
      </c>
      <c r="E384" s="53" t="s">
        <v>812</v>
      </c>
      <c r="F384" s="53" t="s">
        <v>224</v>
      </c>
      <c r="G384" s="46">
        <f t="shared" si="41"/>
        <v>42430.5555555556</v>
      </c>
      <c r="H384" s="46">
        <v>42430.5555555556</v>
      </c>
      <c r="I384" s="70"/>
      <c r="J384" s="70"/>
      <c r="K384" s="70"/>
      <c r="L384" s="46">
        <f t="shared" si="42"/>
        <v>42430.5555555556</v>
      </c>
      <c r="M384" s="42" t="s">
        <v>37</v>
      </c>
      <c r="N384" s="42" t="s">
        <v>37</v>
      </c>
      <c r="O384" s="42" t="s">
        <v>310</v>
      </c>
      <c r="P384" s="72" t="s">
        <v>353</v>
      </c>
      <c r="Q384" s="46">
        <f t="shared" si="40"/>
        <v>2333.68055555556</v>
      </c>
      <c r="R384" s="67" t="s">
        <v>39</v>
      </c>
      <c r="S384" s="77" t="s">
        <v>353</v>
      </c>
      <c r="T384" s="112"/>
      <c r="U384" s="112"/>
      <c r="V384" s="112"/>
    </row>
    <row r="385" s="16" customFormat="1" ht="24" spans="1:22">
      <c r="A385" s="42">
        <v>364</v>
      </c>
      <c r="B385" s="53" t="s">
        <v>845</v>
      </c>
      <c r="C385" s="53" t="s">
        <v>306</v>
      </c>
      <c r="D385" s="40" t="s">
        <v>857</v>
      </c>
      <c r="E385" s="53" t="s">
        <v>814</v>
      </c>
      <c r="F385" s="53" t="s">
        <v>224</v>
      </c>
      <c r="G385" s="46">
        <f t="shared" si="41"/>
        <v>81597.2222222222</v>
      </c>
      <c r="H385" s="46">
        <v>81597.2222222222</v>
      </c>
      <c r="I385" s="70"/>
      <c r="J385" s="70"/>
      <c r="K385" s="70"/>
      <c r="L385" s="46">
        <f t="shared" si="42"/>
        <v>81597.2222222222</v>
      </c>
      <c r="M385" s="42" t="s">
        <v>37</v>
      </c>
      <c r="N385" s="42" t="s">
        <v>37</v>
      </c>
      <c r="O385" s="42" t="s">
        <v>310</v>
      </c>
      <c r="P385" s="72" t="s">
        <v>353</v>
      </c>
      <c r="Q385" s="46">
        <f t="shared" si="40"/>
        <v>4487.84722222222</v>
      </c>
      <c r="R385" s="67" t="s">
        <v>39</v>
      </c>
      <c r="S385" s="77" t="s">
        <v>353</v>
      </c>
      <c r="T385" s="112"/>
      <c r="U385" s="112"/>
      <c r="V385" s="112"/>
    </row>
    <row r="386" s="16" customFormat="1" ht="24" spans="1:22">
      <c r="A386" s="42">
        <v>365</v>
      </c>
      <c r="B386" s="53" t="s">
        <v>845</v>
      </c>
      <c r="C386" s="53" t="s">
        <v>306</v>
      </c>
      <c r="D386" s="40" t="s">
        <v>858</v>
      </c>
      <c r="E386" s="53" t="s">
        <v>816</v>
      </c>
      <c r="F386" s="53" t="s">
        <v>224</v>
      </c>
      <c r="G386" s="46">
        <f t="shared" si="41"/>
        <v>91388.8888888889</v>
      </c>
      <c r="H386" s="46">
        <v>91388.8888888889</v>
      </c>
      <c r="I386" s="70"/>
      <c r="J386" s="70"/>
      <c r="K386" s="70"/>
      <c r="L386" s="46">
        <f t="shared" si="42"/>
        <v>91388.8888888889</v>
      </c>
      <c r="M386" s="42" t="s">
        <v>37</v>
      </c>
      <c r="N386" s="42" t="s">
        <v>37</v>
      </c>
      <c r="O386" s="42" t="s">
        <v>310</v>
      </c>
      <c r="P386" s="72" t="s">
        <v>353</v>
      </c>
      <c r="Q386" s="46">
        <f t="shared" si="40"/>
        <v>5026.38888888889</v>
      </c>
      <c r="R386" s="67" t="s">
        <v>39</v>
      </c>
      <c r="S386" s="77" t="s">
        <v>353</v>
      </c>
      <c r="T386" s="112"/>
      <c r="U386" s="112"/>
      <c r="V386" s="112"/>
    </row>
    <row r="387" s="16" customFormat="1" ht="24" spans="1:22">
      <c r="A387" s="42">
        <v>366</v>
      </c>
      <c r="B387" s="53" t="s">
        <v>845</v>
      </c>
      <c r="C387" s="53" t="s">
        <v>306</v>
      </c>
      <c r="D387" s="40" t="s">
        <v>859</v>
      </c>
      <c r="E387" s="53" t="s">
        <v>818</v>
      </c>
      <c r="F387" s="53" t="s">
        <v>224</v>
      </c>
      <c r="G387" s="46">
        <f t="shared" si="41"/>
        <v>91388.8888888889</v>
      </c>
      <c r="H387" s="46">
        <v>91388.8888888889</v>
      </c>
      <c r="I387" s="70"/>
      <c r="J387" s="70"/>
      <c r="K387" s="70"/>
      <c r="L387" s="46">
        <f t="shared" si="42"/>
        <v>91388.8888888889</v>
      </c>
      <c r="M387" s="42" t="s">
        <v>37</v>
      </c>
      <c r="N387" s="42" t="s">
        <v>37</v>
      </c>
      <c r="O387" s="42" t="s">
        <v>310</v>
      </c>
      <c r="P387" s="72" t="s">
        <v>353</v>
      </c>
      <c r="Q387" s="46">
        <f t="shared" si="40"/>
        <v>5026.38888888889</v>
      </c>
      <c r="R387" s="67" t="s">
        <v>39</v>
      </c>
      <c r="S387" s="77" t="s">
        <v>353</v>
      </c>
      <c r="T387" s="112"/>
      <c r="U387" s="112"/>
      <c r="V387" s="112"/>
    </row>
    <row r="388" s="16" customFormat="1" ht="24" spans="1:22">
      <c r="A388" s="42">
        <v>367</v>
      </c>
      <c r="B388" s="53" t="s">
        <v>845</v>
      </c>
      <c r="C388" s="53" t="s">
        <v>306</v>
      </c>
      <c r="D388" s="40" t="s">
        <v>860</v>
      </c>
      <c r="E388" s="53" t="s">
        <v>820</v>
      </c>
      <c r="F388" s="53" t="s">
        <v>224</v>
      </c>
      <c r="G388" s="46">
        <f t="shared" si="41"/>
        <v>110972.222222222</v>
      </c>
      <c r="H388" s="46">
        <v>110972.222222222</v>
      </c>
      <c r="I388" s="70"/>
      <c r="J388" s="70"/>
      <c r="K388" s="70"/>
      <c r="L388" s="46">
        <f t="shared" si="42"/>
        <v>110972.222222222</v>
      </c>
      <c r="M388" s="42" t="s">
        <v>37</v>
      </c>
      <c r="N388" s="42" t="s">
        <v>37</v>
      </c>
      <c r="O388" s="42" t="s">
        <v>310</v>
      </c>
      <c r="P388" s="72" t="s">
        <v>353</v>
      </c>
      <c r="Q388" s="46">
        <f t="shared" si="40"/>
        <v>6103.47222222221</v>
      </c>
      <c r="R388" s="67" t="s">
        <v>39</v>
      </c>
      <c r="S388" s="72" t="s">
        <v>353</v>
      </c>
      <c r="T388" s="112"/>
      <c r="U388" s="112"/>
      <c r="V388" s="112"/>
    </row>
    <row r="389" s="16" customFormat="1" ht="24" spans="1:22">
      <c r="A389" s="42">
        <v>368</v>
      </c>
      <c r="B389" s="53" t="s">
        <v>845</v>
      </c>
      <c r="C389" s="53" t="s">
        <v>306</v>
      </c>
      <c r="D389" s="40" t="s">
        <v>861</v>
      </c>
      <c r="E389" s="53" t="s">
        <v>822</v>
      </c>
      <c r="F389" s="53" t="s">
        <v>224</v>
      </c>
      <c r="G389" s="46">
        <f t="shared" si="41"/>
        <v>29375</v>
      </c>
      <c r="H389" s="46">
        <v>29375</v>
      </c>
      <c r="I389" s="70"/>
      <c r="J389" s="70"/>
      <c r="K389" s="70"/>
      <c r="L389" s="46">
        <f t="shared" si="42"/>
        <v>29375</v>
      </c>
      <c r="M389" s="42" t="s">
        <v>37</v>
      </c>
      <c r="N389" s="42" t="s">
        <v>37</v>
      </c>
      <c r="O389" s="42" t="s">
        <v>310</v>
      </c>
      <c r="P389" s="72" t="s">
        <v>353</v>
      </c>
      <c r="Q389" s="46">
        <f t="shared" si="40"/>
        <v>1615.625</v>
      </c>
      <c r="R389" s="67" t="s">
        <v>39</v>
      </c>
      <c r="S389" s="72" t="s">
        <v>353</v>
      </c>
      <c r="T389" s="112"/>
      <c r="U389" s="112"/>
      <c r="V389" s="112"/>
    </row>
    <row r="390" s="16" customFormat="1" ht="24" spans="1:22">
      <c r="A390" s="42">
        <v>369</v>
      </c>
      <c r="B390" s="53" t="s">
        <v>845</v>
      </c>
      <c r="C390" s="53" t="s">
        <v>306</v>
      </c>
      <c r="D390" s="40" t="s">
        <v>862</v>
      </c>
      <c r="E390" s="53" t="s">
        <v>824</v>
      </c>
      <c r="F390" s="53" t="s">
        <v>224</v>
      </c>
      <c r="G390" s="46">
        <f t="shared" si="41"/>
        <v>29375</v>
      </c>
      <c r="H390" s="46">
        <v>29375</v>
      </c>
      <c r="I390" s="70"/>
      <c r="J390" s="70"/>
      <c r="K390" s="70"/>
      <c r="L390" s="46">
        <f t="shared" si="42"/>
        <v>29375</v>
      </c>
      <c r="M390" s="42" t="s">
        <v>37</v>
      </c>
      <c r="N390" s="42" t="s">
        <v>37</v>
      </c>
      <c r="O390" s="42" t="s">
        <v>310</v>
      </c>
      <c r="P390" s="72" t="s">
        <v>353</v>
      </c>
      <c r="Q390" s="46">
        <f t="shared" si="40"/>
        <v>1615.625</v>
      </c>
      <c r="R390" s="67" t="s">
        <v>39</v>
      </c>
      <c r="S390" s="72" t="s">
        <v>353</v>
      </c>
      <c r="T390" s="112"/>
      <c r="U390" s="112"/>
      <c r="V390" s="112"/>
    </row>
    <row r="391" s="16" customFormat="1" ht="24" spans="1:22">
      <c r="A391" s="42">
        <v>370</v>
      </c>
      <c r="B391" s="53" t="s">
        <v>845</v>
      </c>
      <c r="C391" s="53" t="s">
        <v>306</v>
      </c>
      <c r="D391" s="40" t="s">
        <v>863</v>
      </c>
      <c r="E391" s="53" t="s">
        <v>826</v>
      </c>
      <c r="F391" s="53" t="s">
        <v>224</v>
      </c>
      <c r="G391" s="46">
        <f t="shared" si="41"/>
        <v>16319.4444444444</v>
      </c>
      <c r="H391" s="46">
        <v>16319.4444444444</v>
      </c>
      <c r="I391" s="70"/>
      <c r="J391" s="70"/>
      <c r="K391" s="70"/>
      <c r="L391" s="46">
        <f t="shared" si="42"/>
        <v>16319.4444444444</v>
      </c>
      <c r="M391" s="42" t="s">
        <v>37</v>
      </c>
      <c r="N391" s="42" t="s">
        <v>37</v>
      </c>
      <c r="O391" s="42" t="s">
        <v>310</v>
      </c>
      <c r="P391" s="72" t="s">
        <v>353</v>
      </c>
      <c r="Q391" s="46">
        <f t="shared" si="40"/>
        <v>897.569444444442</v>
      </c>
      <c r="R391" s="67" t="s">
        <v>39</v>
      </c>
      <c r="S391" s="72" t="s">
        <v>353</v>
      </c>
      <c r="T391" s="112"/>
      <c r="U391" s="112"/>
      <c r="V391" s="112"/>
    </row>
    <row r="392" s="16" customFormat="1" ht="24" spans="1:22">
      <c r="A392" s="42">
        <v>371</v>
      </c>
      <c r="B392" s="53" t="s">
        <v>845</v>
      </c>
      <c r="C392" s="53" t="s">
        <v>306</v>
      </c>
      <c r="D392" s="40" t="s">
        <v>864</v>
      </c>
      <c r="E392" s="53" t="s">
        <v>828</v>
      </c>
      <c r="F392" s="53" t="s">
        <v>224</v>
      </c>
      <c r="G392" s="46">
        <f t="shared" si="41"/>
        <v>68541.6666666667</v>
      </c>
      <c r="H392" s="46">
        <v>68541.6666666667</v>
      </c>
      <c r="I392" s="70"/>
      <c r="J392" s="70"/>
      <c r="K392" s="70"/>
      <c r="L392" s="46">
        <f t="shared" si="42"/>
        <v>68541.6666666667</v>
      </c>
      <c r="M392" s="42" t="s">
        <v>37</v>
      </c>
      <c r="N392" s="42" t="s">
        <v>37</v>
      </c>
      <c r="O392" s="42" t="s">
        <v>310</v>
      </c>
      <c r="P392" s="72" t="s">
        <v>353</v>
      </c>
      <c r="Q392" s="46">
        <f t="shared" si="40"/>
        <v>3769.79166666667</v>
      </c>
      <c r="R392" s="67" t="s">
        <v>39</v>
      </c>
      <c r="S392" s="72" t="s">
        <v>353</v>
      </c>
      <c r="T392" s="112"/>
      <c r="U392" s="112"/>
      <c r="V392" s="112"/>
    </row>
    <row r="393" s="16" customFormat="1" ht="24" spans="1:22">
      <c r="A393" s="42">
        <v>372</v>
      </c>
      <c r="B393" s="53" t="s">
        <v>845</v>
      </c>
      <c r="C393" s="53" t="s">
        <v>306</v>
      </c>
      <c r="D393" s="40" t="s">
        <v>865</v>
      </c>
      <c r="E393" s="53" t="s">
        <v>830</v>
      </c>
      <c r="F393" s="53" t="s">
        <v>224</v>
      </c>
      <c r="G393" s="46">
        <f t="shared" si="41"/>
        <v>13055.5555555556</v>
      </c>
      <c r="H393" s="46">
        <v>13055.5555555556</v>
      </c>
      <c r="I393" s="70"/>
      <c r="J393" s="70"/>
      <c r="K393" s="70"/>
      <c r="L393" s="46">
        <f t="shared" si="42"/>
        <v>13055.5555555556</v>
      </c>
      <c r="M393" s="42" t="s">
        <v>37</v>
      </c>
      <c r="N393" s="42" t="s">
        <v>37</v>
      </c>
      <c r="O393" s="42" t="s">
        <v>310</v>
      </c>
      <c r="P393" s="72" t="s">
        <v>353</v>
      </c>
      <c r="Q393" s="46">
        <f t="shared" si="40"/>
        <v>718.055555555558</v>
      </c>
      <c r="R393" s="67" t="s">
        <v>39</v>
      </c>
      <c r="S393" s="72" t="s">
        <v>353</v>
      </c>
      <c r="T393" s="112"/>
      <c r="U393" s="112"/>
      <c r="V393" s="112"/>
    </row>
    <row r="394" s="16" customFormat="1" ht="24" spans="1:22">
      <c r="A394" s="42">
        <v>373</v>
      </c>
      <c r="B394" s="53" t="s">
        <v>845</v>
      </c>
      <c r="C394" s="53" t="s">
        <v>306</v>
      </c>
      <c r="D394" s="40" t="s">
        <v>866</v>
      </c>
      <c r="E394" s="53" t="s">
        <v>832</v>
      </c>
      <c r="F394" s="53" t="s">
        <v>224</v>
      </c>
      <c r="G394" s="46">
        <f t="shared" si="41"/>
        <v>26111.1111111111</v>
      </c>
      <c r="H394" s="46">
        <v>26111.1111111111</v>
      </c>
      <c r="I394" s="70"/>
      <c r="J394" s="70"/>
      <c r="K394" s="70"/>
      <c r="L394" s="46">
        <f t="shared" si="42"/>
        <v>26111.1111111111</v>
      </c>
      <c r="M394" s="42" t="s">
        <v>37</v>
      </c>
      <c r="N394" s="42" t="s">
        <v>37</v>
      </c>
      <c r="O394" s="42" t="s">
        <v>310</v>
      </c>
      <c r="P394" s="72" t="s">
        <v>353</v>
      </c>
      <c r="Q394" s="46">
        <f t="shared" si="40"/>
        <v>1436.11111111111</v>
      </c>
      <c r="R394" s="67" t="s">
        <v>39</v>
      </c>
      <c r="S394" s="72" t="s">
        <v>353</v>
      </c>
      <c r="T394" s="112"/>
      <c r="U394" s="112"/>
      <c r="V394" s="112"/>
    </row>
    <row r="395" s="16" customFormat="1" ht="24" spans="1:22">
      <c r="A395" s="42">
        <v>374</v>
      </c>
      <c r="B395" s="53" t="s">
        <v>845</v>
      </c>
      <c r="C395" s="53" t="s">
        <v>306</v>
      </c>
      <c r="D395" s="40" t="s">
        <v>867</v>
      </c>
      <c r="E395" s="53" t="s">
        <v>834</v>
      </c>
      <c r="F395" s="53" t="s">
        <v>224</v>
      </c>
      <c r="G395" s="46">
        <f t="shared" si="41"/>
        <v>22847.2222222222</v>
      </c>
      <c r="H395" s="46">
        <v>22847.2222222222</v>
      </c>
      <c r="I395" s="70"/>
      <c r="J395" s="70"/>
      <c r="K395" s="70"/>
      <c r="L395" s="46">
        <f t="shared" si="42"/>
        <v>22847.2222222222</v>
      </c>
      <c r="M395" s="42" t="s">
        <v>37</v>
      </c>
      <c r="N395" s="42" t="s">
        <v>37</v>
      </c>
      <c r="O395" s="42" t="s">
        <v>310</v>
      </c>
      <c r="P395" s="72" t="s">
        <v>353</v>
      </c>
      <c r="Q395" s="46">
        <f t="shared" si="40"/>
        <v>1256.59722222222</v>
      </c>
      <c r="R395" s="67" t="s">
        <v>39</v>
      </c>
      <c r="S395" s="72" t="s">
        <v>353</v>
      </c>
      <c r="T395" s="112"/>
      <c r="U395" s="112"/>
      <c r="V395" s="112"/>
    </row>
    <row r="396" s="16" customFormat="1" ht="24" spans="1:22">
      <c r="A396" s="42">
        <v>375</v>
      </c>
      <c r="B396" s="53" t="s">
        <v>845</v>
      </c>
      <c r="C396" s="53" t="s">
        <v>306</v>
      </c>
      <c r="D396" s="40" t="s">
        <v>868</v>
      </c>
      <c r="E396" s="53" t="s">
        <v>836</v>
      </c>
      <c r="F396" s="53" t="s">
        <v>224</v>
      </c>
      <c r="G396" s="46">
        <f t="shared" ref="G396:G400" si="43">SUM(H396:K396)</f>
        <v>22847.2222222222</v>
      </c>
      <c r="H396" s="46">
        <v>22847.2222222222</v>
      </c>
      <c r="I396" s="70"/>
      <c r="J396" s="70"/>
      <c r="K396" s="70"/>
      <c r="L396" s="46">
        <f t="shared" si="42"/>
        <v>22847.2222222222</v>
      </c>
      <c r="M396" s="42" t="s">
        <v>37</v>
      </c>
      <c r="N396" s="42" t="s">
        <v>37</v>
      </c>
      <c r="O396" s="42" t="s">
        <v>310</v>
      </c>
      <c r="P396" s="72" t="s">
        <v>353</v>
      </c>
      <c r="Q396" s="46">
        <f t="shared" si="40"/>
        <v>1256.59722222222</v>
      </c>
      <c r="R396" s="67" t="s">
        <v>39</v>
      </c>
      <c r="S396" s="72" t="s">
        <v>353</v>
      </c>
      <c r="T396" s="112"/>
      <c r="U396" s="112"/>
      <c r="V396" s="112"/>
    </row>
    <row r="397" s="16" customFormat="1" ht="24" spans="1:22">
      <c r="A397" s="42">
        <v>376</v>
      </c>
      <c r="B397" s="53" t="s">
        <v>845</v>
      </c>
      <c r="C397" s="53" t="s">
        <v>306</v>
      </c>
      <c r="D397" s="40" t="s">
        <v>869</v>
      </c>
      <c r="E397" s="53" t="s">
        <v>838</v>
      </c>
      <c r="F397" s="53" t="s">
        <v>224</v>
      </c>
      <c r="G397" s="46">
        <f t="shared" si="43"/>
        <v>6527.77777777778</v>
      </c>
      <c r="H397" s="46">
        <v>6527.77777777778</v>
      </c>
      <c r="I397" s="70"/>
      <c r="J397" s="70"/>
      <c r="K397" s="70"/>
      <c r="L397" s="46">
        <f t="shared" si="42"/>
        <v>6527.77777777778</v>
      </c>
      <c r="M397" s="42" t="s">
        <v>37</v>
      </c>
      <c r="N397" s="42" t="s">
        <v>37</v>
      </c>
      <c r="O397" s="42" t="s">
        <v>310</v>
      </c>
      <c r="P397" s="72" t="s">
        <v>353</v>
      </c>
      <c r="Q397" s="46">
        <f t="shared" si="40"/>
        <v>359.027777777778</v>
      </c>
      <c r="R397" s="67" t="s">
        <v>39</v>
      </c>
      <c r="S397" s="72" t="s">
        <v>353</v>
      </c>
      <c r="T397" s="112"/>
      <c r="U397" s="112"/>
      <c r="V397" s="112"/>
    </row>
    <row r="398" s="16" customFormat="1" ht="24" spans="1:22">
      <c r="A398" s="42">
        <v>377</v>
      </c>
      <c r="B398" s="53" t="s">
        <v>845</v>
      </c>
      <c r="C398" s="53" t="s">
        <v>306</v>
      </c>
      <c r="D398" s="40" t="s">
        <v>870</v>
      </c>
      <c r="E398" s="53" t="s">
        <v>840</v>
      </c>
      <c r="F398" s="53" t="s">
        <v>224</v>
      </c>
      <c r="G398" s="46">
        <f t="shared" si="43"/>
        <v>110972.222222222</v>
      </c>
      <c r="H398" s="46">
        <v>110972.222222222</v>
      </c>
      <c r="I398" s="70"/>
      <c r="J398" s="70"/>
      <c r="K398" s="70"/>
      <c r="L398" s="46">
        <f t="shared" si="42"/>
        <v>110972.222222222</v>
      </c>
      <c r="M398" s="42" t="s">
        <v>37</v>
      </c>
      <c r="N398" s="42" t="s">
        <v>37</v>
      </c>
      <c r="O398" s="42" t="s">
        <v>310</v>
      </c>
      <c r="P398" s="72" t="s">
        <v>353</v>
      </c>
      <c r="Q398" s="46">
        <f t="shared" si="40"/>
        <v>6103.47222222221</v>
      </c>
      <c r="R398" s="67" t="s">
        <v>39</v>
      </c>
      <c r="S398" s="72" t="s">
        <v>353</v>
      </c>
      <c r="T398" s="112"/>
      <c r="U398" s="112"/>
      <c r="V398" s="112"/>
    </row>
    <row r="399" s="16" customFormat="1" ht="24" spans="1:22">
      <c r="A399" s="42">
        <v>378</v>
      </c>
      <c r="B399" s="53" t="s">
        <v>845</v>
      </c>
      <c r="C399" s="53" t="s">
        <v>306</v>
      </c>
      <c r="D399" s="40" t="s">
        <v>871</v>
      </c>
      <c r="E399" s="53" t="s">
        <v>842</v>
      </c>
      <c r="F399" s="53" t="s">
        <v>224</v>
      </c>
      <c r="G399" s="46">
        <f t="shared" si="43"/>
        <v>16319.4444444444</v>
      </c>
      <c r="H399" s="46">
        <v>16319.4444444444</v>
      </c>
      <c r="I399" s="70"/>
      <c r="J399" s="70"/>
      <c r="K399" s="70"/>
      <c r="L399" s="46">
        <f t="shared" si="42"/>
        <v>16319.4444444444</v>
      </c>
      <c r="M399" s="42" t="s">
        <v>37</v>
      </c>
      <c r="N399" s="42" t="s">
        <v>37</v>
      </c>
      <c r="O399" s="42" t="s">
        <v>310</v>
      </c>
      <c r="P399" s="72" t="s">
        <v>353</v>
      </c>
      <c r="Q399" s="46">
        <f t="shared" si="40"/>
        <v>897.569444444442</v>
      </c>
      <c r="R399" s="67" t="s">
        <v>39</v>
      </c>
      <c r="S399" s="72" t="s">
        <v>353</v>
      </c>
      <c r="T399" s="112"/>
      <c r="U399" s="112"/>
      <c r="V399" s="112"/>
    </row>
    <row r="400" s="16" customFormat="1" ht="24" spans="1:22">
      <c r="A400" s="42">
        <v>379</v>
      </c>
      <c r="B400" s="53" t="s">
        <v>845</v>
      </c>
      <c r="C400" s="53" t="s">
        <v>306</v>
      </c>
      <c r="D400" s="40" t="s">
        <v>872</v>
      </c>
      <c r="E400" s="53" t="s">
        <v>844</v>
      </c>
      <c r="F400" s="53" t="s">
        <v>224</v>
      </c>
      <c r="G400" s="46">
        <f t="shared" si="43"/>
        <v>65277.7777777778</v>
      </c>
      <c r="H400" s="46">
        <v>65277.7777777778</v>
      </c>
      <c r="I400" s="70"/>
      <c r="J400" s="70"/>
      <c r="K400" s="70"/>
      <c r="L400" s="46">
        <f t="shared" si="42"/>
        <v>65277.7777777778</v>
      </c>
      <c r="M400" s="42" t="s">
        <v>37</v>
      </c>
      <c r="N400" s="42" t="s">
        <v>37</v>
      </c>
      <c r="O400" s="42" t="s">
        <v>310</v>
      </c>
      <c r="P400" s="72" t="s">
        <v>353</v>
      </c>
      <c r="Q400" s="46">
        <f t="shared" si="40"/>
        <v>3590.27777777778</v>
      </c>
      <c r="R400" s="67" t="s">
        <v>39</v>
      </c>
      <c r="S400" s="72" t="s">
        <v>353</v>
      </c>
      <c r="T400" s="112"/>
      <c r="U400" s="112"/>
      <c r="V400" s="112"/>
    </row>
    <row r="401" s="16" customFormat="1" ht="24" spans="1:22">
      <c r="A401" s="42">
        <v>380</v>
      </c>
      <c r="B401" s="62" t="s">
        <v>873</v>
      </c>
      <c r="C401" s="62" t="s">
        <v>306</v>
      </c>
      <c r="D401" s="40" t="s">
        <v>874</v>
      </c>
      <c r="E401" s="53" t="s">
        <v>875</v>
      </c>
      <c r="F401" s="53" t="s">
        <v>876</v>
      </c>
      <c r="G401" s="126">
        <v>6666</v>
      </c>
      <c r="H401" s="126">
        <v>6666</v>
      </c>
      <c r="I401" s="70"/>
      <c r="J401" s="70"/>
      <c r="K401" s="70"/>
      <c r="L401" s="46">
        <f t="shared" ref="L401:L425" si="44">G401</f>
        <v>6666</v>
      </c>
      <c r="M401" s="42" t="s">
        <v>37</v>
      </c>
      <c r="N401" s="42" t="s">
        <v>37</v>
      </c>
      <c r="O401" s="42" t="s">
        <v>310</v>
      </c>
      <c r="P401" s="72" t="s">
        <v>877</v>
      </c>
      <c r="Q401" s="121">
        <v>385</v>
      </c>
      <c r="R401" s="67" t="s">
        <v>39</v>
      </c>
      <c r="S401" s="72" t="s">
        <v>877</v>
      </c>
      <c r="T401" s="112"/>
      <c r="U401" s="112"/>
      <c r="V401" s="112"/>
    </row>
    <row r="402" s="16" customFormat="1" ht="24" spans="1:22">
      <c r="A402" s="42">
        <v>381</v>
      </c>
      <c r="B402" s="62" t="s">
        <v>873</v>
      </c>
      <c r="C402" s="62" t="s">
        <v>306</v>
      </c>
      <c r="D402" s="40" t="s">
        <v>878</v>
      </c>
      <c r="E402" s="53" t="s">
        <v>879</v>
      </c>
      <c r="F402" s="53" t="s">
        <v>876</v>
      </c>
      <c r="G402" s="126">
        <v>6666</v>
      </c>
      <c r="H402" s="126">
        <v>6666</v>
      </c>
      <c r="I402" s="70"/>
      <c r="J402" s="70"/>
      <c r="K402" s="70"/>
      <c r="L402" s="46">
        <f t="shared" si="44"/>
        <v>6666</v>
      </c>
      <c r="M402" s="42" t="s">
        <v>37</v>
      </c>
      <c r="N402" s="42" t="s">
        <v>37</v>
      </c>
      <c r="O402" s="42" t="s">
        <v>310</v>
      </c>
      <c r="P402" s="72" t="s">
        <v>877</v>
      </c>
      <c r="Q402" s="121">
        <v>797.5</v>
      </c>
      <c r="R402" s="67" t="s">
        <v>39</v>
      </c>
      <c r="S402" s="72" t="s">
        <v>877</v>
      </c>
      <c r="T402" s="112"/>
      <c r="U402" s="112"/>
      <c r="V402" s="112"/>
    </row>
    <row r="403" s="16" customFormat="1" ht="24" spans="1:22">
      <c r="A403" s="42">
        <v>382</v>
      </c>
      <c r="B403" s="62" t="s">
        <v>873</v>
      </c>
      <c r="C403" s="62" t="s">
        <v>306</v>
      </c>
      <c r="D403" s="40" t="s">
        <v>880</v>
      </c>
      <c r="E403" s="53" t="s">
        <v>881</v>
      </c>
      <c r="F403" s="53" t="s">
        <v>876</v>
      </c>
      <c r="G403" s="126">
        <v>6666</v>
      </c>
      <c r="H403" s="126">
        <v>6666</v>
      </c>
      <c r="I403" s="70"/>
      <c r="J403" s="70"/>
      <c r="K403" s="70"/>
      <c r="L403" s="46">
        <f t="shared" si="44"/>
        <v>6666</v>
      </c>
      <c r="M403" s="42" t="s">
        <v>37</v>
      </c>
      <c r="N403" s="42" t="s">
        <v>37</v>
      </c>
      <c r="O403" s="42" t="s">
        <v>310</v>
      </c>
      <c r="P403" s="72" t="s">
        <v>877</v>
      </c>
      <c r="Q403" s="121">
        <v>7067.5</v>
      </c>
      <c r="R403" s="67" t="s">
        <v>39</v>
      </c>
      <c r="S403" s="72" t="s">
        <v>877</v>
      </c>
      <c r="T403" s="112"/>
      <c r="U403" s="112"/>
      <c r="V403" s="112"/>
    </row>
    <row r="404" s="16" customFormat="1" ht="24" spans="1:22">
      <c r="A404" s="42">
        <v>383</v>
      </c>
      <c r="B404" s="62" t="s">
        <v>873</v>
      </c>
      <c r="C404" s="62" t="s">
        <v>306</v>
      </c>
      <c r="D404" s="40" t="s">
        <v>882</v>
      </c>
      <c r="E404" s="53" t="s">
        <v>883</v>
      </c>
      <c r="F404" s="53" t="s">
        <v>876</v>
      </c>
      <c r="G404" s="126">
        <v>6666</v>
      </c>
      <c r="H404" s="126">
        <v>6666</v>
      </c>
      <c r="I404" s="70"/>
      <c r="J404" s="70"/>
      <c r="K404" s="70"/>
      <c r="L404" s="46">
        <f t="shared" si="44"/>
        <v>6666</v>
      </c>
      <c r="M404" s="42" t="s">
        <v>37</v>
      </c>
      <c r="N404" s="42" t="s">
        <v>37</v>
      </c>
      <c r="O404" s="42" t="s">
        <v>310</v>
      </c>
      <c r="P404" s="72" t="s">
        <v>877</v>
      </c>
      <c r="Q404" s="121">
        <v>20652.5</v>
      </c>
      <c r="R404" s="67" t="s">
        <v>39</v>
      </c>
      <c r="S404" s="72" t="s">
        <v>877</v>
      </c>
      <c r="T404" s="112"/>
      <c r="U404" s="112"/>
      <c r="V404" s="112"/>
    </row>
    <row r="405" s="16" customFormat="1" ht="24" spans="1:22">
      <c r="A405" s="42">
        <v>384</v>
      </c>
      <c r="B405" s="62" t="s">
        <v>873</v>
      </c>
      <c r="C405" s="62" t="s">
        <v>306</v>
      </c>
      <c r="D405" s="40" t="s">
        <v>884</v>
      </c>
      <c r="E405" s="53" t="s">
        <v>885</v>
      </c>
      <c r="F405" s="53" t="s">
        <v>876</v>
      </c>
      <c r="G405" s="126">
        <v>3070000</v>
      </c>
      <c r="H405" s="126">
        <v>3070000</v>
      </c>
      <c r="I405" s="70"/>
      <c r="J405" s="70"/>
      <c r="K405" s="70"/>
      <c r="L405" s="46">
        <f t="shared" si="44"/>
        <v>3070000</v>
      </c>
      <c r="M405" s="42" t="s">
        <v>37</v>
      </c>
      <c r="N405" s="42" t="s">
        <v>37</v>
      </c>
      <c r="O405" s="42" t="s">
        <v>310</v>
      </c>
      <c r="P405" s="72" t="s">
        <v>877</v>
      </c>
      <c r="Q405" s="121">
        <v>137005</v>
      </c>
      <c r="R405" s="67" t="s">
        <v>39</v>
      </c>
      <c r="S405" s="72" t="s">
        <v>877</v>
      </c>
      <c r="T405" s="112"/>
      <c r="U405" s="112"/>
      <c r="V405" s="112"/>
    </row>
    <row r="406" s="16" customFormat="1" ht="24" spans="1:22">
      <c r="A406" s="42">
        <v>385</v>
      </c>
      <c r="B406" s="62" t="s">
        <v>873</v>
      </c>
      <c r="C406" s="62" t="s">
        <v>306</v>
      </c>
      <c r="D406" s="40" t="s">
        <v>886</v>
      </c>
      <c r="E406" s="53" t="s">
        <v>887</v>
      </c>
      <c r="F406" s="53" t="s">
        <v>876</v>
      </c>
      <c r="G406" s="126">
        <v>6666</v>
      </c>
      <c r="H406" s="126">
        <v>6666</v>
      </c>
      <c r="I406" s="70"/>
      <c r="J406" s="70"/>
      <c r="K406" s="70"/>
      <c r="L406" s="46">
        <f t="shared" si="44"/>
        <v>6666</v>
      </c>
      <c r="M406" s="42" t="s">
        <v>37</v>
      </c>
      <c r="N406" s="42" t="s">
        <v>37</v>
      </c>
      <c r="O406" s="42" t="s">
        <v>310</v>
      </c>
      <c r="P406" s="72" t="s">
        <v>877</v>
      </c>
      <c r="Q406" s="121">
        <v>4042.5</v>
      </c>
      <c r="R406" s="67" t="s">
        <v>39</v>
      </c>
      <c r="S406" s="72" t="s">
        <v>877</v>
      </c>
      <c r="T406" s="112"/>
      <c r="U406" s="112"/>
      <c r="V406" s="112"/>
    </row>
    <row r="407" s="16" customFormat="1" ht="24" spans="1:22">
      <c r="A407" s="42">
        <v>386</v>
      </c>
      <c r="B407" s="62" t="s">
        <v>873</v>
      </c>
      <c r="C407" s="62" t="s">
        <v>306</v>
      </c>
      <c r="D407" s="40" t="s">
        <v>888</v>
      </c>
      <c r="E407" s="53" t="s">
        <v>889</v>
      </c>
      <c r="F407" s="53" t="s">
        <v>876</v>
      </c>
      <c r="G407" s="126">
        <v>6670</v>
      </c>
      <c r="H407" s="126">
        <v>6670</v>
      </c>
      <c r="I407" s="70"/>
      <c r="J407" s="70"/>
      <c r="K407" s="70"/>
      <c r="L407" s="46">
        <f t="shared" si="44"/>
        <v>6670</v>
      </c>
      <c r="M407" s="42" t="s">
        <v>37</v>
      </c>
      <c r="N407" s="42" t="s">
        <v>37</v>
      </c>
      <c r="O407" s="42" t="s">
        <v>310</v>
      </c>
      <c r="P407" s="72" t="s">
        <v>877</v>
      </c>
      <c r="Q407" s="121">
        <v>1100</v>
      </c>
      <c r="R407" s="67" t="s">
        <v>39</v>
      </c>
      <c r="S407" s="72" t="s">
        <v>877</v>
      </c>
      <c r="T407" s="112"/>
      <c r="U407" s="112"/>
      <c r="V407" s="112"/>
    </row>
    <row r="408" s="16" customFormat="1" ht="24" spans="1:22">
      <c r="A408" s="42">
        <v>387</v>
      </c>
      <c r="B408" s="62" t="s">
        <v>890</v>
      </c>
      <c r="C408" s="62" t="s">
        <v>306</v>
      </c>
      <c r="D408" s="40" t="s">
        <v>891</v>
      </c>
      <c r="E408" s="53" t="s">
        <v>892</v>
      </c>
      <c r="F408" s="53" t="s">
        <v>893</v>
      </c>
      <c r="G408" s="126">
        <v>5714</v>
      </c>
      <c r="H408" s="126">
        <v>5714</v>
      </c>
      <c r="I408" s="70"/>
      <c r="J408" s="70"/>
      <c r="K408" s="70"/>
      <c r="L408" s="46">
        <f t="shared" si="44"/>
        <v>5714</v>
      </c>
      <c r="M408" s="42" t="s">
        <v>37</v>
      </c>
      <c r="N408" s="42" t="s">
        <v>37</v>
      </c>
      <c r="O408" s="42" t="s">
        <v>310</v>
      </c>
      <c r="P408" s="72" t="s">
        <v>894</v>
      </c>
      <c r="Q408" s="121">
        <v>88176</v>
      </c>
      <c r="R408" s="67" t="s">
        <v>39</v>
      </c>
      <c r="S408" s="72" t="s">
        <v>894</v>
      </c>
      <c r="T408" s="112"/>
      <c r="U408" s="112"/>
      <c r="V408" s="112"/>
    </row>
    <row r="409" s="16" customFormat="1" ht="24" spans="1:22">
      <c r="A409" s="42">
        <v>388</v>
      </c>
      <c r="B409" s="62" t="s">
        <v>890</v>
      </c>
      <c r="C409" s="62" t="s">
        <v>306</v>
      </c>
      <c r="D409" s="40" t="s">
        <v>895</v>
      </c>
      <c r="E409" s="53" t="s">
        <v>896</v>
      </c>
      <c r="F409" s="53" t="s">
        <v>893</v>
      </c>
      <c r="G409" s="126">
        <v>5150000</v>
      </c>
      <c r="H409" s="126">
        <v>5150000</v>
      </c>
      <c r="I409" s="70"/>
      <c r="J409" s="70"/>
      <c r="K409" s="70"/>
      <c r="L409" s="46">
        <f t="shared" si="44"/>
        <v>5150000</v>
      </c>
      <c r="M409" s="42" t="s">
        <v>37</v>
      </c>
      <c r="N409" s="42" t="s">
        <v>37</v>
      </c>
      <c r="O409" s="42" t="s">
        <v>310</v>
      </c>
      <c r="P409" s="72" t="s">
        <v>894</v>
      </c>
      <c r="Q409" s="121">
        <v>66264</v>
      </c>
      <c r="R409" s="67" t="s">
        <v>39</v>
      </c>
      <c r="S409" s="72" t="s">
        <v>894</v>
      </c>
      <c r="T409" s="112"/>
      <c r="U409" s="112"/>
      <c r="V409" s="112"/>
    </row>
    <row r="410" s="16" customFormat="1" ht="24" spans="1:22">
      <c r="A410" s="42">
        <v>389</v>
      </c>
      <c r="B410" s="62" t="s">
        <v>890</v>
      </c>
      <c r="C410" s="62" t="s">
        <v>306</v>
      </c>
      <c r="D410" s="40" t="s">
        <v>897</v>
      </c>
      <c r="E410" s="53" t="s">
        <v>898</v>
      </c>
      <c r="F410" s="53" t="s">
        <v>893</v>
      </c>
      <c r="G410" s="126">
        <v>5714</v>
      </c>
      <c r="H410" s="126">
        <v>5714</v>
      </c>
      <c r="I410" s="70"/>
      <c r="J410" s="70"/>
      <c r="K410" s="70"/>
      <c r="L410" s="46">
        <f t="shared" si="44"/>
        <v>5714</v>
      </c>
      <c r="M410" s="42" t="s">
        <v>37</v>
      </c>
      <c r="N410" s="42" t="s">
        <v>37</v>
      </c>
      <c r="O410" s="42" t="s">
        <v>310</v>
      </c>
      <c r="P410" s="72" t="s">
        <v>894</v>
      </c>
      <c r="Q410" s="121">
        <v>17248</v>
      </c>
      <c r="R410" s="67" t="s">
        <v>39</v>
      </c>
      <c r="S410" s="72" t="s">
        <v>894</v>
      </c>
      <c r="T410" s="112"/>
      <c r="U410" s="112"/>
      <c r="V410" s="112"/>
    </row>
    <row r="411" s="16" customFormat="1" ht="24" spans="1:22">
      <c r="A411" s="42">
        <v>390</v>
      </c>
      <c r="B411" s="62" t="s">
        <v>890</v>
      </c>
      <c r="C411" s="62" t="s">
        <v>306</v>
      </c>
      <c r="D411" s="40" t="s">
        <v>899</v>
      </c>
      <c r="E411" s="53" t="s">
        <v>900</v>
      </c>
      <c r="F411" s="53" t="s">
        <v>893</v>
      </c>
      <c r="G411" s="126">
        <v>5714</v>
      </c>
      <c r="H411" s="126">
        <v>5714</v>
      </c>
      <c r="I411" s="70"/>
      <c r="J411" s="70"/>
      <c r="K411" s="70"/>
      <c r="L411" s="46">
        <f t="shared" si="44"/>
        <v>5714</v>
      </c>
      <c r="M411" s="42" t="s">
        <v>37</v>
      </c>
      <c r="N411" s="42" t="s">
        <v>37</v>
      </c>
      <c r="O411" s="42" t="s">
        <v>310</v>
      </c>
      <c r="P411" s="72" t="s">
        <v>894</v>
      </c>
      <c r="Q411" s="121">
        <v>13332</v>
      </c>
      <c r="R411" s="67" t="s">
        <v>39</v>
      </c>
      <c r="S411" s="72" t="s">
        <v>894</v>
      </c>
      <c r="T411" s="112"/>
      <c r="U411" s="112"/>
      <c r="V411" s="112"/>
    </row>
    <row r="412" s="16" customFormat="1" ht="24" spans="1:22">
      <c r="A412" s="42">
        <v>391</v>
      </c>
      <c r="B412" s="62" t="s">
        <v>890</v>
      </c>
      <c r="C412" s="62" t="s">
        <v>306</v>
      </c>
      <c r="D412" s="40" t="s">
        <v>901</v>
      </c>
      <c r="E412" s="53" t="s">
        <v>902</v>
      </c>
      <c r="F412" s="53" t="s">
        <v>893</v>
      </c>
      <c r="G412" s="126">
        <v>5714</v>
      </c>
      <c r="H412" s="126">
        <v>5714</v>
      </c>
      <c r="I412" s="70"/>
      <c r="J412" s="70"/>
      <c r="K412" s="70"/>
      <c r="L412" s="46">
        <f t="shared" si="44"/>
        <v>5714</v>
      </c>
      <c r="M412" s="42" t="s">
        <v>37</v>
      </c>
      <c r="N412" s="42" t="s">
        <v>37</v>
      </c>
      <c r="O412" s="42" t="s">
        <v>310</v>
      </c>
      <c r="P412" s="72" t="s">
        <v>894</v>
      </c>
      <c r="Q412" s="121">
        <v>18326</v>
      </c>
      <c r="R412" s="67" t="s">
        <v>39</v>
      </c>
      <c r="S412" s="72" t="s">
        <v>894</v>
      </c>
      <c r="T412" s="112"/>
      <c r="U412" s="112"/>
      <c r="V412" s="112"/>
    </row>
    <row r="413" s="16" customFormat="1" ht="24" spans="1:22">
      <c r="A413" s="42">
        <v>392</v>
      </c>
      <c r="B413" s="62" t="s">
        <v>890</v>
      </c>
      <c r="C413" s="62" t="s">
        <v>306</v>
      </c>
      <c r="D413" s="40" t="s">
        <v>903</v>
      </c>
      <c r="E413" s="53" t="s">
        <v>904</v>
      </c>
      <c r="F413" s="53" t="s">
        <v>893</v>
      </c>
      <c r="G413" s="126">
        <v>5714</v>
      </c>
      <c r="H413" s="126">
        <v>5714</v>
      </c>
      <c r="I413" s="70"/>
      <c r="J413" s="70"/>
      <c r="K413" s="70"/>
      <c r="L413" s="46">
        <f t="shared" si="44"/>
        <v>5714</v>
      </c>
      <c r="M413" s="42" t="s">
        <v>37</v>
      </c>
      <c r="N413" s="42" t="s">
        <v>37</v>
      </c>
      <c r="O413" s="42" t="s">
        <v>310</v>
      </c>
      <c r="P413" s="72" t="s">
        <v>894</v>
      </c>
      <c r="Q413" s="121">
        <v>37906</v>
      </c>
      <c r="R413" s="67" t="s">
        <v>39</v>
      </c>
      <c r="S413" s="72" t="s">
        <v>894</v>
      </c>
      <c r="T413" s="112"/>
      <c r="U413" s="112"/>
      <c r="V413" s="112"/>
    </row>
    <row r="414" s="16" customFormat="1" ht="24" spans="1:22">
      <c r="A414" s="42">
        <v>393</v>
      </c>
      <c r="B414" s="62" t="s">
        <v>890</v>
      </c>
      <c r="C414" s="62" t="s">
        <v>306</v>
      </c>
      <c r="D414" s="40" t="s">
        <v>905</v>
      </c>
      <c r="E414" s="53" t="s">
        <v>906</v>
      </c>
      <c r="F414" s="53" t="s">
        <v>893</v>
      </c>
      <c r="G414" s="126">
        <v>5714</v>
      </c>
      <c r="H414" s="126">
        <v>5714</v>
      </c>
      <c r="I414" s="70"/>
      <c r="J414" s="70"/>
      <c r="K414" s="70"/>
      <c r="L414" s="46">
        <f t="shared" si="44"/>
        <v>5714</v>
      </c>
      <c r="M414" s="42" t="s">
        <v>37</v>
      </c>
      <c r="N414" s="42" t="s">
        <v>37</v>
      </c>
      <c r="O414" s="42" t="s">
        <v>310</v>
      </c>
      <c r="P414" s="72" t="s">
        <v>894</v>
      </c>
      <c r="Q414" s="121">
        <v>14542</v>
      </c>
      <c r="R414" s="67" t="s">
        <v>39</v>
      </c>
      <c r="S414" s="72" t="s">
        <v>894</v>
      </c>
      <c r="T414" s="112"/>
      <c r="U414" s="112"/>
      <c r="V414" s="112"/>
    </row>
    <row r="415" s="16" customFormat="1" ht="24" spans="1:22">
      <c r="A415" s="42">
        <v>394</v>
      </c>
      <c r="B415" s="62" t="s">
        <v>890</v>
      </c>
      <c r="C415" s="62" t="s">
        <v>306</v>
      </c>
      <c r="D415" s="40" t="s">
        <v>907</v>
      </c>
      <c r="E415" s="53" t="s">
        <v>258</v>
      </c>
      <c r="F415" s="53" t="s">
        <v>893</v>
      </c>
      <c r="G415" s="126">
        <v>5716</v>
      </c>
      <c r="H415" s="126">
        <v>5716</v>
      </c>
      <c r="I415" s="70"/>
      <c r="J415" s="70"/>
      <c r="K415" s="70"/>
      <c r="L415" s="46">
        <f t="shared" si="44"/>
        <v>5716</v>
      </c>
      <c r="M415" s="42" t="s">
        <v>37</v>
      </c>
      <c r="N415" s="42" t="s">
        <v>37</v>
      </c>
      <c r="O415" s="42" t="s">
        <v>310</v>
      </c>
      <c r="P415" s="72" t="s">
        <v>894</v>
      </c>
      <c r="Q415" s="121">
        <v>29656</v>
      </c>
      <c r="R415" s="67" t="s">
        <v>39</v>
      </c>
      <c r="S415" s="72" t="s">
        <v>894</v>
      </c>
      <c r="T415" s="112"/>
      <c r="U415" s="112"/>
      <c r="V415" s="112"/>
    </row>
    <row r="416" s="16" customFormat="1" ht="24" spans="1:22">
      <c r="A416" s="42">
        <v>395</v>
      </c>
      <c r="B416" s="62" t="s">
        <v>908</v>
      </c>
      <c r="C416" s="62" t="s">
        <v>306</v>
      </c>
      <c r="D416" s="40" t="s">
        <v>909</v>
      </c>
      <c r="E416" s="53" t="s">
        <v>910</v>
      </c>
      <c r="F416" s="53" t="s">
        <v>911</v>
      </c>
      <c r="G416" s="126">
        <v>4988</v>
      </c>
      <c r="H416" s="126">
        <v>4988</v>
      </c>
      <c r="I416" s="70"/>
      <c r="J416" s="70"/>
      <c r="K416" s="70"/>
      <c r="L416" s="46">
        <f t="shared" si="44"/>
        <v>4988</v>
      </c>
      <c r="M416" s="42" t="s">
        <v>37</v>
      </c>
      <c r="N416" s="42" t="s">
        <v>37</v>
      </c>
      <c r="O416" s="42" t="s">
        <v>310</v>
      </c>
      <c r="P416" s="72" t="s">
        <v>912</v>
      </c>
      <c r="Q416" s="121">
        <v>16687</v>
      </c>
      <c r="R416" s="67" t="s">
        <v>39</v>
      </c>
      <c r="S416" s="72" t="s">
        <v>912</v>
      </c>
      <c r="T416" s="112"/>
      <c r="U416" s="112"/>
      <c r="V416" s="112"/>
    </row>
    <row r="417" s="16" customFormat="1" ht="24" spans="1:22">
      <c r="A417" s="42">
        <v>396</v>
      </c>
      <c r="B417" s="62" t="s">
        <v>908</v>
      </c>
      <c r="C417" s="62" t="s">
        <v>306</v>
      </c>
      <c r="D417" s="40" t="s">
        <v>913</v>
      </c>
      <c r="E417" s="53" t="s">
        <v>914</v>
      </c>
      <c r="F417" s="53" t="s">
        <v>911</v>
      </c>
      <c r="G417" s="126">
        <v>4988</v>
      </c>
      <c r="H417" s="126">
        <v>4988</v>
      </c>
      <c r="I417" s="70"/>
      <c r="J417" s="70"/>
      <c r="K417" s="70"/>
      <c r="L417" s="46">
        <f t="shared" si="44"/>
        <v>4988</v>
      </c>
      <c r="M417" s="42" t="s">
        <v>37</v>
      </c>
      <c r="N417" s="42" t="s">
        <v>37</v>
      </c>
      <c r="O417" s="42" t="s">
        <v>310</v>
      </c>
      <c r="P417" s="72" t="s">
        <v>912</v>
      </c>
      <c r="Q417" s="121">
        <v>7616.4</v>
      </c>
      <c r="R417" s="67" t="s">
        <v>39</v>
      </c>
      <c r="S417" s="72" t="s">
        <v>912</v>
      </c>
      <c r="T417" s="112"/>
      <c r="U417" s="112"/>
      <c r="V417" s="112"/>
    </row>
    <row r="418" s="16" customFormat="1" ht="24" spans="1:22">
      <c r="A418" s="42">
        <v>397</v>
      </c>
      <c r="B418" s="62" t="s">
        <v>908</v>
      </c>
      <c r="C418" s="62" t="s">
        <v>306</v>
      </c>
      <c r="D418" s="40" t="s">
        <v>915</v>
      </c>
      <c r="E418" s="53" t="s">
        <v>916</v>
      </c>
      <c r="F418" s="53" t="s">
        <v>911</v>
      </c>
      <c r="G418" s="126">
        <v>4988</v>
      </c>
      <c r="H418" s="126">
        <v>4988</v>
      </c>
      <c r="I418" s="70"/>
      <c r="J418" s="70"/>
      <c r="K418" s="70"/>
      <c r="L418" s="46">
        <f t="shared" si="44"/>
        <v>4988</v>
      </c>
      <c r="M418" s="42" t="s">
        <v>37</v>
      </c>
      <c r="N418" s="42" t="s">
        <v>37</v>
      </c>
      <c r="O418" s="42" t="s">
        <v>310</v>
      </c>
      <c r="P418" s="72" t="s">
        <v>912</v>
      </c>
      <c r="Q418" s="121">
        <v>26360.4</v>
      </c>
      <c r="R418" s="67" t="s">
        <v>39</v>
      </c>
      <c r="S418" s="72" t="s">
        <v>912</v>
      </c>
      <c r="T418" s="112"/>
      <c r="U418" s="112"/>
      <c r="V418" s="112"/>
    </row>
    <row r="419" s="16" customFormat="1" ht="24" spans="1:22">
      <c r="A419" s="42">
        <v>398</v>
      </c>
      <c r="B419" s="62" t="s">
        <v>908</v>
      </c>
      <c r="C419" s="62" t="s">
        <v>306</v>
      </c>
      <c r="D419" s="40" t="s">
        <v>917</v>
      </c>
      <c r="E419" s="53" t="s">
        <v>918</v>
      </c>
      <c r="F419" s="53" t="s">
        <v>911</v>
      </c>
      <c r="G419" s="126">
        <v>4988</v>
      </c>
      <c r="H419" s="126">
        <v>4988</v>
      </c>
      <c r="I419" s="70"/>
      <c r="J419" s="70"/>
      <c r="K419" s="70"/>
      <c r="L419" s="46">
        <f t="shared" si="44"/>
        <v>4988</v>
      </c>
      <c r="M419" s="42" t="s">
        <v>37</v>
      </c>
      <c r="N419" s="42" t="s">
        <v>37</v>
      </c>
      <c r="O419" s="42" t="s">
        <v>310</v>
      </c>
      <c r="P419" s="72" t="s">
        <v>912</v>
      </c>
      <c r="Q419" s="121">
        <v>11275</v>
      </c>
      <c r="R419" s="67" t="s">
        <v>39</v>
      </c>
      <c r="S419" s="72" t="s">
        <v>912</v>
      </c>
      <c r="T419" s="112"/>
      <c r="U419" s="112"/>
      <c r="V419" s="112"/>
    </row>
    <row r="420" s="16" customFormat="1" ht="24" spans="1:22">
      <c r="A420" s="42">
        <v>399</v>
      </c>
      <c r="B420" s="62" t="s">
        <v>908</v>
      </c>
      <c r="C420" s="62" t="s">
        <v>306</v>
      </c>
      <c r="D420" s="40" t="s">
        <v>919</v>
      </c>
      <c r="E420" s="53" t="s">
        <v>920</v>
      </c>
      <c r="F420" s="53" t="s">
        <v>911</v>
      </c>
      <c r="G420" s="126">
        <v>8725100</v>
      </c>
      <c r="H420" s="126">
        <v>8725100</v>
      </c>
      <c r="I420" s="70"/>
      <c r="J420" s="70"/>
      <c r="K420" s="70"/>
      <c r="L420" s="46">
        <f t="shared" si="44"/>
        <v>8725100</v>
      </c>
      <c r="M420" s="42" t="s">
        <v>37</v>
      </c>
      <c r="N420" s="42" t="s">
        <v>37</v>
      </c>
      <c r="O420" s="42" t="s">
        <v>310</v>
      </c>
      <c r="P420" s="72" t="s">
        <v>912</v>
      </c>
      <c r="Q420" s="121">
        <v>280236</v>
      </c>
      <c r="R420" s="67" t="s">
        <v>39</v>
      </c>
      <c r="S420" s="72" t="s">
        <v>912</v>
      </c>
      <c r="T420" s="112"/>
      <c r="U420" s="112"/>
      <c r="V420" s="112"/>
    </row>
    <row r="421" s="16" customFormat="1" ht="24" spans="1:22">
      <c r="A421" s="42">
        <v>400</v>
      </c>
      <c r="B421" s="62" t="s">
        <v>908</v>
      </c>
      <c r="C421" s="62" t="s">
        <v>306</v>
      </c>
      <c r="D421" s="40" t="s">
        <v>921</v>
      </c>
      <c r="E421" s="53" t="s">
        <v>922</v>
      </c>
      <c r="F421" s="53" t="s">
        <v>911</v>
      </c>
      <c r="G421" s="126">
        <v>4988</v>
      </c>
      <c r="H421" s="126">
        <v>4988</v>
      </c>
      <c r="I421" s="70"/>
      <c r="J421" s="70"/>
      <c r="K421" s="70"/>
      <c r="L421" s="46">
        <f t="shared" si="44"/>
        <v>4988</v>
      </c>
      <c r="M421" s="42" t="s">
        <v>37</v>
      </c>
      <c r="N421" s="42" t="s">
        <v>37</v>
      </c>
      <c r="O421" s="42" t="s">
        <v>310</v>
      </c>
      <c r="P421" s="72" t="s">
        <v>912</v>
      </c>
      <c r="Q421" s="121">
        <v>57301.2</v>
      </c>
      <c r="R421" s="67" t="s">
        <v>39</v>
      </c>
      <c r="S421" s="72" t="s">
        <v>912</v>
      </c>
      <c r="T421" s="112"/>
      <c r="U421" s="112"/>
      <c r="V421" s="112"/>
    </row>
    <row r="422" s="16" customFormat="1" ht="24" spans="1:22">
      <c r="A422" s="42">
        <v>401</v>
      </c>
      <c r="B422" s="62" t="s">
        <v>908</v>
      </c>
      <c r="C422" s="62" t="s">
        <v>306</v>
      </c>
      <c r="D422" s="40" t="s">
        <v>923</v>
      </c>
      <c r="E422" s="53" t="s">
        <v>924</v>
      </c>
      <c r="F422" s="53" t="s">
        <v>911</v>
      </c>
      <c r="G422" s="126">
        <v>4988</v>
      </c>
      <c r="H422" s="126">
        <v>4988</v>
      </c>
      <c r="I422" s="70"/>
      <c r="J422" s="70"/>
      <c r="K422" s="70"/>
      <c r="L422" s="46">
        <f t="shared" si="44"/>
        <v>4988</v>
      </c>
      <c r="M422" s="42" t="s">
        <v>37</v>
      </c>
      <c r="N422" s="42" t="s">
        <v>37</v>
      </c>
      <c r="O422" s="42" t="s">
        <v>310</v>
      </c>
      <c r="P422" s="72" t="s">
        <v>912</v>
      </c>
      <c r="Q422" s="121">
        <v>30945.2</v>
      </c>
      <c r="R422" s="67" t="s">
        <v>39</v>
      </c>
      <c r="S422" s="72" t="s">
        <v>912</v>
      </c>
      <c r="T422" s="112"/>
      <c r="U422" s="112"/>
      <c r="V422" s="112"/>
    </row>
    <row r="423" s="16" customFormat="1" ht="24" spans="1:22">
      <c r="A423" s="42">
        <v>402</v>
      </c>
      <c r="B423" s="62" t="s">
        <v>908</v>
      </c>
      <c r="C423" s="62" t="s">
        <v>306</v>
      </c>
      <c r="D423" s="40" t="s">
        <v>925</v>
      </c>
      <c r="E423" s="53" t="s">
        <v>926</v>
      </c>
      <c r="F423" s="53" t="s">
        <v>911</v>
      </c>
      <c r="G423" s="126">
        <v>4988</v>
      </c>
      <c r="H423" s="126">
        <v>4988</v>
      </c>
      <c r="I423" s="70"/>
      <c r="J423" s="70"/>
      <c r="K423" s="70"/>
      <c r="L423" s="46">
        <f t="shared" si="44"/>
        <v>4988</v>
      </c>
      <c r="M423" s="42" t="s">
        <v>37</v>
      </c>
      <c r="N423" s="42" t="s">
        <v>37</v>
      </c>
      <c r="O423" s="42" t="s">
        <v>310</v>
      </c>
      <c r="P423" s="72" t="s">
        <v>912</v>
      </c>
      <c r="Q423" s="121">
        <v>22110</v>
      </c>
      <c r="R423" s="67" t="s">
        <v>39</v>
      </c>
      <c r="S423" s="72" t="s">
        <v>912</v>
      </c>
      <c r="T423" s="112"/>
      <c r="U423" s="112"/>
      <c r="V423" s="112"/>
    </row>
    <row r="424" s="16" customFormat="1" ht="24" spans="1:22">
      <c r="A424" s="42">
        <v>403</v>
      </c>
      <c r="B424" s="62" t="s">
        <v>908</v>
      </c>
      <c r="C424" s="62" t="s">
        <v>306</v>
      </c>
      <c r="D424" s="40" t="s">
        <v>927</v>
      </c>
      <c r="E424" s="53" t="s">
        <v>928</v>
      </c>
      <c r="F424" s="53" t="s">
        <v>911</v>
      </c>
      <c r="G424" s="126">
        <v>4988</v>
      </c>
      <c r="H424" s="126">
        <v>4988</v>
      </c>
      <c r="I424" s="160"/>
      <c r="J424" s="160"/>
      <c r="K424" s="160"/>
      <c r="L424" s="46">
        <f t="shared" si="44"/>
        <v>4988</v>
      </c>
      <c r="M424" s="42" t="s">
        <v>37</v>
      </c>
      <c r="N424" s="42" t="s">
        <v>37</v>
      </c>
      <c r="O424" s="42" t="s">
        <v>310</v>
      </c>
      <c r="P424" s="72" t="s">
        <v>912</v>
      </c>
      <c r="Q424" s="161">
        <v>11651.2</v>
      </c>
      <c r="R424" s="67" t="s">
        <v>39</v>
      </c>
      <c r="S424" s="72" t="s">
        <v>912</v>
      </c>
      <c r="T424" s="112"/>
      <c r="U424" s="112"/>
      <c r="V424" s="112"/>
    </row>
    <row r="425" s="16" customFormat="1" ht="24" spans="1:22">
      <c r="A425" s="42">
        <v>404</v>
      </c>
      <c r="B425" s="62" t="s">
        <v>908</v>
      </c>
      <c r="C425" s="62" t="s">
        <v>306</v>
      </c>
      <c r="D425" s="40" t="s">
        <v>929</v>
      </c>
      <c r="E425" s="53" t="s">
        <v>930</v>
      </c>
      <c r="F425" s="53" t="s">
        <v>911</v>
      </c>
      <c r="G425" s="126">
        <v>4996</v>
      </c>
      <c r="H425" s="126">
        <v>4996</v>
      </c>
      <c r="I425" s="160"/>
      <c r="J425" s="160"/>
      <c r="K425" s="160"/>
      <c r="L425" s="46">
        <f t="shared" si="44"/>
        <v>4996</v>
      </c>
      <c r="M425" s="42" t="s">
        <v>37</v>
      </c>
      <c r="N425" s="42" t="s">
        <v>37</v>
      </c>
      <c r="O425" s="42" t="s">
        <v>310</v>
      </c>
      <c r="P425" s="72" t="s">
        <v>912</v>
      </c>
      <c r="Q425" s="161">
        <v>18167.6</v>
      </c>
      <c r="R425" s="67" t="s">
        <v>39</v>
      </c>
      <c r="S425" s="72" t="s">
        <v>912</v>
      </c>
      <c r="T425" s="112"/>
      <c r="U425" s="112"/>
      <c r="V425" s="112"/>
    </row>
  </sheetData>
  <sortState ref="A317:W335">
    <sortCondition ref="A317"/>
  </sortState>
  <mergeCells count="31">
    <mergeCell ref="A2:V2"/>
    <mergeCell ref="G3:K3"/>
    <mergeCell ref="N3:Q3"/>
    <mergeCell ref="R3:S3"/>
    <mergeCell ref="T3:U3"/>
    <mergeCell ref="A5:F5"/>
    <mergeCell ref="A6:B6"/>
    <mergeCell ref="C6:F6"/>
    <mergeCell ref="A7:B7"/>
    <mergeCell ref="C7:F7"/>
    <mergeCell ref="A66:B66"/>
    <mergeCell ref="C66:F66"/>
    <mergeCell ref="A68:B68"/>
    <mergeCell ref="C68:F68"/>
    <mergeCell ref="A70:B70"/>
    <mergeCell ref="C70:F70"/>
    <mergeCell ref="A80:B80"/>
    <mergeCell ref="C80:F80"/>
    <mergeCell ref="A82:B82"/>
    <mergeCell ref="C82:F82"/>
    <mergeCell ref="A83:B83"/>
    <mergeCell ref="C83:F83"/>
    <mergeCell ref="A3:A4"/>
    <mergeCell ref="A71:A79"/>
    <mergeCell ref="B3:B4"/>
    <mergeCell ref="C3:C4"/>
    <mergeCell ref="D3:D4"/>
    <mergeCell ref="E3:E4"/>
    <mergeCell ref="F3:F4"/>
    <mergeCell ref="L3:L4"/>
    <mergeCell ref="V3:V4"/>
  </mergeCells>
  <conditionalFormatting sqref="C12">
    <cfRule type="duplicateValues" dxfId="0" priority="51"/>
  </conditionalFormatting>
  <conditionalFormatting sqref="B64">
    <cfRule type="duplicateValues" dxfId="0" priority="4"/>
  </conditionalFormatting>
  <conditionalFormatting sqref="E64">
    <cfRule type="duplicateValues" dxfId="0" priority="3"/>
  </conditionalFormatting>
  <conditionalFormatting sqref="P64">
    <cfRule type="duplicateValues" dxfId="0" priority="2"/>
  </conditionalFormatting>
  <conditionalFormatting sqref="S64">
    <cfRule type="duplicateValues" dxfId="0" priority="1"/>
  </conditionalFormatting>
  <conditionalFormatting sqref="B69">
    <cfRule type="duplicateValues" dxfId="0" priority="50"/>
  </conditionalFormatting>
  <conditionalFormatting sqref="C69">
    <cfRule type="duplicateValues" dxfId="0" priority="49"/>
  </conditionalFormatting>
  <conditionalFormatting sqref="B401">
    <cfRule type="duplicateValues" dxfId="0" priority="30"/>
  </conditionalFormatting>
  <conditionalFormatting sqref="B402">
    <cfRule type="duplicateValues" dxfId="0" priority="29"/>
  </conditionalFormatting>
  <conditionalFormatting sqref="B403">
    <cfRule type="duplicateValues" dxfId="0" priority="28"/>
  </conditionalFormatting>
  <conditionalFormatting sqref="B404">
    <cfRule type="duplicateValues" dxfId="0" priority="27"/>
  </conditionalFormatting>
  <conditionalFormatting sqref="B405">
    <cfRule type="duplicateValues" dxfId="0" priority="26"/>
  </conditionalFormatting>
  <conditionalFormatting sqref="B406">
    <cfRule type="duplicateValues" dxfId="0" priority="25"/>
  </conditionalFormatting>
  <conditionalFormatting sqref="B407">
    <cfRule type="duplicateValues" dxfId="0" priority="24"/>
  </conditionalFormatting>
  <conditionalFormatting sqref="B408">
    <cfRule type="duplicateValues" dxfId="0" priority="23"/>
  </conditionalFormatting>
  <conditionalFormatting sqref="B409">
    <cfRule type="duplicateValues" dxfId="0" priority="22"/>
  </conditionalFormatting>
  <conditionalFormatting sqref="B410">
    <cfRule type="duplicateValues" dxfId="0" priority="21"/>
  </conditionalFormatting>
  <conditionalFormatting sqref="B411">
    <cfRule type="duplicateValues" dxfId="0" priority="20"/>
  </conditionalFormatting>
  <conditionalFormatting sqref="B412">
    <cfRule type="duplicateValues" dxfId="0" priority="19"/>
  </conditionalFormatting>
  <conditionalFormatting sqref="B413">
    <cfRule type="duplicateValues" dxfId="0" priority="18"/>
  </conditionalFormatting>
  <conditionalFormatting sqref="B414">
    <cfRule type="duplicateValues" dxfId="0" priority="17"/>
  </conditionalFormatting>
  <conditionalFormatting sqref="B415">
    <cfRule type="duplicateValues" dxfId="0" priority="7"/>
  </conditionalFormatting>
  <conditionalFormatting sqref="B416">
    <cfRule type="duplicateValues" dxfId="0" priority="16"/>
  </conditionalFormatting>
  <conditionalFormatting sqref="B417">
    <cfRule type="duplicateValues" dxfId="0" priority="15"/>
  </conditionalFormatting>
  <conditionalFormatting sqref="B418">
    <cfRule type="duplicateValues" dxfId="0" priority="14"/>
  </conditionalFormatting>
  <conditionalFormatting sqref="B419">
    <cfRule type="duplicateValues" dxfId="0" priority="13"/>
  </conditionalFormatting>
  <conditionalFormatting sqref="B420">
    <cfRule type="duplicateValues" dxfId="0" priority="12"/>
  </conditionalFormatting>
  <conditionalFormatting sqref="B421">
    <cfRule type="duplicateValues" dxfId="0" priority="11"/>
  </conditionalFormatting>
  <conditionalFormatting sqref="B422">
    <cfRule type="duplicateValues" dxfId="0" priority="10"/>
  </conditionalFormatting>
  <conditionalFormatting sqref="B423">
    <cfRule type="duplicateValues" dxfId="0" priority="8"/>
  </conditionalFormatting>
  <conditionalFormatting sqref="B424">
    <cfRule type="duplicateValues" dxfId="0" priority="9"/>
  </conditionalFormatting>
  <conditionalFormatting sqref="B425">
    <cfRule type="duplicateValues" dxfId="0" priority="6"/>
  </conditionalFormatting>
  <conditionalFormatting sqref="B15:B19">
    <cfRule type="duplicateValues" dxfId="0" priority="48"/>
  </conditionalFormatting>
  <conditionalFormatting sqref="B20:B21">
    <cfRule type="duplicateValues" dxfId="0" priority="46"/>
  </conditionalFormatting>
  <conditionalFormatting sqref="B30:B36">
    <cfRule type="duplicateValues" dxfId="0" priority="44"/>
  </conditionalFormatting>
  <conditionalFormatting sqref="B37:B38">
    <cfRule type="duplicateValues" dxfId="0" priority="43"/>
  </conditionalFormatting>
  <conditionalFormatting sqref="B41:B42">
    <cfRule type="duplicateValues" dxfId="0" priority="40"/>
  </conditionalFormatting>
  <conditionalFormatting sqref="B54:B55">
    <cfRule type="duplicateValues" dxfId="0" priority="35"/>
  </conditionalFormatting>
  <conditionalFormatting sqref="C15:C19">
    <cfRule type="duplicateValues" dxfId="0" priority="47"/>
  </conditionalFormatting>
  <conditionalFormatting sqref="C20:C21">
    <cfRule type="duplicateValues" dxfId="0" priority="45"/>
  </conditionalFormatting>
  <conditionalFormatting sqref="C30:C36">
    <cfRule type="duplicateValues" dxfId="0" priority="42"/>
  </conditionalFormatting>
  <conditionalFormatting sqref="C37:C38">
    <cfRule type="duplicateValues" dxfId="0" priority="41"/>
  </conditionalFormatting>
  <conditionalFormatting sqref="C41:C42">
    <cfRule type="duplicateValues" dxfId="0" priority="39"/>
  </conditionalFormatting>
  <conditionalFormatting sqref="C43:C45">
    <cfRule type="duplicateValues" dxfId="0" priority="38"/>
  </conditionalFormatting>
  <conditionalFormatting sqref="C46:C51">
    <cfRule type="duplicateValues" dxfId="0" priority="37"/>
  </conditionalFormatting>
  <conditionalFormatting sqref="C54:C55">
    <cfRule type="duplicateValues" dxfId="0" priority="36"/>
  </conditionalFormatting>
  <conditionalFormatting sqref="B13:B14 B22:B29 B43:B51 B56:B65 B67">
    <cfRule type="duplicateValues" dxfId="0" priority="53"/>
  </conditionalFormatting>
  <conditionalFormatting sqref="C13:C14 C22:C29 C56:C65 C67">
    <cfRule type="duplicateValues" dxfId="0" priority="52"/>
  </conditionalFormatting>
  <pageMargins left="0.75" right="0.75" top="1" bottom="1" header="0.5" footer="0.5"/>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9"/>
  <sheetViews>
    <sheetView workbookViewId="0">
      <selection activeCell="F9" sqref="F9"/>
    </sheetView>
  </sheetViews>
  <sheetFormatPr defaultColWidth="9" defaultRowHeight="14.4" outlineLevelCol="1"/>
  <cols>
    <col min="1" max="1" width="56.8796296296296" style="1" customWidth="1"/>
    <col min="2" max="2" width="11.75" style="2" customWidth="1"/>
    <col min="3" max="16384" width="9" style="1"/>
  </cols>
  <sheetData>
    <row r="1" ht="20.1" customHeight="1" spans="1:2">
      <c r="A1" s="3" t="s">
        <v>931</v>
      </c>
      <c r="B1" s="4" t="s">
        <v>2</v>
      </c>
    </row>
    <row r="2" ht="20.1" customHeight="1" spans="1:2">
      <c r="A2" s="5" t="s">
        <v>932</v>
      </c>
      <c r="B2" s="6" t="s">
        <v>933</v>
      </c>
    </row>
    <row r="3" ht="20.1" customHeight="1" spans="1:2">
      <c r="A3" s="7" t="s">
        <v>934</v>
      </c>
      <c r="B3" s="6" t="s">
        <v>935</v>
      </c>
    </row>
    <row r="4" ht="20.1" customHeight="1" spans="1:2">
      <c r="A4" s="8" t="s">
        <v>936</v>
      </c>
      <c r="B4" s="6" t="s">
        <v>937</v>
      </c>
    </row>
    <row r="5" ht="20.1" customHeight="1" spans="1:2">
      <c r="A5" s="8" t="s">
        <v>938</v>
      </c>
      <c r="B5" s="6" t="s">
        <v>939</v>
      </c>
    </row>
    <row r="6" ht="20.1" customHeight="1" spans="1:2">
      <c r="A6" s="9" t="s">
        <v>940</v>
      </c>
      <c r="B6" s="6" t="s">
        <v>941</v>
      </c>
    </row>
    <row r="7" ht="20.1" customHeight="1" spans="1:2">
      <c r="A7" s="9" t="s">
        <v>942</v>
      </c>
      <c r="B7" s="6" t="s">
        <v>943</v>
      </c>
    </row>
    <row r="8" ht="20.1" customHeight="1" spans="1:2">
      <c r="A8" s="10" t="s">
        <v>944</v>
      </c>
      <c r="B8" s="6" t="s">
        <v>945</v>
      </c>
    </row>
    <row r="9" ht="20.1" customHeight="1" spans="1:2">
      <c r="A9" s="5" t="s">
        <v>946</v>
      </c>
      <c r="B9" s="6" t="s">
        <v>947</v>
      </c>
    </row>
    <row r="10" ht="20.1" customHeight="1" spans="1:2">
      <c r="A10" s="8" t="s">
        <v>948</v>
      </c>
      <c r="B10" s="6" t="s">
        <v>949</v>
      </c>
    </row>
    <row r="11" ht="20.1" customHeight="1" spans="1:2">
      <c r="A11" s="11" t="s">
        <v>950</v>
      </c>
      <c r="B11" s="6" t="s">
        <v>951</v>
      </c>
    </row>
    <row r="12" ht="20.1" customHeight="1" spans="1:2">
      <c r="A12" s="12" t="s">
        <v>952</v>
      </c>
      <c r="B12" s="6" t="s">
        <v>953</v>
      </c>
    </row>
    <row r="13" ht="20.1" customHeight="1" spans="1:2">
      <c r="A13" s="12" t="s">
        <v>954</v>
      </c>
      <c r="B13" s="6" t="s">
        <v>955</v>
      </c>
    </row>
    <row r="14" ht="20.1" customHeight="1" spans="1:2">
      <c r="A14" s="8" t="s">
        <v>956</v>
      </c>
      <c r="B14" s="6" t="s">
        <v>957</v>
      </c>
    </row>
    <row r="15" ht="20.1" customHeight="1" spans="1:2">
      <c r="A15" s="8" t="s">
        <v>958</v>
      </c>
      <c r="B15" s="6" t="s">
        <v>959</v>
      </c>
    </row>
    <row r="16" ht="20.1" customHeight="1" spans="1:2">
      <c r="A16" s="8" t="s">
        <v>960</v>
      </c>
      <c r="B16" s="6" t="s">
        <v>961</v>
      </c>
    </row>
    <row r="17" ht="20.1" customHeight="1" spans="1:2">
      <c r="A17" s="9" t="s">
        <v>962</v>
      </c>
      <c r="B17" s="6" t="s">
        <v>963</v>
      </c>
    </row>
    <row r="18" ht="20.1" customHeight="1" spans="1:2">
      <c r="A18" s="9" t="s">
        <v>964</v>
      </c>
      <c r="B18" s="6" t="s">
        <v>965</v>
      </c>
    </row>
    <row r="19" ht="20.1" customHeight="1" spans="1:2">
      <c r="A19" s="5" t="s">
        <v>966</v>
      </c>
      <c r="B19" s="6" t="s">
        <v>967</v>
      </c>
    </row>
    <row r="20" ht="20.1" customHeight="1" spans="1:2">
      <c r="A20" s="13" t="s">
        <v>968</v>
      </c>
      <c r="B20" s="6" t="s">
        <v>969</v>
      </c>
    </row>
    <row r="21" ht="20.1" customHeight="1" spans="1:2">
      <c r="A21" s="13" t="s">
        <v>970</v>
      </c>
      <c r="B21" s="6" t="s">
        <v>971</v>
      </c>
    </row>
    <row r="22" ht="20.1" customHeight="1" spans="1:2">
      <c r="A22" s="13" t="s">
        <v>972</v>
      </c>
      <c r="B22" s="6" t="s">
        <v>973</v>
      </c>
    </row>
    <row r="23" ht="20.1" customHeight="1" spans="1:2">
      <c r="A23" s="13" t="s">
        <v>974</v>
      </c>
      <c r="B23" s="6" t="s">
        <v>975</v>
      </c>
    </row>
    <row r="24" ht="20.1" customHeight="1" spans="1:2">
      <c r="A24" s="9" t="s">
        <v>976</v>
      </c>
      <c r="B24" s="6" t="s">
        <v>977</v>
      </c>
    </row>
    <row r="25" ht="20.1" customHeight="1" spans="1:2">
      <c r="A25" s="9" t="s">
        <v>978</v>
      </c>
      <c r="B25" s="6" t="s">
        <v>979</v>
      </c>
    </row>
    <row r="26" ht="20.1" customHeight="1" spans="1:2">
      <c r="A26" s="9" t="s">
        <v>980</v>
      </c>
      <c r="B26" s="6" t="s">
        <v>981</v>
      </c>
    </row>
    <row r="27" ht="20.1" customHeight="1" spans="1:2">
      <c r="A27" s="9" t="s">
        <v>982</v>
      </c>
      <c r="B27" s="6" t="s">
        <v>983</v>
      </c>
    </row>
    <row r="28" ht="20.1" customHeight="1" spans="1:2">
      <c r="A28" s="8" t="s">
        <v>984</v>
      </c>
      <c r="B28" s="6" t="s">
        <v>985</v>
      </c>
    </row>
    <row r="29" ht="20.1" customHeight="1" spans="1:2">
      <c r="A29" s="5" t="s">
        <v>986</v>
      </c>
      <c r="B29" s="6" t="s">
        <v>987</v>
      </c>
    </row>
    <row r="30" ht="20.1" customHeight="1" spans="1:2">
      <c r="A30" s="5" t="s">
        <v>988</v>
      </c>
      <c r="B30" s="6" t="s">
        <v>989</v>
      </c>
    </row>
    <row r="31" ht="20.1" customHeight="1" spans="1:2">
      <c r="A31" s="5" t="s">
        <v>990</v>
      </c>
      <c r="B31" s="6" t="s">
        <v>991</v>
      </c>
    </row>
    <row r="32" ht="20.1" customHeight="1" spans="1:2">
      <c r="A32" s="5" t="s">
        <v>992</v>
      </c>
      <c r="B32" s="6" t="s">
        <v>993</v>
      </c>
    </row>
    <row r="33" ht="20.1" customHeight="1" spans="1:2">
      <c r="A33" s="5" t="s">
        <v>994</v>
      </c>
      <c r="B33" s="6" t="s">
        <v>995</v>
      </c>
    </row>
    <row r="34" ht="20.1" customHeight="1" spans="1:2">
      <c r="A34" s="9" t="s">
        <v>996</v>
      </c>
      <c r="B34" s="6" t="s">
        <v>997</v>
      </c>
    </row>
    <row r="35" ht="20.1" customHeight="1" spans="1:2">
      <c r="A35" s="5" t="s">
        <v>998</v>
      </c>
      <c r="B35" s="6" t="s">
        <v>999</v>
      </c>
    </row>
    <row r="36" ht="20.1" customHeight="1" spans="1:2">
      <c r="A36" s="5" t="s">
        <v>1000</v>
      </c>
      <c r="B36" s="6" t="s">
        <v>1001</v>
      </c>
    </row>
    <row r="37" ht="20.1" customHeight="1" spans="1:2">
      <c r="A37" s="5" t="s">
        <v>1002</v>
      </c>
      <c r="B37" s="6" t="s">
        <v>1003</v>
      </c>
    </row>
    <row r="38" ht="20.1" customHeight="1" spans="1:2">
      <c r="A38" s="5" t="s">
        <v>1004</v>
      </c>
      <c r="B38" s="6" t="s">
        <v>1005</v>
      </c>
    </row>
    <row r="39" ht="20.1" customHeight="1" spans="1:2">
      <c r="A39" s="9" t="s">
        <v>1006</v>
      </c>
      <c r="B39" s="6" t="s">
        <v>1007</v>
      </c>
    </row>
    <row r="40" ht="20.1" customHeight="1" spans="1:2">
      <c r="A40" s="9" t="s">
        <v>1008</v>
      </c>
      <c r="B40" s="6" t="s">
        <v>1009</v>
      </c>
    </row>
    <row r="41" ht="20.1" customHeight="1" spans="1:2">
      <c r="A41" s="9" t="s">
        <v>1010</v>
      </c>
      <c r="B41" s="6" t="s">
        <v>1011</v>
      </c>
    </row>
    <row r="42" ht="20.1" customHeight="1" spans="1:2">
      <c r="A42" s="9" t="s">
        <v>1012</v>
      </c>
      <c r="B42" s="6" t="s">
        <v>1013</v>
      </c>
    </row>
    <row r="43" ht="20.1" customHeight="1" spans="1:2">
      <c r="A43" s="9" t="s">
        <v>1014</v>
      </c>
      <c r="B43" s="6" t="s">
        <v>1015</v>
      </c>
    </row>
    <row r="44" ht="20.1" customHeight="1" spans="1:2">
      <c r="A44" s="8" t="s">
        <v>1016</v>
      </c>
      <c r="B44" s="6" t="s">
        <v>1017</v>
      </c>
    </row>
    <row r="45" ht="20.1" customHeight="1" spans="1:2">
      <c r="A45" s="8" t="s">
        <v>1018</v>
      </c>
      <c r="B45" s="6" t="s">
        <v>1019</v>
      </c>
    </row>
    <row r="46" ht="20.1" customHeight="1" spans="1:2">
      <c r="A46" s="8" t="s">
        <v>1020</v>
      </c>
      <c r="B46" s="6" t="s">
        <v>1021</v>
      </c>
    </row>
    <row r="47" ht="20.1" customHeight="1" spans="1:2">
      <c r="A47" s="8" t="s">
        <v>1022</v>
      </c>
      <c r="B47" s="6" t="s">
        <v>1023</v>
      </c>
    </row>
    <row r="48" ht="20.1" customHeight="1" spans="1:2">
      <c r="A48" s="8" t="s">
        <v>1024</v>
      </c>
      <c r="B48" s="6" t="s">
        <v>1025</v>
      </c>
    </row>
    <row r="49" ht="20.1" customHeight="1" spans="1:2">
      <c r="A49" s="8" t="s">
        <v>1026</v>
      </c>
      <c r="B49" s="6" t="s">
        <v>1027</v>
      </c>
    </row>
    <row r="50" ht="20.1" customHeight="1" spans="1:2">
      <c r="A50" s="8" t="s">
        <v>1028</v>
      </c>
      <c r="B50" s="6" t="s">
        <v>1029</v>
      </c>
    </row>
    <row r="51" ht="20.1" customHeight="1" spans="1:2">
      <c r="A51" s="8" t="s">
        <v>1030</v>
      </c>
      <c r="B51" s="6" t="s">
        <v>1031</v>
      </c>
    </row>
    <row r="52" ht="20.1" customHeight="1" spans="1:2">
      <c r="A52" s="8" t="s">
        <v>1032</v>
      </c>
      <c r="B52" s="6" t="s">
        <v>1033</v>
      </c>
    </row>
    <row r="53" ht="20.1" customHeight="1" spans="1:2">
      <c r="A53" s="8" t="s">
        <v>1034</v>
      </c>
      <c r="B53" s="6" t="s">
        <v>1035</v>
      </c>
    </row>
    <row r="54" ht="20.1" customHeight="1" spans="1:2">
      <c r="A54" s="8" t="s">
        <v>1036</v>
      </c>
      <c r="B54" s="6" t="s">
        <v>1037</v>
      </c>
    </row>
    <row r="55" ht="20.1" customHeight="1" spans="1:2">
      <c r="A55" s="8" t="s">
        <v>1038</v>
      </c>
      <c r="B55" s="6" t="s">
        <v>1039</v>
      </c>
    </row>
    <row r="56" ht="20.1" customHeight="1" spans="1:2">
      <c r="A56" s="8" t="s">
        <v>1040</v>
      </c>
      <c r="B56" s="6" t="s">
        <v>1041</v>
      </c>
    </row>
    <row r="57" ht="20.1" customHeight="1" spans="1:2">
      <c r="A57" s="8" t="s">
        <v>1042</v>
      </c>
      <c r="B57" s="6" t="s">
        <v>1043</v>
      </c>
    </row>
    <row r="58" ht="20.1" customHeight="1" spans="1:2">
      <c r="A58" s="8" t="s">
        <v>1044</v>
      </c>
      <c r="B58" s="6" t="s">
        <v>1045</v>
      </c>
    </row>
    <row r="59" ht="20.1" customHeight="1" spans="1:2">
      <c r="A59" s="8" t="s">
        <v>1046</v>
      </c>
      <c r="B59" s="6" t="s">
        <v>1047</v>
      </c>
    </row>
    <row r="60" ht="20.1" customHeight="1" spans="1:2">
      <c r="A60" s="14" t="s">
        <v>1048</v>
      </c>
      <c r="B60" s="6" t="s">
        <v>1049</v>
      </c>
    </row>
    <row r="61" ht="20.1" customHeight="1" spans="1:2">
      <c r="A61" s="8" t="s">
        <v>1050</v>
      </c>
      <c r="B61" s="6" t="s">
        <v>1051</v>
      </c>
    </row>
    <row r="62" ht="20.1" customHeight="1" spans="1:2">
      <c r="A62" s="8" t="s">
        <v>1052</v>
      </c>
      <c r="B62" s="6" t="s">
        <v>1053</v>
      </c>
    </row>
    <row r="63" ht="20.1" customHeight="1" spans="1:2">
      <c r="A63" s="15" t="s">
        <v>1054</v>
      </c>
      <c r="B63" s="6" t="s">
        <v>1055</v>
      </c>
    </row>
    <row r="64" ht="20.1" customHeight="1" spans="1:2">
      <c r="A64" s="15" t="s">
        <v>1056</v>
      </c>
      <c r="B64" s="6" t="s">
        <v>1057</v>
      </c>
    </row>
    <row r="65" ht="20.1" customHeight="1" spans="1:2">
      <c r="A65" s="13" t="s">
        <v>1058</v>
      </c>
      <c r="B65" s="6" t="s">
        <v>1059</v>
      </c>
    </row>
    <row r="66" ht="20.1" customHeight="1" spans="1:2">
      <c r="A66" s="8" t="s">
        <v>1060</v>
      </c>
      <c r="B66" s="6" t="s">
        <v>1061</v>
      </c>
    </row>
    <row r="67" ht="20.1" customHeight="1" spans="1:2">
      <c r="A67" s="8" t="s">
        <v>1062</v>
      </c>
      <c r="B67" s="6" t="s">
        <v>1063</v>
      </c>
    </row>
    <row r="68" ht="20.1" customHeight="1" spans="1:2">
      <c r="A68" s="8" t="s">
        <v>1064</v>
      </c>
      <c r="B68" s="6" t="s">
        <v>1065</v>
      </c>
    </row>
    <row r="69" ht="20.1" customHeight="1" spans="1:2">
      <c r="A69" s="8" t="s">
        <v>1066</v>
      </c>
      <c r="B69" s="6" t="s">
        <v>1067</v>
      </c>
    </row>
    <row r="70" ht="20.1" customHeight="1" spans="1:2">
      <c r="A70" s="8" t="s">
        <v>1068</v>
      </c>
      <c r="B70" s="6" t="s">
        <v>1069</v>
      </c>
    </row>
    <row r="71" ht="20.1" customHeight="1" spans="1:2">
      <c r="A71" s="8" t="s">
        <v>1070</v>
      </c>
      <c r="B71" s="6" t="s">
        <v>1071</v>
      </c>
    </row>
    <row r="72" ht="20.1" customHeight="1" spans="1:2">
      <c r="A72" s="8" t="s">
        <v>1072</v>
      </c>
      <c r="B72" s="6" t="s">
        <v>1073</v>
      </c>
    </row>
    <row r="73" ht="20.1" customHeight="1" spans="1:2">
      <c r="A73" s="8" t="s">
        <v>1074</v>
      </c>
      <c r="B73" s="6" t="s">
        <v>1075</v>
      </c>
    </row>
    <row r="74" ht="20.1" customHeight="1" spans="1:2">
      <c r="A74" s="8" t="s">
        <v>1076</v>
      </c>
      <c r="B74" s="6" t="s">
        <v>1077</v>
      </c>
    </row>
    <row r="75" ht="20.1" customHeight="1" spans="1:2">
      <c r="A75" s="8" t="s">
        <v>1078</v>
      </c>
      <c r="B75" s="6" t="s">
        <v>1079</v>
      </c>
    </row>
    <row r="76" ht="20.1" customHeight="1" spans="1:2">
      <c r="A76" s="8" t="s">
        <v>1080</v>
      </c>
      <c r="B76" s="6" t="s">
        <v>1081</v>
      </c>
    </row>
    <row r="77" ht="20.1" customHeight="1" spans="1:2">
      <c r="A77" s="8" t="s">
        <v>1082</v>
      </c>
      <c r="B77" s="6" t="s">
        <v>1083</v>
      </c>
    </row>
    <row r="78" ht="20.1" customHeight="1" spans="1:2">
      <c r="A78" s="8" t="s">
        <v>1084</v>
      </c>
      <c r="B78" s="6" t="s">
        <v>1085</v>
      </c>
    </row>
    <row r="79" ht="20.1" customHeight="1" spans="1:2">
      <c r="A79" s="8" t="s">
        <v>1086</v>
      </c>
      <c r="B79" s="6" t="s">
        <v>1087</v>
      </c>
    </row>
    <row r="80" ht="20.1" customHeight="1" spans="1:2">
      <c r="A80" s="8" t="s">
        <v>1088</v>
      </c>
      <c r="B80" s="6" t="s">
        <v>1089</v>
      </c>
    </row>
    <row r="81" ht="20.1" customHeight="1" spans="1:2">
      <c r="A81" s="8" t="s">
        <v>1090</v>
      </c>
      <c r="B81" s="6" t="s">
        <v>1091</v>
      </c>
    </row>
    <row r="82" ht="20.1" customHeight="1" spans="1:2">
      <c r="A82" s="8" t="s">
        <v>1092</v>
      </c>
      <c r="B82" s="6" t="s">
        <v>1093</v>
      </c>
    </row>
    <row r="83" ht="20.1" customHeight="1" spans="1:2">
      <c r="A83" s="8" t="s">
        <v>1094</v>
      </c>
      <c r="B83" s="6" t="s">
        <v>1095</v>
      </c>
    </row>
    <row r="84" ht="20.1" customHeight="1" spans="1:2">
      <c r="A84" s="8" t="s">
        <v>1096</v>
      </c>
      <c r="B84" s="6" t="s">
        <v>1097</v>
      </c>
    </row>
    <row r="85" ht="20.1" customHeight="1" spans="1:2">
      <c r="A85" s="8" t="s">
        <v>1098</v>
      </c>
      <c r="B85" s="6" t="s">
        <v>1099</v>
      </c>
    </row>
    <row r="86" ht="20.1" customHeight="1" spans="1:2">
      <c r="A86" s="8" t="s">
        <v>1100</v>
      </c>
      <c r="B86" s="6" t="s">
        <v>1101</v>
      </c>
    </row>
    <row r="87" ht="20.1" customHeight="1" spans="1:2">
      <c r="A87" s="8" t="s">
        <v>1102</v>
      </c>
      <c r="B87" s="6" t="s">
        <v>1103</v>
      </c>
    </row>
    <row r="88" ht="20.1" customHeight="1" spans="1:2">
      <c r="A88" s="8" t="s">
        <v>1104</v>
      </c>
      <c r="B88" s="6" t="s">
        <v>1105</v>
      </c>
    </row>
    <row r="89" ht="20.1" customHeight="1" spans="1:2">
      <c r="A89" s="8" t="s">
        <v>1106</v>
      </c>
      <c r="B89" s="6" t="s">
        <v>1107</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项目编号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yxdw012</dc:creator>
  <cp:lastModifiedBy>Administrator</cp:lastModifiedBy>
  <dcterms:created xsi:type="dcterms:W3CDTF">2022-12-12T02:22:00Z</dcterms:created>
  <dcterms:modified xsi:type="dcterms:W3CDTF">2024-10-29T01:04:20Z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3EEAC98766854102B756BD3C769FC794_13</vt:lpwstr>
  </property>
  <property fmtid="{D5CDD505-2E9C-101B-9397-08002B2CF9AE}" pid="3" name="KSOProductBuildVer">
    <vt:lpwstr>2052-11.8.2.11813</vt:lpwstr>
  </property>
</Properties>
</file>