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firstSheet="1"/>
  </bookViews>
  <sheets>
    <sheet name="笔试成绩" sheetId="2" r:id="rId1"/>
  </sheets>
  <definedNames>
    <definedName name="_xlnm._FilterDatabase" localSheetId="0" hidden="1">笔试成绩!$A$2:$G$2</definedName>
  </definedNames>
  <calcPr calcId="144525"/>
</workbook>
</file>

<file path=xl/sharedStrings.xml><?xml version="1.0" encoding="utf-8"?>
<sst xmlns="http://schemas.openxmlformats.org/spreadsheetml/2006/main" count="666" uniqueCount="228">
  <si>
    <t>儋州市教育局2024年秋季学期赴高校面向2025届毕业生公开招聘中学教师笔试成绩(陕西师范大学考点）</t>
  </si>
  <si>
    <t>序号</t>
  </si>
  <si>
    <t>姓名</t>
  </si>
  <si>
    <t>准考证号</t>
  </si>
  <si>
    <t>报考岗位</t>
  </si>
  <si>
    <t>科目</t>
  </si>
  <si>
    <t>笔试成绩</t>
  </si>
  <si>
    <t>备注</t>
  </si>
  <si>
    <t>钟远康</t>
  </si>
  <si>
    <t>3105—儋州市第一中学—高中政治</t>
  </si>
  <si>
    <t>高中政治</t>
  </si>
  <si>
    <t>沈翎晃民</t>
  </si>
  <si>
    <t>谢文旭</t>
  </si>
  <si>
    <t>王遗磊</t>
  </si>
  <si>
    <t>3106—儋州市第一中学—高中地理</t>
  </si>
  <si>
    <t>高中地理</t>
  </si>
  <si>
    <t>钟虹</t>
  </si>
  <si>
    <t>吴品妹</t>
  </si>
  <si>
    <t>许菊花</t>
  </si>
  <si>
    <t>冼立祯</t>
  </si>
  <si>
    <t>梁高伟</t>
  </si>
  <si>
    <t>3107—儋州市第一中学—高中体育</t>
  </si>
  <si>
    <t>高中体育</t>
  </si>
  <si>
    <t>潘天赐</t>
  </si>
  <si>
    <t>黄学森</t>
  </si>
  <si>
    <t>——</t>
  </si>
  <si>
    <t>缺考</t>
  </si>
  <si>
    <t>陈定斌</t>
  </si>
  <si>
    <t>王明晶</t>
  </si>
  <si>
    <t>3108—儋州市第一中学—高中音乐</t>
  </si>
  <si>
    <t>高中音乐</t>
  </si>
  <si>
    <t>孙东锐</t>
  </si>
  <si>
    <t>张晓娟</t>
  </si>
  <si>
    <t>江龙霖</t>
  </si>
  <si>
    <t>3112—儋州市第二中学—高中数学</t>
  </si>
  <si>
    <t>高中数学</t>
  </si>
  <si>
    <t>黄婷婷</t>
  </si>
  <si>
    <t>符皓云</t>
  </si>
  <si>
    <t>李荣妹</t>
  </si>
  <si>
    <t>文惠恩</t>
  </si>
  <si>
    <t>陈开照</t>
  </si>
  <si>
    <t>陈春漫</t>
  </si>
  <si>
    <t>3114—儋州市第二中学—高中政治</t>
  </si>
  <si>
    <t>袁东妙</t>
  </si>
  <si>
    <t>卓莹芝</t>
  </si>
  <si>
    <t>晏琼</t>
  </si>
  <si>
    <t>谷佳杰</t>
  </si>
  <si>
    <t>符颖</t>
  </si>
  <si>
    <t>陈君玉</t>
  </si>
  <si>
    <t>林伟健</t>
  </si>
  <si>
    <t>3117—儋州市民族中学—高中数学</t>
  </si>
  <si>
    <t>蔡自政</t>
  </si>
  <si>
    <t>赵双阳</t>
  </si>
  <si>
    <t>文军</t>
  </si>
  <si>
    <t>朱方典</t>
  </si>
  <si>
    <t>3119—儋州市民族中学—高中物理</t>
  </si>
  <si>
    <t>高中物理</t>
  </si>
  <si>
    <t>苏光珍</t>
  </si>
  <si>
    <t>李达佳</t>
  </si>
  <si>
    <t>王明亮</t>
  </si>
  <si>
    <t>3120—儋州市民族中学—高中化学</t>
  </si>
  <si>
    <t>高中化学</t>
  </si>
  <si>
    <t>唐芳湘</t>
  </si>
  <si>
    <t>王善秀</t>
  </si>
  <si>
    <t>符毓芝</t>
  </si>
  <si>
    <t>莫海金</t>
  </si>
  <si>
    <t>3123—儋州市民族中学—高中体育</t>
  </si>
  <si>
    <t>吴江清</t>
  </si>
  <si>
    <t>李换善</t>
  </si>
  <si>
    <t>黄小松</t>
  </si>
  <si>
    <t>曾海舰</t>
  </si>
  <si>
    <t>梁泽彬</t>
  </si>
  <si>
    <t>陈颖帆</t>
  </si>
  <si>
    <t>董岩杰</t>
  </si>
  <si>
    <t>徐辉</t>
  </si>
  <si>
    <t>3127—儋州市第三中学—高中政治</t>
  </si>
  <si>
    <t>陈欣</t>
  </si>
  <si>
    <t>吴洁婷</t>
  </si>
  <si>
    <t>梁大增</t>
  </si>
  <si>
    <t>孙寅</t>
  </si>
  <si>
    <t>3128—儋州市第三中学—高中历史</t>
  </si>
  <si>
    <t>高中历史</t>
  </si>
  <si>
    <t>陈茵茵</t>
  </si>
  <si>
    <t>张静怡</t>
  </si>
  <si>
    <t>汪用健</t>
  </si>
  <si>
    <t>簿馨雨</t>
  </si>
  <si>
    <t>谢添依</t>
  </si>
  <si>
    <t>吴萧楠</t>
  </si>
  <si>
    <t>马付花</t>
  </si>
  <si>
    <t>阮庆兰</t>
  </si>
  <si>
    <t>熊乾坤</t>
  </si>
  <si>
    <t>赵敏</t>
  </si>
  <si>
    <t>杨笑添</t>
  </si>
  <si>
    <t>3129—儋州市第三中学—高中体育</t>
  </si>
  <si>
    <t>李成</t>
  </si>
  <si>
    <t>林屿</t>
  </si>
  <si>
    <t>陈侯如</t>
  </si>
  <si>
    <t>张建硕</t>
  </si>
  <si>
    <t>孙波</t>
  </si>
  <si>
    <t>纪虹宇</t>
  </si>
  <si>
    <t>王叶芯</t>
  </si>
  <si>
    <t>3134—儋州市八一中学—高中历史</t>
  </si>
  <si>
    <t>张映秋</t>
  </si>
  <si>
    <t>张雅洁</t>
  </si>
  <si>
    <t>赵恒泽</t>
  </si>
  <si>
    <t>3137—儋州市长坡中学—高中数学</t>
  </si>
  <si>
    <t>尤志远</t>
  </si>
  <si>
    <t>廖堂瑞</t>
  </si>
  <si>
    <t>张月</t>
  </si>
  <si>
    <t>3140—儋州市长坡中学—高中化学</t>
  </si>
  <si>
    <t>徐艺菁</t>
  </si>
  <si>
    <t>林女樱</t>
  </si>
  <si>
    <t>黄爱钦</t>
  </si>
  <si>
    <t>高艺菲</t>
  </si>
  <si>
    <t>薛嘉宁</t>
  </si>
  <si>
    <t>郭秀霞</t>
  </si>
  <si>
    <t>3201—儋州市两院中学—初中语文</t>
  </si>
  <si>
    <t>初中语文</t>
  </si>
  <si>
    <t>符子颖</t>
  </si>
  <si>
    <t>符秋萌</t>
  </si>
  <si>
    <t>谢伟莹</t>
  </si>
  <si>
    <t>蔡宛珊</t>
  </si>
  <si>
    <t>马晓曼</t>
  </si>
  <si>
    <t>彭月</t>
  </si>
  <si>
    <t>黄雨桐</t>
  </si>
  <si>
    <t>吴周娅</t>
  </si>
  <si>
    <t>阙祖诗</t>
  </si>
  <si>
    <t>3202—儋州市两院中学—初中数学</t>
  </si>
  <si>
    <t>初中数学</t>
  </si>
  <si>
    <t>温奇绩</t>
  </si>
  <si>
    <t>赖媚媚</t>
  </si>
  <si>
    <t>黄蓓蓓</t>
  </si>
  <si>
    <t>张彬彬</t>
  </si>
  <si>
    <t>薛振明</t>
  </si>
  <si>
    <t>朱石莲</t>
  </si>
  <si>
    <t>柳泓灏</t>
  </si>
  <si>
    <t>彭年珍</t>
  </si>
  <si>
    <t>单莹莹</t>
  </si>
  <si>
    <t>王乃庆</t>
  </si>
  <si>
    <t>202412280516</t>
  </si>
  <si>
    <t>3205—儋州市八一中学—初中体育</t>
  </si>
  <si>
    <t>初中体育</t>
  </si>
  <si>
    <t>陈明豪</t>
  </si>
  <si>
    <t>202412280517</t>
  </si>
  <si>
    <t>林子聪</t>
  </si>
  <si>
    <t>202412280505</t>
  </si>
  <si>
    <t>肖键</t>
  </si>
  <si>
    <t>202412280511</t>
  </si>
  <si>
    <t>林新国</t>
  </si>
  <si>
    <t>202412280515</t>
  </si>
  <si>
    <t>王文源</t>
  </si>
  <si>
    <t>202412280504</t>
  </si>
  <si>
    <t>张万交</t>
  </si>
  <si>
    <t>202412280507</t>
  </si>
  <si>
    <t>李硕</t>
  </si>
  <si>
    <t>202412280501</t>
  </si>
  <si>
    <t>王邦奋</t>
  </si>
  <si>
    <t>202412280502</t>
  </si>
  <si>
    <t>马妍琪</t>
  </si>
  <si>
    <t>202412280503</t>
  </si>
  <si>
    <t>符容姜</t>
  </si>
  <si>
    <t>202412280506</t>
  </si>
  <si>
    <t>唐俊瑛</t>
  </si>
  <si>
    <t>202412280508</t>
  </si>
  <si>
    <t>刘林青</t>
  </si>
  <si>
    <t>202412280509</t>
  </si>
  <si>
    <t>陈以研</t>
  </si>
  <si>
    <t>202412280510</t>
  </si>
  <si>
    <t>王喜焕</t>
  </si>
  <si>
    <t>202412280512</t>
  </si>
  <si>
    <t>方柏森</t>
  </si>
  <si>
    <t>202412280513</t>
  </si>
  <si>
    <t>秦菲菲</t>
  </si>
  <si>
    <t>202412280514</t>
  </si>
  <si>
    <t>羊秋穗</t>
  </si>
  <si>
    <t>3207—洋浦经济开发区第二中学—初中语文</t>
  </si>
  <si>
    <t>许春娜</t>
  </si>
  <si>
    <t>林永滢</t>
  </si>
  <si>
    <t>戴子婷</t>
  </si>
  <si>
    <t>黄丽祯</t>
  </si>
  <si>
    <t>杨梓</t>
  </si>
  <si>
    <t>何夏娴</t>
  </si>
  <si>
    <t>3208—洋浦经济开发区第二中学—初中数学</t>
  </si>
  <si>
    <t>曾静</t>
  </si>
  <si>
    <t>王怡楠</t>
  </si>
  <si>
    <t>王秀艳</t>
  </si>
  <si>
    <t>郭佳蕊</t>
  </si>
  <si>
    <t>吕慧玲</t>
  </si>
  <si>
    <t>刘心雨</t>
  </si>
  <si>
    <t>张俊萍</t>
  </si>
  <si>
    <t>张梅莹</t>
  </si>
  <si>
    <t>3209—洋浦经济开发区第二中学—初中英语</t>
  </si>
  <si>
    <t>初中英语</t>
  </si>
  <si>
    <t>林森艺</t>
  </si>
  <si>
    <t>李玲</t>
  </si>
  <si>
    <t>庄紫怡</t>
  </si>
  <si>
    <t>叶萍萍</t>
  </si>
  <si>
    <t>郭蒲杰</t>
  </si>
  <si>
    <t>黄倩霞</t>
  </si>
  <si>
    <t>邢维雅</t>
  </si>
  <si>
    <t>钟健樱</t>
  </si>
  <si>
    <t>许丽竹</t>
  </si>
  <si>
    <t>陈金联</t>
  </si>
  <si>
    <t>林荣昌</t>
  </si>
  <si>
    <t>3210—洋浦经济开发区第二中学—初中物理</t>
  </si>
  <si>
    <t>初中物理</t>
  </si>
  <si>
    <t>文艺菁</t>
  </si>
  <si>
    <t>周安岛</t>
  </si>
  <si>
    <t>麦精煌</t>
  </si>
  <si>
    <t>王滢</t>
  </si>
  <si>
    <t>肖雅倩</t>
  </si>
  <si>
    <t>3211—洋浦经济开发区第二中学—初中生物</t>
  </si>
  <si>
    <t>初中生物</t>
  </si>
  <si>
    <t>许玉翠</t>
  </si>
  <si>
    <t>林觉艳</t>
  </si>
  <si>
    <t>王慧</t>
  </si>
  <si>
    <t>林钦芳</t>
  </si>
  <si>
    <t>梁星烂</t>
  </si>
  <si>
    <t>郑雅心</t>
  </si>
  <si>
    <t>邹好玲</t>
  </si>
  <si>
    <t>刘剑锋</t>
  </si>
  <si>
    <t>陈颖</t>
  </si>
  <si>
    <t>李珊珊</t>
  </si>
  <si>
    <t>3212—洋浦经济开发区第二中学—初中历史</t>
  </si>
  <si>
    <t>初中历史</t>
  </si>
  <si>
    <t>许邦泽</t>
  </si>
  <si>
    <t>符赐伟</t>
  </si>
  <si>
    <t>马玲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</si>
</sst>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"/>
  <sheetViews>
    <sheetView tabSelected="1" zoomScale="115" zoomScaleNormal="115" workbookViewId="0">
      <selection activeCell="K6" sqref="K6"/>
    </sheetView>
  </sheetViews>
  <sheetFormatPr defaultColWidth="8.73148148148148" defaultRowHeight="14.4" outlineLevelCol="6"/>
  <cols>
    <col min="1" max="1" width="8.73148148148148" style="1"/>
    <col min="2" max="2" width="10.3611111111111" style="1" customWidth="1"/>
    <col min="3" max="3" width="15.2685185185185" style="1" customWidth="1"/>
    <col min="4" max="4" width="48.1111111111111" style="1" customWidth="1"/>
    <col min="5" max="5" width="10.3611111111111" style="1" customWidth="1"/>
    <col min="6" max="6" width="10.5833333333333" style="1" customWidth="1"/>
    <col min="7" max="7" width="11.787037037037" style="1" customWidth="1"/>
    <col min="8" max="16384" width="8.73148148148148" style="1"/>
  </cols>
  <sheetData>
    <row r="1" ht="54" customHeight="1" spans="1:7">
      <c r="A1" s="2" t="s">
        <v>0</v>
      </c>
      <c r="B1" s="2"/>
      <c r="C1" s="2"/>
      <c r="D1" s="2"/>
      <c r="E1" s="2"/>
      <c r="F1" s="2"/>
      <c r="G1" s="2"/>
    </row>
    <row r="2" ht="2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5.6" spans="1:7">
      <c r="A3" s="4">
        <v>1</v>
      </c>
      <c r="B3" s="4" t="s">
        <v>8</v>
      </c>
      <c r="C3" s="4" t="str">
        <f>"202412280425"</f>
        <v>202412280425</v>
      </c>
      <c r="D3" s="4" t="s">
        <v>9</v>
      </c>
      <c r="E3" s="4" t="s">
        <v>10</v>
      </c>
      <c r="F3" s="5">
        <v>77</v>
      </c>
      <c r="G3" s="4"/>
    </row>
    <row r="4" ht="15.6" spans="1:7">
      <c r="A4" s="4">
        <v>2</v>
      </c>
      <c r="B4" s="4" t="s">
        <v>11</v>
      </c>
      <c r="C4" s="4" t="str">
        <f>"202412280427"</f>
        <v>202412280427</v>
      </c>
      <c r="D4" s="4" t="s">
        <v>9</v>
      </c>
      <c r="E4" s="4" t="s">
        <v>10</v>
      </c>
      <c r="F4" s="5">
        <v>39</v>
      </c>
      <c r="G4" s="4"/>
    </row>
    <row r="5" ht="15.6" spans="1:7">
      <c r="A5" s="4">
        <v>3</v>
      </c>
      <c r="B5" s="4" t="s">
        <v>12</v>
      </c>
      <c r="C5" s="4" t="str">
        <f>"202412280426"</f>
        <v>202412280426</v>
      </c>
      <c r="D5" s="4" t="s">
        <v>9</v>
      </c>
      <c r="E5" s="4" t="s">
        <v>10</v>
      </c>
      <c r="F5" s="5">
        <v>35.5</v>
      </c>
      <c r="G5" s="4"/>
    </row>
    <row r="6" ht="15.6" spans="1:7">
      <c r="A6" s="4">
        <v>4</v>
      </c>
      <c r="B6" s="4" t="s">
        <v>13</v>
      </c>
      <c r="C6" s="4" t="str">
        <f>"202412280111"</f>
        <v>202412280111</v>
      </c>
      <c r="D6" s="4" t="s">
        <v>14</v>
      </c>
      <c r="E6" s="4" t="s">
        <v>15</v>
      </c>
      <c r="F6" s="5">
        <v>68</v>
      </c>
      <c r="G6" s="6"/>
    </row>
    <row r="7" ht="15.6" spans="1:7">
      <c r="A7" s="4">
        <v>5</v>
      </c>
      <c r="B7" s="4" t="s">
        <v>16</v>
      </c>
      <c r="C7" s="4" t="str">
        <f>"202412280113"</f>
        <v>202412280113</v>
      </c>
      <c r="D7" s="4" t="s">
        <v>14</v>
      </c>
      <c r="E7" s="4" t="s">
        <v>15</v>
      </c>
      <c r="F7" s="5">
        <v>62.5</v>
      </c>
      <c r="G7" s="6"/>
    </row>
    <row r="8" ht="15.6" spans="1:7">
      <c r="A8" s="4">
        <v>6</v>
      </c>
      <c r="B8" s="4" t="s">
        <v>17</v>
      </c>
      <c r="C8" s="4" t="str">
        <f>"202412280114"</f>
        <v>202412280114</v>
      </c>
      <c r="D8" s="4" t="s">
        <v>14</v>
      </c>
      <c r="E8" s="4" t="s">
        <v>15</v>
      </c>
      <c r="F8" s="5">
        <v>62.5</v>
      </c>
      <c r="G8" s="6"/>
    </row>
    <row r="9" ht="15.6" spans="1:7">
      <c r="A9" s="4">
        <v>7</v>
      </c>
      <c r="B9" s="4" t="s">
        <v>18</v>
      </c>
      <c r="C9" s="4" t="str">
        <f>"202412280110"</f>
        <v>202412280110</v>
      </c>
      <c r="D9" s="4" t="s">
        <v>14</v>
      </c>
      <c r="E9" s="4" t="s">
        <v>15</v>
      </c>
      <c r="F9" s="5">
        <v>55</v>
      </c>
      <c r="G9" s="6"/>
    </row>
    <row r="10" ht="15.6" spans="1:7">
      <c r="A10" s="4">
        <v>8</v>
      </c>
      <c r="B10" s="4" t="s">
        <v>19</v>
      </c>
      <c r="C10" s="4" t="str">
        <f>"202412280112"</f>
        <v>202412280112</v>
      </c>
      <c r="D10" s="4" t="s">
        <v>14</v>
      </c>
      <c r="E10" s="4" t="s">
        <v>15</v>
      </c>
      <c r="F10" s="5">
        <v>53</v>
      </c>
      <c r="G10" s="6"/>
    </row>
    <row r="11" ht="15.6" spans="1:7">
      <c r="A11" s="4">
        <v>9</v>
      </c>
      <c r="B11" s="4" t="s">
        <v>20</v>
      </c>
      <c r="C11" s="4" t="str">
        <f>"202412280518"</f>
        <v>202412280518</v>
      </c>
      <c r="D11" s="4" t="s">
        <v>21</v>
      </c>
      <c r="E11" s="4" t="s">
        <v>22</v>
      </c>
      <c r="F11" s="5">
        <v>74.5</v>
      </c>
      <c r="G11" s="6"/>
    </row>
    <row r="12" ht="15.6" spans="1:7">
      <c r="A12" s="4">
        <v>10</v>
      </c>
      <c r="B12" s="4" t="s">
        <v>23</v>
      </c>
      <c r="C12" s="4" t="str">
        <f>"202412280521"</f>
        <v>202412280521</v>
      </c>
      <c r="D12" s="4" t="s">
        <v>21</v>
      </c>
      <c r="E12" s="4" t="s">
        <v>22</v>
      </c>
      <c r="F12" s="5">
        <v>72.5</v>
      </c>
      <c r="G12" s="6"/>
    </row>
    <row r="13" ht="15.6" spans="1:7">
      <c r="A13" s="4">
        <v>11</v>
      </c>
      <c r="B13" s="4" t="s">
        <v>24</v>
      </c>
      <c r="C13" s="4" t="str">
        <f>"202412280519"</f>
        <v>202412280519</v>
      </c>
      <c r="D13" s="4" t="s">
        <v>21</v>
      </c>
      <c r="E13" s="4" t="s">
        <v>22</v>
      </c>
      <c r="F13" s="5" t="s">
        <v>25</v>
      </c>
      <c r="G13" s="4" t="s">
        <v>26</v>
      </c>
    </row>
    <row r="14" ht="15.6" spans="1:7">
      <c r="A14" s="4">
        <v>12</v>
      </c>
      <c r="B14" s="4" t="s">
        <v>27</v>
      </c>
      <c r="C14" s="4" t="str">
        <f>"202412280520"</f>
        <v>202412280520</v>
      </c>
      <c r="D14" s="4" t="s">
        <v>21</v>
      </c>
      <c r="E14" s="4" t="s">
        <v>22</v>
      </c>
      <c r="F14" s="5" t="s">
        <v>25</v>
      </c>
      <c r="G14" s="4" t="s">
        <v>26</v>
      </c>
    </row>
    <row r="15" ht="15.6" spans="1:7">
      <c r="A15" s="4">
        <v>13</v>
      </c>
      <c r="B15" s="4" t="s">
        <v>28</v>
      </c>
      <c r="C15" s="4" t="str">
        <f>"202412280327"</f>
        <v>202412280327</v>
      </c>
      <c r="D15" s="4" t="s">
        <v>29</v>
      </c>
      <c r="E15" s="4" t="s">
        <v>30</v>
      </c>
      <c r="F15" s="5">
        <v>62.5</v>
      </c>
      <c r="G15" s="4"/>
    </row>
    <row r="16" ht="15.6" spans="1:7">
      <c r="A16" s="4">
        <v>14</v>
      </c>
      <c r="B16" s="4" t="s">
        <v>31</v>
      </c>
      <c r="C16" s="4" t="str">
        <f>"202412280326"</f>
        <v>202412280326</v>
      </c>
      <c r="D16" s="4" t="s">
        <v>29</v>
      </c>
      <c r="E16" s="4" t="s">
        <v>30</v>
      </c>
      <c r="F16" s="5" t="s">
        <v>25</v>
      </c>
      <c r="G16" s="4" t="s">
        <v>26</v>
      </c>
    </row>
    <row r="17" ht="15.6" spans="1:7">
      <c r="A17" s="4">
        <v>15</v>
      </c>
      <c r="B17" s="4" t="s">
        <v>32</v>
      </c>
      <c r="C17" s="4" t="str">
        <f>"202412280328"</f>
        <v>202412280328</v>
      </c>
      <c r="D17" s="4" t="s">
        <v>29</v>
      </c>
      <c r="E17" s="4" t="s">
        <v>30</v>
      </c>
      <c r="F17" s="5" t="s">
        <v>25</v>
      </c>
      <c r="G17" s="4" t="s">
        <v>26</v>
      </c>
    </row>
    <row r="18" ht="15.6" spans="1:7">
      <c r="A18" s="4">
        <v>16</v>
      </c>
      <c r="B18" s="4" t="s">
        <v>33</v>
      </c>
      <c r="C18" s="4" t="str">
        <f>"202412280414"</f>
        <v>202412280414</v>
      </c>
      <c r="D18" s="4" t="s">
        <v>34</v>
      </c>
      <c r="E18" s="4" t="s">
        <v>35</v>
      </c>
      <c r="F18" s="5">
        <v>58</v>
      </c>
      <c r="G18" s="4"/>
    </row>
    <row r="19" ht="15.6" spans="1:7">
      <c r="A19" s="4">
        <v>17</v>
      </c>
      <c r="B19" s="4" t="s">
        <v>36</v>
      </c>
      <c r="C19" s="4" t="str">
        <f>"202412280416"</f>
        <v>202412280416</v>
      </c>
      <c r="D19" s="4" t="s">
        <v>34</v>
      </c>
      <c r="E19" s="4" t="s">
        <v>35</v>
      </c>
      <c r="F19" s="5">
        <v>57</v>
      </c>
      <c r="G19" s="4"/>
    </row>
    <row r="20" ht="15.6" spans="1:7">
      <c r="A20" s="4">
        <v>18</v>
      </c>
      <c r="B20" s="4" t="s">
        <v>37</v>
      </c>
      <c r="C20" s="4" t="str">
        <f>"202412280413"</f>
        <v>202412280413</v>
      </c>
      <c r="D20" s="4" t="s">
        <v>34</v>
      </c>
      <c r="E20" s="4" t="s">
        <v>35</v>
      </c>
      <c r="F20" s="5">
        <v>51</v>
      </c>
      <c r="G20" s="4"/>
    </row>
    <row r="21" ht="15.6" spans="1:7">
      <c r="A21" s="4">
        <v>19</v>
      </c>
      <c r="B21" s="4" t="s">
        <v>38</v>
      </c>
      <c r="C21" s="4" t="str">
        <f>"202412280412"</f>
        <v>202412280412</v>
      </c>
      <c r="D21" s="4" t="s">
        <v>34</v>
      </c>
      <c r="E21" s="4" t="s">
        <v>35</v>
      </c>
      <c r="F21" s="5" t="s">
        <v>25</v>
      </c>
      <c r="G21" s="4" t="s">
        <v>26</v>
      </c>
    </row>
    <row r="22" ht="15.6" spans="1:7">
      <c r="A22" s="4">
        <v>20</v>
      </c>
      <c r="B22" s="4" t="s">
        <v>39</v>
      </c>
      <c r="C22" s="4" t="str">
        <f>"202412280415"</f>
        <v>202412280415</v>
      </c>
      <c r="D22" s="4" t="s">
        <v>34</v>
      </c>
      <c r="E22" s="4" t="s">
        <v>35</v>
      </c>
      <c r="F22" s="5" t="s">
        <v>25</v>
      </c>
      <c r="G22" s="4" t="s">
        <v>26</v>
      </c>
    </row>
    <row r="23" ht="15.6" spans="1:7">
      <c r="A23" s="4">
        <v>21</v>
      </c>
      <c r="B23" s="4" t="s">
        <v>40</v>
      </c>
      <c r="C23" s="4" t="str">
        <f>"202412280417"</f>
        <v>202412280417</v>
      </c>
      <c r="D23" s="4" t="s">
        <v>34</v>
      </c>
      <c r="E23" s="4" t="s">
        <v>35</v>
      </c>
      <c r="F23" s="5" t="s">
        <v>25</v>
      </c>
      <c r="G23" s="4" t="s">
        <v>26</v>
      </c>
    </row>
    <row r="24" ht="15.6" spans="1:7">
      <c r="A24" s="4">
        <v>22</v>
      </c>
      <c r="B24" s="4" t="s">
        <v>41</v>
      </c>
      <c r="C24" s="4" t="str">
        <f>"202412280433"</f>
        <v>202412280433</v>
      </c>
      <c r="D24" s="4" t="s">
        <v>42</v>
      </c>
      <c r="E24" s="4" t="s">
        <v>10</v>
      </c>
      <c r="F24" s="5">
        <v>76</v>
      </c>
      <c r="G24" s="4"/>
    </row>
    <row r="25" ht="14" customHeight="1" spans="1:7">
      <c r="A25" s="4">
        <v>23</v>
      </c>
      <c r="B25" s="4" t="s">
        <v>43</v>
      </c>
      <c r="C25" s="4" t="str">
        <f>"202412280432"</f>
        <v>202412280432</v>
      </c>
      <c r="D25" s="4" t="s">
        <v>42</v>
      </c>
      <c r="E25" s="4" t="s">
        <v>10</v>
      </c>
      <c r="F25" s="5">
        <v>62</v>
      </c>
      <c r="G25" s="4"/>
    </row>
    <row r="26" ht="15.6" spans="1:7">
      <c r="A26" s="4">
        <v>24</v>
      </c>
      <c r="B26" s="4" t="s">
        <v>44</v>
      </c>
      <c r="C26" s="4" t="str">
        <f>"202412280434"</f>
        <v>202412280434</v>
      </c>
      <c r="D26" s="4" t="s">
        <v>42</v>
      </c>
      <c r="E26" s="4" t="s">
        <v>10</v>
      </c>
      <c r="F26" s="5">
        <v>62</v>
      </c>
      <c r="G26" s="4"/>
    </row>
    <row r="27" ht="15" customHeight="1" spans="1:7">
      <c r="A27" s="4">
        <v>25</v>
      </c>
      <c r="B27" s="4" t="s">
        <v>45</v>
      </c>
      <c r="C27" s="4" t="str">
        <f>"202412280430"</f>
        <v>202412280430</v>
      </c>
      <c r="D27" s="4" t="s">
        <v>42</v>
      </c>
      <c r="E27" s="4" t="s">
        <v>10</v>
      </c>
      <c r="F27" s="5">
        <v>61.5</v>
      </c>
      <c r="G27" s="4"/>
    </row>
    <row r="28" ht="15.6" spans="1:7">
      <c r="A28" s="4">
        <v>26</v>
      </c>
      <c r="B28" s="4" t="s">
        <v>46</v>
      </c>
      <c r="C28" s="4" t="str">
        <f>"202412280428"</f>
        <v>202412280428</v>
      </c>
      <c r="D28" s="4" t="s">
        <v>42</v>
      </c>
      <c r="E28" s="4" t="s">
        <v>10</v>
      </c>
      <c r="F28" s="5" t="s">
        <v>25</v>
      </c>
      <c r="G28" s="4" t="s">
        <v>26</v>
      </c>
    </row>
    <row r="29" ht="15.6" spans="1:7">
      <c r="A29" s="4">
        <v>27</v>
      </c>
      <c r="B29" s="4" t="s">
        <v>47</v>
      </c>
      <c r="C29" s="4" t="str">
        <f>"202412280429"</f>
        <v>202412280429</v>
      </c>
      <c r="D29" s="4" t="s">
        <v>42</v>
      </c>
      <c r="E29" s="4" t="s">
        <v>10</v>
      </c>
      <c r="F29" s="5" t="s">
        <v>25</v>
      </c>
      <c r="G29" s="4" t="s">
        <v>26</v>
      </c>
    </row>
    <row r="30" ht="15.6" spans="1:7">
      <c r="A30" s="4">
        <v>28</v>
      </c>
      <c r="B30" s="4" t="s">
        <v>48</v>
      </c>
      <c r="C30" s="4" t="str">
        <f>"202412280431"</f>
        <v>202412280431</v>
      </c>
      <c r="D30" s="4" t="s">
        <v>42</v>
      </c>
      <c r="E30" s="4" t="s">
        <v>10</v>
      </c>
      <c r="F30" s="5" t="s">
        <v>25</v>
      </c>
      <c r="G30" s="4" t="s">
        <v>26</v>
      </c>
    </row>
    <row r="31" ht="15.6" spans="1:7">
      <c r="A31" s="4">
        <v>29</v>
      </c>
      <c r="B31" s="4" t="s">
        <v>49</v>
      </c>
      <c r="C31" s="4" t="str">
        <f>"202412280420"</f>
        <v>202412280420</v>
      </c>
      <c r="D31" s="4" t="s">
        <v>50</v>
      </c>
      <c r="E31" s="4" t="s">
        <v>35</v>
      </c>
      <c r="F31" s="5">
        <v>41</v>
      </c>
      <c r="G31" s="6"/>
    </row>
    <row r="32" ht="15.6" spans="1:7">
      <c r="A32" s="4">
        <v>30</v>
      </c>
      <c r="B32" s="4" t="s">
        <v>51</v>
      </c>
      <c r="C32" s="4" t="str">
        <f>"202412280418"</f>
        <v>202412280418</v>
      </c>
      <c r="D32" s="4" t="s">
        <v>50</v>
      </c>
      <c r="E32" s="4" t="s">
        <v>35</v>
      </c>
      <c r="F32" s="5" t="s">
        <v>25</v>
      </c>
      <c r="G32" s="4" t="s">
        <v>26</v>
      </c>
    </row>
    <row r="33" ht="15.6" spans="1:7">
      <c r="A33" s="4">
        <v>31</v>
      </c>
      <c r="B33" s="4" t="s">
        <v>52</v>
      </c>
      <c r="C33" s="4" t="str">
        <f>"202412280419"</f>
        <v>202412280419</v>
      </c>
      <c r="D33" s="4" t="s">
        <v>50</v>
      </c>
      <c r="E33" s="4" t="s">
        <v>35</v>
      </c>
      <c r="F33" s="5" t="s">
        <v>25</v>
      </c>
      <c r="G33" s="4" t="s">
        <v>26</v>
      </c>
    </row>
    <row r="34" ht="15.6" spans="1:7">
      <c r="A34" s="4">
        <v>32</v>
      </c>
      <c r="B34" s="4" t="s">
        <v>53</v>
      </c>
      <c r="C34" s="4" t="str">
        <f>"202412280421"</f>
        <v>202412280421</v>
      </c>
      <c r="D34" s="4" t="s">
        <v>50</v>
      </c>
      <c r="E34" s="4" t="s">
        <v>35</v>
      </c>
      <c r="F34" s="5" t="s">
        <v>25</v>
      </c>
      <c r="G34" s="4" t="s">
        <v>26</v>
      </c>
    </row>
    <row r="35" ht="15.6" spans="1:7">
      <c r="A35" s="4">
        <v>33</v>
      </c>
      <c r="B35" s="4" t="s">
        <v>54</v>
      </c>
      <c r="C35" s="4" t="str">
        <f>"202412280537"</f>
        <v>202412280537</v>
      </c>
      <c r="D35" s="4" t="s">
        <v>55</v>
      </c>
      <c r="E35" s="4" t="s">
        <v>56</v>
      </c>
      <c r="F35" s="5" t="s">
        <v>25</v>
      </c>
      <c r="G35" s="4" t="s">
        <v>26</v>
      </c>
    </row>
    <row r="36" ht="15.6" spans="1:7">
      <c r="A36" s="4">
        <v>34</v>
      </c>
      <c r="B36" s="4" t="s">
        <v>57</v>
      </c>
      <c r="C36" s="4" t="str">
        <f>"202412280538"</f>
        <v>202412280538</v>
      </c>
      <c r="D36" s="4" t="s">
        <v>55</v>
      </c>
      <c r="E36" s="4" t="s">
        <v>56</v>
      </c>
      <c r="F36" s="5" t="s">
        <v>25</v>
      </c>
      <c r="G36" s="4" t="s">
        <v>26</v>
      </c>
    </row>
    <row r="37" ht="15.6" spans="1:7">
      <c r="A37" s="4">
        <v>35</v>
      </c>
      <c r="B37" s="4" t="s">
        <v>58</v>
      </c>
      <c r="C37" s="4" t="str">
        <f>"202412280539"</f>
        <v>202412280539</v>
      </c>
      <c r="D37" s="4" t="s">
        <v>55</v>
      </c>
      <c r="E37" s="4" t="s">
        <v>56</v>
      </c>
      <c r="F37" s="5" t="s">
        <v>25</v>
      </c>
      <c r="G37" s="4" t="s">
        <v>26</v>
      </c>
    </row>
    <row r="38" ht="15.6" spans="1:7">
      <c r="A38" s="4">
        <v>36</v>
      </c>
      <c r="B38" s="4" t="s">
        <v>59</v>
      </c>
      <c r="C38" s="4" t="str">
        <f>"202412280316"</f>
        <v>202412280316</v>
      </c>
      <c r="D38" s="4" t="s">
        <v>60</v>
      </c>
      <c r="E38" s="4" t="s">
        <v>61</v>
      </c>
      <c r="F38" s="5">
        <v>45.5</v>
      </c>
      <c r="G38" s="6"/>
    </row>
    <row r="39" ht="15.6" spans="1:7">
      <c r="A39" s="4">
        <v>37</v>
      </c>
      <c r="B39" s="4" t="s">
        <v>62</v>
      </c>
      <c r="C39" s="4" t="str">
        <f>"202412280318"</f>
        <v>202412280318</v>
      </c>
      <c r="D39" s="4" t="s">
        <v>60</v>
      </c>
      <c r="E39" s="4" t="s">
        <v>61</v>
      </c>
      <c r="F39" s="5">
        <v>38</v>
      </c>
      <c r="G39" s="6"/>
    </row>
    <row r="40" ht="15.6" spans="1:7">
      <c r="A40" s="4">
        <v>38</v>
      </c>
      <c r="B40" s="4" t="s">
        <v>63</v>
      </c>
      <c r="C40" s="4" t="str">
        <f>"202412280319"</f>
        <v>202412280319</v>
      </c>
      <c r="D40" s="4" t="s">
        <v>60</v>
      </c>
      <c r="E40" s="4" t="s">
        <v>61</v>
      </c>
      <c r="F40" s="5">
        <v>31</v>
      </c>
      <c r="G40" s="6"/>
    </row>
    <row r="41" ht="15.6" spans="1:7">
      <c r="A41" s="4">
        <v>39</v>
      </c>
      <c r="B41" s="4" t="s">
        <v>64</v>
      </c>
      <c r="C41" s="4" t="str">
        <f>"202412280317"</f>
        <v>202412280317</v>
      </c>
      <c r="D41" s="4" t="s">
        <v>60</v>
      </c>
      <c r="E41" s="4" t="s">
        <v>61</v>
      </c>
      <c r="F41" s="5">
        <v>27.5</v>
      </c>
      <c r="G41" s="6"/>
    </row>
    <row r="42" ht="15.6" spans="1:7">
      <c r="A42" s="4">
        <v>40</v>
      </c>
      <c r="B42" s="4" t="s">
        <v>65</v>
      </c>
      <c r="C42" s="4" t="str">
        <f>"202412280523"</f>
        <v>202412280523</v>
      </c>
      <c r="D42" s="4" t="s">
        <v>66</v>
      </c>
      <c r="E42" s="4" t="s">
        <v>22</v>
      </c>
      <c r="F42" s="5">
        <v>72.5</v>
      </c>
      <c r="G42" s="6"/>
    </row>
    <row r="43" ht="15.6" spans="1:7">
      <c r="A43" s="4">
        <v>41</v>
      </c>
      <c r="B43" s="4" t="s">
        <v>67</v>
      </c>
      <c r="C43" s="4" t="str">
        <f>"202412280528"</f>
        <v>202412280528</v>
      </c>
      <c r="D43" s="4" t="s">
        <v>66</v>
      </c>
      <c r="E43" s="4" t="s">
        <v>22</v>
      </c>
      <c r="F43" s="5">
        <v>66.5</v>
      </c>
      <c r="G43" s="6"/>
    </row>
    <row r="44" ht="15.6" spans="1:7">
      <c r="A44" s="4">
        <v>42</v>
      </c>
      <c r="B44" s="4" t="s">
        <v>68</v>
      </c>
      <c r="C44" s="4" t="str">
        <f>"202412280522"</f>
        <v>202412280522</v>
      </c>
      <c r="D44" s="4" t="s">
        <v>66</v>
      </c>
      <c r="E44" s="4" t="s">
        <v>22</v>
      </c>
      <c r="F44" s="5">
        <v>64</v>
      </c>
      <c r="G44" s="6"/>
    </row>
    <row r="45" ht="15.6" spans="1:7">
      <c r="A45" s="4">
        <v>43</v>
      </c>
      <c r="B45" s="4" t="s">
        <v>69</v>
      </c>
      <c r="C45" s="4" t="str">
        <f>"202412280527"</f>
        <v>202412280527</v>
      </c>
      <c r="D45" s="4" t="s">
        <v>66</v>
      </c>
      <c r="E45" s="4" t="s">
        <v>22</v>
      </c>
      <c r="F45" s="5">
        <v>63.5</v>
      </c>
      <c r="G45" s="6"/>
    </row>
    <row r="46" ht="15.6" spans="1:7">
      <c r="A46" s="4">
        <v>44</v>
      </c>
      <c r="B46" s="4" t="s">
        <v>70</v>
      </c>
      <c r="C46" s="4" t="str">
        <f>"202412280524"</f>
        <v>202412280524</v>
      </c>
      <c r="D46" s="4" t="s">
        <v>66</v>
      </c>
      <c r="E46" s="4" t="s">
        <v>22</v>
      </c>
      <c r="F46" s="5" t="s">
        <v>25</v>
      </c>
      <c r="G46" s="4" t="s">
        <v>26</v>
      </c>
    </row>
    <row r="47" ht="15.6" spans="1:7">
      <c r="A47" s="4">
        <v>45</v>
      </c>
      <c r="B47" s="4" t="s">
        <v>71</v>
      </c>
      <c r="C47" s="4" t="str">
        <f>"202412280525"</f>
        <v>202412280525</v>
      </c>
      <c r="D47" s="4" t="s">
        <v>66</v>
      </c>
      <c r="E47" s="4" t="s">
        <v>22</v>
      </c>
      <c r="F47" s="5" t="s">
        <v>25</v>
      </c>
      <c r="G47" s="4" t="s">
        <v>26</v>
      </c>
    </row>
    <row r="48" ht="15.6" spans="1:7">
      <c r="A48" s="4">
        <v>46</v>
      </c>
      <c r="B48" s="4" t="s">
        <v>72</v>
      </c>
      <c r="C48" s="4" t="str">
        <f>"202412280526"</f>
        <v>202412280526</v>
      </c>
      <c r="D48" s="4" t="s">
        <v>66</v>
      </c>
      <c r="E48" s="4" t="s">
        <v>22</v>
      </c>
      <c r="F48" s="5" t="s">
        <v>25</v>
      </c>
      <c r="G48" s="4" t="s">
        <v>26</v>
      </c>
    </row>
    <row r="49" ht="15.6" spans="1:7">
      <c r="A49" s="4">
        <v>47</v>
      </c>
      <c r="B49" s="4" t="s">
        <v>73</v>
      </c>
      <c r="C49" s="4" t="str">
        <f>"202412280529"</f>
        <v>202412280529</v>
      </c>
      <c r="D49" s="4" t="s">
        <v>66</v>
      </c>
      <c r="E49" s="4" t="s">
        <v>22</v>
      </c>
      <c r="F49" s="5" t="s">
        <v>25</v>
      </c>
      <c r="G49" s="4" t="s">
        <v>26</v>
      </c>
    </row>
    <row r="50" ht="15.6" spans="1:7">
      <c r="A50" s="4">
        <v>48</v>
      </c>
      <c r="B50" s="4" t="s">
        <v>74</v>
      </c>
      <c r="C50" s="4" t="str">
        <f>"202412280437"</f>
        <v>202412280437</v>
      </c>
      <c r="D50" s="4" t="s">
        <v>75</v>
      </c>
      <c r="E50" s="4" t="s">
        <v>10</v>
      </c>
      <c r="F50" s="5">
        <v>68</v>
      </c>
      <c r="G50" s="4"/>
    </row>
    <row r="51" ht="15.6" spans="1:7">
      <c r="A51" s="4">
        <v>49</v>
      </c>
      <c r="B51" s="4" t="s">
        <v>76</v>
      </c>
      <c r="C51" s="4" t="str">
        <f>"202412280435"</f>
        <v>202412280435</v>
      </c>
      <c r="D51" s="4" t="s">
        <v>75</v>
      </c>
      <c r="E51" s="4" t="s">
        <v>10</v>
      </c>
      <c r="F51" s="5">
        <v>62.5</v>
      </c>
      <c r="G51" s="4"/>
    </row>
    <row r="52" ht="15.6" spans="1:7">
      <c r="A52" s="4">
        <v>50</v>
      </c>
      <c r="B52" s="4" t="s">
        <v>77</v>
      </c>
      <c r="C52" s="4" t="str">
        <f>"202412280438"</f>
        <v>202412280438</v>
      </c>
      <c r="D52" s="4" t="s">
        <v>75</v>
      </c>
      <c r="E52" s="4" t="s">
        <v>10</v>
      </c>
      <c r="F52" s="5">
        <v>62</v>
      </c>
      <c r="G52" s="4"/>
    </row>
    <row r="53" ht="15.6" spans="1:7">
      <c r="A53" s="4">
        <v>51</v>
      </c>
      <c r="B53" s="4" t="s">
        <v>78</v>
      </c>
      <c r="C53" s="4" t="str">
        <f>"202412280436"</f>
        <v>202412280436</v>
      </c>
      <c r="D53" s="4" t="s">
        <v>75</v>
      </c>
      <c r="E53" s="4" t="s">
        <v>10</v>
      </c>
      <c r="F53" s="5">
        <v>51</v>
      </c>
      <c r="G53" s="4"/>
    </row>
    <row r="54" ht="15.6" spans="1:7">
      <c r="A54" s="4">
        <v>52</v>
      </c>
      <c r="B54" s="4" t="s">
        <v>79</v>
      </c>
      <c r="C54" s="4" t="str">
        <f>"202412280124"</f>
        <v>202412280124</v>
      </c>
      <c r="D54" s="4" t="s">
        <v>80</v>
      </c>
      <c r="E54" s="4" t="s">
        <v>81</v>
      </c>
      <c r="F54" s="5">
        <v>68</v>
      </c>
      <c r="G54" s="4"/>
    </row>
    <row r="55" ht="15.6" spans="1:7">
      <c r="A55" s="4">
        <v>53</v>
      </c>
      <c r="B55" s="4" t="s">
        <v>82</v>
      </c>
      <c r="C55" s="4" t="str">
        <f>"202412280125"</f>
        <v>202412280125</v>
      </c>
      <c r="D55" s="4" t="s">
        <v>80</v>
      </c>
      <c r="E55" s="4" t="s">
        <v>81</v>
      </c>
      <c r="F55" s="5">
        <v>56.5</v>
      </c>
      <c r="G55" s="4"/>
    </row>
    <row r="56" ht="15.6" spans="1:7">
      <c r="A56" s="4">
        <v>54</v>
      </c>
      <c r="B56" s="4" t="s">
        <v>83</v>
      </c>
      <c r="C56" s="4" t="str">
        <f>"202412280123"</f>
        <v>202412280123</v>
      </c>
      <c r="D56" s="4" t="s">
        <v>80</v>
      </c>
      <c r="E56" s="4" t="s">
        <v>81</v>
      </c>
      <c r="F56" s="5">
        <v>55</v>
      </c>
      <c r="G56" s="4"/>
    </row>
    <row r="57" ht="15.6" spans="1:7">
      <c r="A57" s="4">
        <v>55</v>
      </c>
      <c r="B57" s="4" t="s">
        <v>84</v>
      </c>
      <c r="C57" s="4" t="str">
        <f>"202412280120"</f>
        <v>202412280120</v>
      </c>
      <c r="D57" s="4" t="s">
        <v>80</v>
      </c>
      <c r="E57" s="4" t="s">
        <v>81</v>
      </c>
      <c r="F57" s="5">
        <v>54</v>
      </c>
      <c r="G57" s="4"/>
    </row>
    <row r="58" ht="15.6" spans="1:7">
      <c r="A58" s="4">
        <v>56</v>
      </c>
      <c r="B58" s="4" t="s">
        <v>85</v>
      </c>
      <c r="C58" s="4" t="str">
        <f>"202412280115"</f>
        <v>202412280115</v>
      </c>
      <c r="D58" s="4" t="s">
        <v>80</v>
      </c>
      <c r="E58" s="4" t="s">
        <v>81</v>
      </c>
      <c r="F58" s="5" t="s">
        <v>25</v>
      </c>
      <c r="G58" s="4" t="s">
        <v>26</v>
      </c>
    </row>
    <row r="59" ht="15.6" spans="1:7">
      <c r="A59" s="4">
        <v>57</v>
      </c>
      <c r="B59" s="4" t="s">
        <v>86</v>
      </c>
      <c r="C59" s="4" t="str">
        <f>"202412280116"</f>
        <v>202412280116</v>
      </c>
      <c r="D59" s="4" t="s">
        <v>80</v>
      </c>
      <c r="E59" s="4" t="s">
        <v>81</v>
      </c>
      <c r="F59" s="5" t="s">
        <v>25</v>
      </c>
      <c r="G59" s="4" t="s">
        <v>26</v>
      </c>
    </row>
    <row r="60" ht="15.6" spans="1:7">
      <c r="A60" s="4">
        <v>58</v>
      </c>
      <c r="B60" s="4" t="s">
        <v>87</v>
      </c>
      <c r="C60" s="4" t="str">
        <f>"202412280117"</f>
        <v>202412280117</v>
      </c>
      <c r="D60" s="4" t="s">
        <v>80</v>
      </c>
      <c r="E60" s="4" t="s">
        <v>81</v>
      </c>
      <c r="F60" s="5" t="s">
        <v>25</v>
      </c>
      <c r="G60" s="4" t="s">
        <v>26</v>
      </c>
    </row>
    <row r="61" ht="15.6" spans="1:7">
      <c r="A61" s="4">
        <v>59</v>
      </c>
      <c r="B61" s="4" t="s">
        <v>88</v>
      </c>
      <c r="C61" s="4" t="str">
        <f>"202412280118"</f>
        <v>202412280118</v>
      </c>
      <c r="D61" s="4" t="s">
        <v>80</v>
      </c>
      <c r="E61" s="4" t="s">
        <v>81</v>
      </c>
      <c r="F61" s="5" t="s">
        <v>25</v>
      </c>
      <c r="G61" s="4" t="s">
        <v>26</v>
      </c>
    </row>
    <row r="62" ht="15.6" spans="1:7">
      <c r="A62" s="4">
        <v>60</v>
      </c>
      <c r="B62" s="4" t="s">
        <v>89</v>
      </c>
      <c r="C62" s="4" t="str">
        <f>"202412280119"</f>
        <v>202412280119</v>
      </c>
      <c r="D62" s="4" t="s">
        <v>80</v>
      </c>
      <c r="E62" s="4" t="s">
        <v>81</v>
      </c>
      <c r="F62" s="5" t="s">
        <v>25</v>
      </c>
      <c r="G62" s="4" t="s">
        <v>26</v>
      </c>
    </row>
    <row r="63" ht="15.6" spans="1:7">
      <c r="A63" s="4">
        <v>61</v>
      </c>
      <c r="B63" s="4" t="s">
        <v>90</v>
      </c>
      <c r="C63" s="4" t="str">
        <f>"202412280121"</f>
        <v>202412280121</v>
      </c>
      <c r="D63" s="4" t="s">
        <v>80</v>
      </c>
      <c r="E63" s="4" t="s">
        <v>81</v>
      </c>
      <c r="F63" s="5" t="s">
        <v>25</v>
      </c>
      <c r="G63" s="4" t="s">
        <v>26</v>
      </c>
    </row>
    <row r="64" ht="15.6" spans="1:7">
      <c r="A64" s="4">
        <v>62</v>
      </c>
      <c r="B64" s="4" t="s">
        <v>91</v>
      </c>
      <c r="C64" s="4" t="str">
        <f>"202412280122"</f>
        <v>202412280122</v>
      </c>
      <c r="D64" s="4" t="s">
        <v>80</v>
      </c>
      <c r="E64" s="4" t="s">
        <v>81</v>
      </c>
      <c r="F64" s="5" t="s">
        <v>25</v>
      </c>
      <c r="G64" s="4" t="s">
        <v>26</v>
      </c>
    </row>
    <row r="65" ht="15.6" spans="1:7">
      <c r="A65" s="4">
        <v>63</v>
      </c>
      <c r="B65" s="4" t="s">
        <v>92</v>
      </c>
      <c r="C65" s="4" t="str">
        <f>"202412280536"</f>
        <v>202412280536</v>
      </c>
      <c r="D65" s="4" t="s">
        <v>93</v>
      </c>
      <c r="E65" s="4" t="s">
        <v>22</v>
      </c>
      <c r="F65" s="5">
        <v>73</v>
      </c>
      <c r="G65" s="4"/>
    </row>
    <row r="66" ht="15.6" spans="1:7">
      <c r="A66" s="4">
        <v>64</v>
      </c>
      <c r="B66" s="4" t="s">
        <v>94</v>
      </c>
      <c r="C66" s="4" t="str">
        <f>"202412280535"</f>
        <v>202412280535</v>
      </c>
      <c r="D66" s="4" t="s">
        <v>93</v>
      </c>
      <c r="E66" s="4" t="s">
        <v>22</v>
      </c>
      <c r="F66" s="5">
        <v>69.5</v>
      </c>
      <c r="G66" s="4"/>
    </row>
    <row r="67" ht="15.6" spans="1:7">
      <c r="A67" s="4">
        <v>65</v>
      </c>
      <c r="B67" s="4" t="s">
        <v>95</v>
      </c>
      <c r="C67" s="4" t="str">
        <f>"202412280531"</f>
        <v>202412280531</v>
      </c>
      <c r="D67" s="4" t="s">
        <v>93</v>
      </c>
      <c r="E67" s="4" t="s">
        <v>22</v>
      </c>
      <c r="F67" s="5">
        <v>58</v>
      </c>
      <c r="G67" s="4"/>
    </row>
    <row r="68" ht="15.6" spans="1:7">
      <c r="A68" s="4">
        <v>66</v>
      </c>
      <c r="B68" s="4" t="s">
        <v>96</v>
      </c>
      <c r="C68" s="4" t="str">
        <f>"202412280533"</f>
        <v>202412280533</v>
      </c>
      <c r="D68" s="4" t="s">
        <v>93</v>
      </c>
      <c r="E68" s="4" t="s">
        <v>22</v>
      </c>
      <c r="F68" s="5">
        <v>57.5</v>
      </c>
      <c r="G68" s="4"/>
    </row>
    <row r="69" ht="15.6" spans="1:7">
      <c r="A69" s="4">
        <v>67</v>
      </c>
      <c r="B69" s="4" t="s">
        <v>97</v>
      </c>
      <c r="C69" s="4" t="str">
        <f>"202412280530"</f>
        <v>202412280530</v>
      </c>
      <c r="D69" s="4" t="s">
        <v>93</v>
      </c>
      <c r="E69" s="4" t="s">
        <v>22</v>
      </c>
      <c r="F69" s="5" t="s">
        <v>25</v>
      </c>
      <c r="G69" s="4" t="s">
        <v>26</v>
      </c>
    </row>
    <row r="70" ht="15.6" spans="1:7">
      <c r="A70" s="4">
        <v>68</v>
      </c>
      <c r="B70" s="4" t="s">
        <v>98</v>
      </c>
      <c r="C70" s="4" t="str">
        <f>"202412280532"</f>
        <v>202412280532</v>
      </c>
      <c r="D70" s="4" t="s">
        <v>93</v>
      </c>
      <c r="E70" s="4" t="s">
        <v>22</v>
      </c>
      <c r="F70" s="5" t="s">
        <v>25</v>
      </c>
      <c r="G70" s="4" t="s">
        <v>26</v>
      </c>
    </row>
    <row r="71" ht="15.6" spans="1:7">
      <c r="A71" s="4">
        <v>69</v>
      </c>
      <c r="B71" s="4" t="s">
        <v>99</v>
      </c>
      <c r="C71" s="4" t="str">
        <f>"202412280534"</f>
        <v>202412280534</v>
      </c>
      <c r="D71" s="4" t="s">
        <v>93</v>
      </c>
      <c r="E71" s="4" t="s">
        <v>22</v>
      </c>
      <c r="F71" s="5" t="s">
        <v>25</v>
      </c>
      <c r="G71" s="4" t="s">
        <v>26</v>
      </c>
    </row>
    <row r="72" ht="15.6" spans="1:7">
      <c r="A72" s="4">
        <v>70</v>
      </c>
      <c r="B72" s="4" t="s">
        <v>100</v>
      </c>
      <c r="C72" s="4" t="str">
        <f>"202412280128"</f>
        <v>202412280128</v>
      </c>
      <c r="D72" s="4" t="s">
        <v>101</v>
      </c>
      <c r="E72" s="4" t="s">
        <v>81</v>
      </c>
      <c r="F72" s="5">
        <v>63</v>
      </c>
      <c r="G72" s="4"/>
    </row>
    <row r="73" ht="15.6" spans="1:7">
      <c r="A73" s="4">
        <v>71</v>
      </c>
      <c r="B73" s="4" t="s">
        <v>102</v>
      </c>
      <c r="C73" s="4" t="str">
        <f>"202412280126"</f>
        <v>202412280126</v>
      </c>
      <c r="D73" s="4" t="s">
        <v>101</v>
      </c>
      <c r="E73" s="4" t="s">
        <v>81</v>
      </c>
      <c r="F73" s="5" t="s">
        <v>25</v>
      </c>
      <c r="G73" s="4" t="s">
        <v>26</v>
      </c>
    </row>
    <row r="74" ht="15.6" spans="1:7">
      <c r="A74" s="4">
        <v>72</v>
      </c>
      <c r="B74" s="4" t="s">
        <v>103</v>
      </c>
      <c r="C74" s="4" t="str">
        <f>"202412280127"</f>
        <v>202412280127</v>
      </c>
      <c r="D74" s="4" t="s">
        <v>101</v>
      </c>
      <c r="E74" s="4" t="s">
        <v>81</v>
      </c>
      <c r="F74" s="5" t="s">
        <v>25</v>
      </c>
      <c r="G74" s="4" t="s">
        <v>26</v>
      </c>
    </row>
    <row r="75" ht="15.6" spans="1:7">
      <c r="A75" s="4">
        <v>73</v>
      </c>
      <c r="B75" s="4" t="s">
        <v>104</v>
      </c>
      <c r="C75" s="4" t="str">
        <f>"202412280424"</f>
        <v>202412280424</v>
      </c>
      <c r="D75" s="4" t="s">
        <v>105</v>
      </c>
      <c r="E75" s="4" t="s">
        <v>35</v>
      </c>
      <c r="F75" s="5">
        <v>53</v>
      </c>
      <c r="G75" s="6"/>
    </row>
    <row r="76" ht="15.6" spans="1:7">
      <c r="A76" s="4">
        <v>74</v>
      </c>
      <c r="B76" s="4" t="s">
        <v>106</v>
      </c>
      <c r="C76" s="4" t="str">
        <f>"202412280422"</f>
        <v>202412280422</v>
      </c>
      <c r="D76" s="4" t="s">
        <v>105</v>
      </c>
      <c r="E76" s="4" t="s">
        <v>35</v>
      </c>
      <c r="F76" s="5" t="s">
        <v>25</v>
      </c>
      <c r="G76" s="4" t="s">
        <v>26</v>
      </c>
    </row>
    <row r="77" ht="15.6" spans="1:7">
      <c r="A77" s="4">
        <v>75</v>
      </c>
      <c r="B77" s="4" t="s">
        <v>107</v>
      </c>
      <c r="C77" s="4" t="str">
        <f>"202412280423"</f>
        <v>202412280423</v>
      </c>
      <c r="D77" s="4" t="s">
        <v>105</v>
      </c>
      <c r="E77" s="4" t="s">
        <v>35</v>
      </c>
      <c r="F77" s="5" t="s">
        <v>25</v>
      </c>
      <c r="G77" s="4" t="s">
        <v>26</v>
      </c>
    </row>
    <row r="78" ht="15.6" spans="1:7">
      <c r="A78" s="4">
        <v>76</v>
      </c>
      <c r="B78" s="4" t="s">
        <v>108</v>
      </c>
      <c r="C78" s="4" t="str">
        <f>"202412280320"</f>
        <v>202412280320</v>
      </c>
      <c r="D78" s="4" t="s">
        <v>109</v>
      </c>
      <c r="E78" s="4" t="s">
        <v>61</v>
      </c>
      <c r="F78" s="5">
        <v>48</v>
      </c>
      <c r="G78" s="4"/>
    </row>
    <row r="79" ht="15.6" spans="1:7">
      <c r="A79" s="4">
        <v>77</v>
      </c>
      <c r="B79" s="4" t="s">
        <v>110</v>
      </c>
      <c r="C79" s="4" t="str">
        <f>"202412280322"</f>
        <v>202412280322</v>
      </c>
      <c r="D79" s="4" t="s">
        <v>109</v>
      </c>
      <c r="E79" s="4" t="s">
        <v>61</v>
      </c>
      <c r="F79" s="5">
        <v>37</v>
      </c>
      <c r="G79" s="4"/>
    </row>
    <row r="80" ht="15.6" spans="1:7">
      <c r="A80" s="4">
        <v>78</v>
      </c>
      <c r="B80" s="4" t="s">
        <v>111</v>
      </c>
      <c r="C80" s="4" t="str">
        <f>"202412280321"</f>
        <v>202412280321</v>
      </c>
      <c r="D80" s="4" t="s">
        <v>109</v>
      </c>
      <c r="E80" s="4" t="s">
        <v>61</v>
      </c>
      <c r="F80" s="5">
        <v>35</v>
      </c>
      <c r="G80" s="4"/>
    </row>
    <row r="81" ht="15.6" spans="1:7">
      <c r="A81" s="4">
        <v>79</v>
      </c>
      <c r="B81" s="4" t="s">
        <v>112</v>
      </c>
      <c r="C81" s="4" t="str">
        <f>"202412280323"</f>
        <v>202412280323</v>
      </c>
      <c r="D81" s="4" t="s">
        <v>109</v>
      </c>
      <c r="E81" s="4" t="s">
        <v>61</v>
      </c>
      <c r="F81" s="5" t="s">
        <v>25</v>
      </c>
      <c r="G81" s="4" t="s">
        <v>26</v>
      </c>
    </row>
    <row r="82" ht="15.6" spans="1:7">
      <c r="A82" s="4">
        <v>80</v>
      </c>
      <c r="B82" s="4" t="s">
        <v>113</v>
      </c>
      <c r="C82" s="4" t="str">
        <f>"202412280324"</f>
        <v>202412280324</v>
      </c>
      <c r="D82" s="4" t="s">
        <v>109</v>
      </c>
      <c r="E82" s="4" t="s">
        <v>61</v>
      </c>
      <c r="F82" s="5" t="s">
        <v>25</v>
      </c>
      <c r="G82" s="4" t="s">
        <v>26</v>
      </c>
    </row>
    <row r="83" ht="15.6" spans="1:7">
      <c r="A83" s="4">
        <v>81</v>
      </c>
      <c r="B83" s="4" t="s">
        <v>114</v>
      </c>
      <c r="C83" s="4" t="str">
        <f>"202412280325"</f>
        <v>202412280325</v>
      </c>
      <c r="D83" s="4" t="s">
        <v>109</v>
      </c>
      <c r="E83" s="4" t="s">
        <v>61</v>
      </c>
      <c r="F83" s="5" t="s">
        <v>25</v>
      </c>
      <c r="G83" s="4" t="s">
        <v>26</v>
      </c>
    </row>
    <row r="84" ht="15.6" spans="1:7">
      <c r="A84" s="4">
        <v>82</v>
      </c>
      <c r="B84" s="4" t="s">
        <v>115</v>
      </c>
      <c r="C84" s="4" t="str">
        <f>"202412280309"</f>
        <v>202412280309</v>
      </c>
      <c r="D84" s="4" t="s">
        <v>116</v>
      </c>
      <c r="E84" s="4" t="s">
        <v>117</v>
      </c>
      <c r="F84" s="5">
        <v>47.5</v>
      </c>
      <c r="G84" s="6"/>
    </row>
    <row r="85" ht="15.6" spans="1:7">
      <c r="A85" s="4">
        <v>83</v>
      </c>
      <c r="B85" s="4" t="s">
        <v>118</v>
      </c>
      <c r="C85" s="4" t="str">
        <f>"202412280308"</f>
        <v>202412280308</v>
      </c>
      <c r="D85" s="4" t="s">
        <v>116</v>
      </c>
      <c r="E85" s="4" t="s">
        <v>117</v>
      </c>
      <c r="F85" s="5">
        <v>45</v>
      </c>
      <c r="G85" s="6"/>
    </row>
    <row r="86" ht="15.6" spans="1:7">
      <c r="A86" s="4">
        <v>84</v>
      </c>
      <c r="B86" s="4" t="s">
        <v>119</v>
      </c>
      <c r="C86" s="4" t="str">
        <f>"202412280305"</f>
        <v>202412280305</v>
      </c>
      <c r="D86" s="4" t="s">
        <v>116</v>
      </c>
      <c r="E86" s="4" t="s">
        <v>117</v>
      </c>
      <c r="F86" s="5">
        <v>44</v>
      </c>
      <c r="G86" s="6"/>
    </row>
    <row r="87" ht="15.6" spans="1:7">
      <c r="A87" s="4">
        <v>85</v>
      </c>
      <c r="B87" s="4" t="s">
        <v>120</v>
      </c>
      <c r="C87" s="4" t="str">
        <f>"202412280304"</f>
        <v>202412280304</v>
      </c>
      <c r="D87" s="4" t="s">
        <v>116</v>
      </c>
      <c r="E87" s="4" t="s">
        <v>117</v>
      </c>
      <c r="F87" s="5">
        <v>38</v>
      </c>
      <c r="G87" s="6"/>
    </row>
    <row r="88" ht="15.6" spans="1:7">
      <c r="A88" s="4">
        <v>86</v>
      </c>
      <c r="B88" s="4" t="s">
        <v>121</v>
      </c>
      <c r="C88" s="4" t="str">
        <f>"202412280302"</f>
        <v>202412280302</v>
      </c>
      <c r="D88" s="4" t="s">
        <v>116</v>
      </c>
      <c r="E88" s="4" t="s">
        <v>117</v>
      </c>
      <c r="F88" s="5">
        <v>37</v>
      </c>
      <c r="G88" s="6"/>
    </row>
    <row r="89" ht="15.6" spans="1:7">
      <c r="A89" s="4">
        <v>87</v>
      </c>
      <c r="B89" s="4" t="s">
        <v>122</v>
      </c>
      <c r="C89" s="4" t="str">
        <f>"202412280301"</f>
        <v>202412280301</v>
      </c>
      <c r="D89" s="4" t="s">
        <v>116</v>
      </c>
      <c r="E89" s="4" t="s">
        <v>117</v>
      </c>
      <c r="F89" s="5" t="s">
        <v>25</v>
      </c>
      <c r="G89" s="4" t="s">
        <v>26</v>
      </c>
    </row>
    <row r="90" ht="15.6" spans="1:7">
      <c r="A90" s="4">
        <v>88</v>
      </c>
      <c r="B90" s="4" t="s">
        <v>123</v>
      </c>
      <c r="C90" s="4" t="str">
        <f>"202412280303"</f>
        <v>202412280303</v>
      </c>
      <c r="D90" s="4" t="s">
        <v>116</v>
      </c>
      <c r="E90" s="4" t="s">
        <v>117</v>
      </c>
      <c r="F90" s="5" t="s">
        <v>25</v>
      </c>
      <c r="G90" s="4" t="s">
        <v>26</v>
      </c>
    </row>
    <row r="91" ht="15.6" spans="1:7">
      <c r="A91" s="4">
        <v>89</v>
      </c>
      <c r="B91" s="4" t="s">
        <v>124</v>
      </c>
      <c r="C91" s="4" t="str">
        <f>"202412280306"</f>
        <v>202412280306</v>
      </c>
      <c r="D91" s="4" t="s">
        <v>116</v>
      </c>
      <c r="E91" s="4" t="s">
        <v>117</v>
      </c>
      <c r="F91" s="5" t="s">
        <v>25</v>
      </c>
      <c r="G91" s="4" t="s">
        <v>26</v>
      </c>
    </row>
    <row r="92" ht="15.6" spans="1:7">
      <c r="A92" s="4">
        <v>90</v>
      </c>
      <c r="B92" s="4" t="s">
        <v>125</v>
      </c>
      <c r="C92" s="4" t="str">
        <f>"202412280307"</f>
        <v>202412280307</v>
      </c>
      <c r="D92" s="4" t="s">
        <v>116</v>
      </c>
      <c r="E92" s="4" t="s">
        <v>117</v>
      </c>
      <c r="F92" s="5" t="s">
        <v>25</v>
      </c>
      <c r="G92" s="4" t="s">
        <v>26</v>
      </c>
    </row>
    <row r="93" ht="15.6" spans="1:7">
      <c r="A93" s="4">
        <v>91</v>
      </c>
      <c r="B93" s="4" t="s">
        <v>126</v>
      </c>
      <c r="C93" s="4" t="str">
        <f>"202412280215"</f>
        <v>202412280215</v>
      </c>
      <c r="D93" s="4" t="s">
        <v>127</v>
      </c>
      <c r="E93" s="4" t="s">
        <v>128</v>
      </c>
      <c r="F93" s="5">
        <v>82.5</v>
      </c>
      <c r="G93" s="6"/>
    </row>
    <row r="94" ht="15.6" spans="1:7">
      <c r="A94" s="4">
        <v>92</v>
      </c>
      <c r="B94" s="4" t="s">
        <v>129</v>
      </c>
      <c r="C94" s="4" t="str">
        <f>"202412280211"</f>
        <v>202412280211</v>
      </c>
      <c r="D94" s="4" t="s">
        <v>127</v>
      </c>
      <c r="E94" s="4" t="s">
        <v>128</v>
      </c>
      <c r="F94" s="5">
        <v>79.5</v>
      </c>
      <c r="G94" s="6"/>
    </row>
    <row r="95" ht="15.6" spans="1:7">
      <c r="A95" s="4">
        <v>93</v>
      </c>
      <c r="B95" s="4" t="s">
        <v>130</v>
      </c>
      <c r="C95" s="4" t="str">
        <f>"202412280217"</f>
        <v>202412280217</v>
      </c>
      <c r="D95" s="4" t="s">
        <v>127</v>
      </c>
      <c r="E95" s="4" t="s">
        <v>128</v>
      </c>
      <c r="F95" s="5">
        <v>71</v>
      </c>
      <c r="G95" s="6"/>
    </row>
    <row r="96" ht="15.6" spans="1:7">
      <c r="A96" s="4">
        <v>94</v>
      </c>
      <c r="B96" s="4" t="s">
        <v>131</v>
      </c>
      <c r="C96" s="4" t="str">
        <f>"202412280212"</f>
        <v>202412280212</v>
      </c>
      <c r="D96" s="4" t="s">
        <v>127</v>
      </c>
      <c r="E96" s="4" t="s">
        <v>128</v>
      </c>
      <c r="F96" s="5" t="s">
        <v>25</v>
      </c>
      <c r="G96" s="4" t="s">
        <v>26</v>
      </c>
    </row>
    <row r="97" ht="15.6" spans="1:7">
      <c r="A97" s="4">
        <v>95</v>
      </c>
      <c r="B97" s="4" t="s">
        <v>132</v>
      </c>
      <c r="C97" s="4" t="str">
        <f>"202412280213"</f>
        <v>202412280213</v>
      </c>
      <c r="D97" s="4" t="s">
        <v>127</v>
      </c>
      <c r="E97" s="4" t="s">
        <v>128</v>
      </c>
      <c r="F97" s="5" t="s">
        <v>25</v>
      </c>
      <c r="G97" s="4" t="s">
        <v>26</v>
      </c>
    </row>
    <row r="98" ht="15.6" spans="1:7">
      <c r="A98" s="4">
        <v>96</v>
      </c>
      <c r="B98" s="4" t="s">
        <v>133</v>
      </c>
      <c r="C98" s="4" t="str">
        <f>"202412280214"</f>
        <v>202412280214</v>
      </c>
      <c r="D98" s="4" t="s">
        <v>127</v>
      </c>
      <c r="E98" s="4" t="s">
        <v>128</v>
      </c>
      <c r="F98" s="5" t="s">
        <v>25</v>
      </c>
      <c r="G98" s="4" t="s">
        <v>26</v>
      </c>
    </row>
    <row r="99" ht="15.6" spans="1:7">
      <c r="A99" s="4">
        <v>97</v>
      </c>
      <c r="B99" s="4" t="s">
        <v>134</v>
      </c>
      <c r="C99" s="4" t="str">
        <f>"202412280216"</f>
        <v>202412280216</v>
      </c>
      <c r="D99" s="4" t="s">
        <v>127</v>
      </c>
      <c r="E99" s="4" t="s">
        <v>128</v>
      </c>
      <c r="F99" s="5" t="s">
        <v>25</v>
      </c>
      <c r="G99" s="4" t="s">
        <v>26</v>
      </c>
    </row>
    <row r="100" ht="15.6" spans="1:7">
      <c r="A100" s="4">
        <v>98</v>
      </c>
      <c r="B100" s="4" t="s">
        <v>135</v>
      </c>
      <c r="C100" s="4" t="str">
        <f>"202412280218"</f>
        <v>202412280218</v>
      </c>
      <c r="D100" s="4" t="s">
        <v>127</v>
      </c>
      <c r="E100" s="4" t="s">
        <v>128</v>
      </c>
      <c r="F100" s="5" t="s">
        <v>25</v>
      </c>
      <c r="G100" s="4" t="s">
        <v>26</v>
      </c>
    </row>
    <row r="101" ht="15.6" spans="1:7">
      <c r="A101" s="4">
        <v>99</v>
      </c>
      <c r="B101" s="4" t="s">
        <v>136</v>
      </c>
      <c r="C101" s="4" t="str">
        <f>"202412280219"</f>
        <v>202412280219</v>
      </c>
      <c r="D101" s="4" t="s">
        <v>127</v>
      </c>
      <c r="E101" s="4" t="s">
        <v>128</v>
      </c>
      <c r="F101" s="5" t="s">
        <v>25</v>
      </c>
      <c r="G101" s="4" t="s">
        <v>26</v>
      </c>
    </row>
    <row r="102" ht="15.6" spans="1:7">
      <c r="A102" s="4">
        <v>100</v>
      </c>
      <c r="B102" s="4" t="s">
        <v>137</v>
      </c>
      <c r="C102" s="4" t="str">
        <f>"202412280220"</f>
        <v>202412280220</v>
      </c>
      <c r="D102" s="4" t="s">
        <v>127</v>
      </c>
      <c r="E102" s="4" t="s">
        <v>128</v>
      </c>
      <c r="F102" s="5" t="s">
        <v>25</v>
      </c>
      <c r="G102" s="4" t="s">
        <v>26</v>
      </c>
    </row>
    <row r="103" ht="15.6" spans="1:7">
      <c r="A103" s="4">
        <v>101</v>
      </c>
      <c r="B103" s="4" t="s">
        <v>138</v>
      </c>
      <c r="C103" s="4" t="s">
        <v>139</v>
      </c>
      <c r="D103" s="4" t="s">
        <v>140</v>
      </c>
      <c r="E103" s="4" t="s">
        <v>141</v>
      </c>
      <c r="F103" s="5">
        <v>71.5</v>
      </c>
      <c r="G103" s="4"/>
    </row>
    <row r="104" ht="15.6" spans="1:7">
      <c r="A104" s="4">
        <v>102</v>
      </c>
      <c r="B104" s="4" t="s">
        <v>142</v>
      </c>
      <c r="C104" s="4" t="s">
        <v>143</v>
      </c>
      <c r="D104" s="4" t="s">
        <v>140</v>
      </c>
      <c r="E104" s="4" t="s">
        <v>141</v>
      </c>
      <c r="F104" s="5">
        <v>69</v>
      </c>
      <c r="G104" s="4"/>
    </row>
    <row r="105" ht="15.6" spans="1:7">
      <c r="A105" s="4">
        <v>103</v>
      </c>
      <c r="B105" s="4" t="s">
        <v>144</v>
      </c>
      <c r="C105" s="4" t="s">
        <v>145</v>
      </c>
      <c r="D105" s="4" t="s">
        <v>140</v>
      </c>
      <c r="E105" s="4" t="s">
        <v>141</v>
      </c>
      <c r="F105" s="5">
        <v>68.5</v>
      </c>
      <c r="G105" s="4"/>
    </row>
    <row r="106" ht="15.6" spans="1:7">
      <c r="A106" s="4">
        <v>104</v>
      </c>
      <c r="B106" s="4" t="s">
        <v>146</v>
      </c>
      <c r="C106" s="4" t="s">
        <v>147</v>
      </c>
      <c r="D106" s="4" t="s">
        <v>140</v>
      </c>
      <c r="E106" s="4" t="s">
        <v>141</v>
      </c>
      <c r="F106" s="5">
        <v>68.5</v>
      </c>
      <c r="G106" s="4"/>
    </row>
    <row r="107" ht="15.6" spans="1:7">
      <c r="A107" s="4">
        <v>105</v>
      </c>
      <c r="B107" s="4" t="s">
        <v>148</v>
      </c>
      <c r="C107" s="4" t="s">
        <v>149</v>
      </c>
      <c r="D107" s="4" t="s">
        <v>140</v>
      </c>
      <c r="E107" s="4" t="s">
        <v>141</v>
      </c>
      <c r="F107" s="5">
        <v>64.5</v>
      </c>
      <c r="G107" s="4"/>
    </row>
    <row r="108" ht="15.6" spans="1:7">
      <c r="A108" s="4">
        <v>106</v>
      </c>
      <c r="B108" s="4" t="s">
        <v>150</v>
      </c>
      <c r="C108" s="4" t="s">
        <v>151</v>
      </c>
      <c r="D108" s="4" t="s">
        <v>140</v>
      </c>
      <c r="E108" s="4" t="s">
        <v>141</v>
      </c>
      <c r="F108" s="5">
        <v>60.5</v>
      </c>
      <c r="G108" s="4"/>
    </row>
    <row r="109" ht="15.6" spans="1:7">
      <c r="A109" s="4">
        <v>107</v>
      </c>
      <c r="B109" s="4" t="s">
        <v>152</v>
      </c>
      <c r="C109" s="4" t="s">
        <v>153</v>
      </c>
      <c r="D109" s="4" t="s">
        <v>140</v>
      </c>
      <c r="E109" s="4" t="s">
        <v>141</v>
      </c>
      <c r="F109" s="5">
        <v>59.5</v>
      </c>
      <c r="G109" s="4"/>
    </row>
    <row r="110" ht="15.6" spans="1:7">
      <c r="A110" s="4">
        <v>108</v>
      </c>
      <c r="B110" s="4" t="s">
        <v>154</v>
      </c>
      <c r="C110" s="4" t="s">
        <v>155</v>
      </c>
      <c r="D110" s="4" t="s">
        <v>140</v>
      </c>
      <c r="E110" s="4" t="s">
        <v>141</v>
      </c>
      <c r="F110" s="5" t="s">
        <v>25</v>
      </c>
      <c r="G110" s="4" t="s">
        <v>26</v>
      </c>
    </row>
    <row r="111" ht="15.6" spans="1:7">
      <c r="A111" s="4">
        <v>109</v>
      </c>
      <c r="B111" s="4" t="s">
        <v>156</v>
      </c>
      <c r="C111" s="4" t="s">
        <v>157</v>
      </c>
      <c r="D111" s="4" t="s">
        <v>140</v>
      </c>
      <c r="E111" s="4" t="s">
        <v>141</v>
      </c>
      <c r="F111" s="5" t="s">
        <v>25</v>
      </c>
      <c r="G111" s="4" t="s">
        <v>26</v>
      </c>
    </row>
    <row r="112" ht="15.6" spans="1:7">
      <c r="A112" s="4">
        <v>110</v>
      </c>
      <c r="B112" s="4" t="s">
        <v>158</v>
      </c>
      <c r="C112" s="4" t="s">
        <v>159</v>
      </c>
      <c r="D112" s="4" t="s">
        <v>140</v>
      </c>
      <c r="E112" s="4" t="s">
        <v>141</v>
      </c>
      <c r="F112" s="5" t="s">
        <v>25</v>
      </c>
      <c r="G112" s="4" t="s">
        <v>26</v>
      </c>
    </row>
    <row r="113" ht="15.6" spans="1:7">
      <c r="A113" s="4">
        <v>111</v>
      </c>
      <c r="B113" s="4" t="s">
        <v>160</v>
      </c>
      <c r="C113" s="4" t="s">
        <v>161</v>
      </c>
      <c r="D113" s="4" t="s">
        <v>140</v>
      </c>
      <c r="E113" s="4" t="s">
        <v>141</v>
      </c>
      <c r="F113" s="5" t="s">
        <v>25</v>
      </c>
      <c r="G113" s="4" t="s">
        <v>26</v>
      </c>
    </row>
    <row r="114" ht="15.6" spans="1:7">
      <c r="A114" s="4">
        <v>112</v>
      </c>
      <c r="B114" s="4" t="s">
        <v>162</v>
      </c>
      <c r="C114" s="4" t="s">
        <v>163</v>
      </c>
      <c r="D114" s="4" t="s">
        <v>140</v>
      </c>
      <c r="E114" s="4" t="s">
        <v>141</v>
      </c>
      <c r="F114" s="5" t="s">
        <v>25</v>
      </c>
      <c r="G114" s="4" t="s">
        <v>26</v>
      </c>
    </row>
    <row r="115" ht="15.6" spans="1:7">
      <c r="A115" s="4">
        <v>113</v>
      </c>
      <c r="B115" s="4" t="s">
        <v>164</v>
      </c>
      <c r="C115" s="4" t="s">
        <v>165</v>
      </c>
      <c r="D115" s="4" t="s">
        <v>140</v>
      </c>
      <c r="E115" s="4" t="s">
        <v>141</v>
      </c>
      <c r="F115" s="5" t="s">
        <v>25</v>
      </c>
      <c r="G115" s="4" t="s">
        <v>26</v>
      </c>
    </row>
    <row r="116" ht="15.6" spans="1:7">
      <c r="A116" s="4">
        <v>114</v>
      </c>
      <c r="B116" s="4" t="s">
        <v>166</v>
      </c>
      <c r="C116" s="4" t="s">
        <v>167</v>
      </c>
      <c r="D116" s="4" t="s">
        <v>140</v>
      </c>
      <c r="E116" s="4" t="s">
        <v>141</v>
      </c>
      <c r="F116" s="5" t="s">
        <v>25</v>
      </c>
      <c r="G116" s="4" t="s">
        <v>26</v>
      </c>
    </row>
    <row r="117" ht="15.6" spans="1:7">
      <c r="A117" s="4">
        <v>115</v>
      </c>
      <c r="B117" s="4" t="s">
        <v>168</v>
      </c>
      <c r="C117" s="4" t="s">
        <v>169</v>
      </c>
      <c r="D117" s="4" t="s">
        <v>140</v>
      </c>
      <c r="E117" s="4" t="s">
        <v>141</v>
      </c>
      <c r="F117" s="5" t="s">
        <v>25</v>
      </c>
      <c r="G117" s="4" t="s">
        <v>26</v>
      </c>
    </row>
    <row r="118" ht="15.6" spans="1:7">
      <c r="A118" s="4">
        <v>116</v>
      </c>
      <c r="B118" s="4" t="s">
        <v>170</v>
      </c>
      <c r="C118" s="4" t="s">
        <v>171</v>
      </c>
      <c r="D118" s="4" t="s">
        <v>140</v>
      </c>
      <c r="E118" s="4" t="s">
        <v>141</v>
      </c>
      <c r="F118" s="5" t="s">
        <v>25</v>
      </c>
      <c r="G118" s="4" t="s">
        <v>26</v>
      </c>
    </row>
    <row r="119" ht="15.6" spans="1:7">
      <c r="A119" s="4">
        <v>117</v>
      </c>
      <c r="B119" s="4" t="s">
        <v>172</v>
      </c>
      <c r="C119" s="4" t="s">
        <v>173</v>
      </c>
      <c r="D119" s="4" t="s">
        <v>140</v>
      </c>
      <c r="E119" s="4" t="s">
        <v>141</v>
      </c>
      <c r="F119" s="5" t="s">
        <v>25</v>
      </c>
      <c r="G119" s="4" t="s">
        <v>26</v>
      </c>
    </row>
    <row r="120" ht="15.6" spans="1:7">
      <c r="A120" s="4">
        <v>118</v>
      </c>
      <c r="B120" s="4" t="s">
        <v>174</v>
      </c>
      <c r="C120" s="4" t="str">
        <f>"202412280310"</f>
        <v>202412280310</v>
      </c>
      <c r="D120" s="4" t="s">
        <v>175</v>
      </c>
      <c r="E120" s="4" t="s">
        <v>117</v>
      </c>
      <c r="F120" s="5">
        <v>49.5</v>
      </c>
      <c r="G120" s="6"/>
    </row>
    <row r="121" ht="15.6" spans="1:7">
      <c r="A121" s="4">
        <v>119</v>
      </c>
      <c r="B121" s="4" t="s">
        <v>176</v>
      </c>
      <c r="C121" s="4" t="str">
        <f>"202412280312"</f>
        <v>202412280312</v>
      </c>
      <c r="D121" s="4" t="s">
        <v>175</v>
      </c>
      <c r="E121" s="4" t="s">
        <v>117</v>
      </c>
      <c r="F121" s="5">
        <v>37</v>
      </c>
      <c r="G121" s="6"/>
    </row>
    <row r="122" ht="15.6" spans="1:7">
      <c r="A122" s="4">
        <v>120</v>
      </c>
      <c r="B122" s="4" t="s">
        <v>177</v>
      </c>
      <c r="C122" s="4" t="str">
        <f>"202412280315"</f>
        <v>202412280315</v>
      </c>
      <c r="D122" s="4" t="s">
        <v>175</v>
      </c>
      <c r="E122" s="4" t="s">
        <v>117</v>
      </c>
      <c r="F122" s="5">
        <v>31</v>
      </c>
      <c r="G122" s="6"/>
    </row>
    <row r="123" ht="15.6" spans="1:7">
      <c r="A123" s="4">
        <v>121</v>
      </c>
      <c r="B123" s="4" t="s">
        <v>178</v>
      </c>
      <c r="C123" s="4" t="str">
        <f>"202412280311"</f>
        <v>202412280311</v>
      </c>
      <c r="D123" s="4" t="s">
        <v>175</v>
      </c>
      <c r="E123" s="4" t="s">
        <v>117</v>
      </c>
      <c r="F123" s="5" t="s">
        <v>25</v>
      </c>
      <c r="G123" s="4" t="s">
        <v>26</v>
      </c>
    </row>
    <row r="124" ht="15.6" spans="1:7">
      <c r="A124" s="4">
        <v>122</v>
      </c>
      <c r="B124" s="4" t="s">
        <v>179</v>
      </c>
      <c r="C124" s="4" t="str">
        <f>"202412280313"</f>
        <v>202412280313</v>
      </c>
      <c r="D124" s="4" t="s">
        <v>175</v>
      </c>
      <c r="E124" s="4" t="s">
        <v>117</v>
      </c>
      <c r="F124" s="5" t="s">
        <v>25</v>
      </c>
      <c r="G124" s="4" t="s">
        <v>26</v>
      </c>
    </row>
    <row r="125" ht="15.6" spans="1:7">
      <c r="A125" s="4">
        <v>123</v>
      </c>
      <c r="B125" s="4" t="s">
        <v>180</v>
      </c>
      <c r="C125" s="4" t="str">
        <f>"202412280314"</f>
        <v>202412280314</v>
      </c>
      <c r="D125" s="4" t="s">
        <v>175</v>
      </c>
      <c r="E125" s="4" t="s">
        <v>117</v>
      </c>
      <c r="F125" s="5" t="s">
        <v>25</v>
      </c>
      <c r="G125" s="4" t="s">
        <v>26</v>
      </c>
    </row>
    <row r="126" ht="15.6" spans="1:7">
      <c r="A126" s="4">
        <v>124</v>
      </c>
      <c r="B126" s="4" t="s">
        <v>181</v>
      </c>
      <c r="C126" s="4" t="str">
        <f>"202412280225"</f>
        <v>202412280225</v>
      </c>
      <c r="D126" s="4" t="s">
        <v>182</v>
      </c>
      <c r="E126" s="4" t="s">
        <v>128</v>
      </c>
      <c r="F126" s="5">
        <v>94</v>
      </c>
      <c r="G126" s="6"/>
    </row>
    <row r="127" ht="15.6" spans="1:7">
      <c r="A127" s="4">
        <v>125</v>
      </c>
      <c r="B127" s="4" t="s">
        <v>183</v>
      </c>
      <c r="C127" s="4" t="str">
        <f>"202412280226"</f>
        <v>202412280226</v>
      </c>
      <c r="D127" s="4" t="s">
        <v>182</v>
      </c>
      <c r="E127" s="4" t="s">
        <v>128</v>
      </c>
      <c r="F127" s="5">
        <v>89</v>
      </c>
      <c r="G127" s="6"/>
    </row>
    <row r="128" ht="15.6" spans="1:7">
      <c r="A128" s="4">
        <v>126</v>
      </c>
      <c r="B128" s="4" t="s">
        <v>184</v>
      </c>
      <c r="C128" s="4" t="str">
        <f>"202412280221"</f>
        <v>202412280221</v>
      </c>
      <c r="D128" s="4" t="s">
        <v>182</v>
      </c>
      <c r="E128" s="4" t="s">
        <v>128</v>
      </c>
      <c r="F128" s="5">
        <v>84</v>
      </c>
      <c r="G128" s="6"/>
    </row>
    <row r="129" ht="15.6" spans="1:7">
      <c r="A129" s="4">
        <v>127</v>
      </c>
      <c r="B129" s="4" t="s">
        <v>185</v>
      </c>
      <c r="C129" s="4" t="str">
        <f>"202412280227"</f>
        <v>202412280227</v>
      </c>
      <c r="D129" s="4" t="s">
        <v>182</v>
      </c>
      <c r="E129" s="4" t="s">
        <v>128</v>
      </c>
      <c r="F129" s="5">
        <v>71.5</v>
      </c>
      <c r="G129" s="6"/>
    </row>
    <row r="130" ht="15.6" spans="1:7">
      <c r="A130" s="4">
        <v>128</v>
      </c>
      <c r="B130" s="4" t="s">
        <v>186</v>
      </c>
      <c r="C130" s="4" t="str">
        <f>"202412280222"</f>
        <v>202412280222</v>
      </c>
      <c r="D130" s="4" t="s">
        <v>182</v>
      </c>
      <c r="E130" s="4" t="s">
        <v>128</v>
      </c>
      <c r="F130" s="5" t="s">
        <v>25</v>
      </c>
      <c r="G130" s="4" t="s">
        <v>26</v>
      </c>
    </row>
    <row r="131" ht="15.6" spans="1:7">
      <c r="A131" s="4">
        <v>129</v>
      </c>
      <c r="B131" s="4" t="s">
        <v>187</v>
      </c>
      <c r="C131" s="4" t="str">
        <f>"202412280223"</f>
        <v>202412280223</v>
      </c>
      <c r="D131" s="4" t="s">
        <v>182</v>
      </c>
      <c r="E131" s="4" t="s">
        <v>128</v>
      </c>
      <c r="F131" s="5" t="s">
        <v>25</v>
      </c>
      <c r="G131" s="4" t="s">
        <v>26</v>
      </c>
    </row>
    <row r="132" ht="15.6" spans="1:7">
      <c r="A132" s="4">
        <v>130</v>
      </c>
      <c r="B132" s="4" t="s">
        <v>188</v>
      </c>
      <c r="C132" s="4" t="str">
        <f>"202412280224"</f>
        <v>202412280224</v>
      </c>
      <c r="D132" s="4" t="s">
        <v>182</v>
      </c>
      <c r="E132" s="4" t="s">
        <v>128</v>
      </c>
      <c r="F132" s="5" t="s">
        <v>25</v>
      </c>
      <c r="G132" s="4" t="s">
        <v>26</v>
      </c>
    </row>
    <row r="133" ht="15.6" spans="1:7">
      <c r="A133" s="4">
        <v>131</v>
      </c>
      <c r="B133" s="4" t="s">
        <v>189</v>
      </c>
      <c r="C133" s="4" t="str">
        <f>"202412280228"</f>
        <v>202412280228</v>
      </c>
      <c r="D133" s="4" t="s">
        <v>182</v>
      </c>
      <c r="E133" s="4" t="s">
        <v>128</v>
      </c>
      <c r="F133" s="5" t="s">
        <v>25</v>
      </c>
      <c r="G133" s="4" t="s">
        <v>26</v>
      </c>
    </row>
    <row r="134" ht="15.6" spans="1:7">
      <c r="A134" s="4">
        <v>132</v>
      </c>
      <c r="B134" s="4" t="s">
        <v>190</v>
      </c>
      <c r="C134" s="4" t="str">
        <f>"202412280402"</f>
        <v>202412280402</v>
      </c>
      <c r="D134" s="4" t="s">
        <v>191</v>
      </c>
      <c r="E134" s="4" t="s">
        <v>192</v>
      </c>
      <c r="F134" s="5">
        <v>57</v>
      </c>
      <c r="G134" s="6"/>
    </row>
    <row r="135" ht="15.6" spans="1:7">
      <c r="A135" s="4">
        <v>133</v>
      </c>
      <c r="B135" s="4" t="s">
        <v>193</v>
      </c>
      <c r="C135" s="4" t="str">
        <f>"202412280410"</f>
        <v>202412280410</v>
      </c>
      <c r="D135" s="4" t="s">
        <v>191</v>
      </c>
      <c r="E135" s="4" t="s">
        <v>192</v>
      </c>
      <c r="F135" s="5">
        <v>57</v>
      </c>
      <c r="G135" s="6"/>
    </row>
    <row r="136" ht="15.6" spans="1:7">
      <c r="A136" s="4">
        <v>134</v>
      </c>
      <c r="B136" s="4" t="s">
        <v>194</v>
      </c>
      <c r="C136" s="4" t="str">
        <f>"202412280407"</f>
        <v>202412280407</v>
      </c>
      <c r="D136" s="4" t="s">
        <v>191</v>
      </c>
      <c r="E136" s="4" t="s">
        <v>192</v>
      </c>
      <c r="F136" s="5">
        <v>52.5</v>
      </c>
      <c r="G136" s="6"/>
    </row>
    <row r="137" ht="15.6" spans="1:7">
      <c r="A137" s="4">
        <v>135</v>
      </c>
      <c r="B137" s="4" t="s">
        <v>195</v>
      </c>
      <c r="C137" s="4" t="str">
        <f>"202412280411"</f>
        <v>202412280411</v>
      </c>
      <c r="D137" s="4" t="s">
        <v>191</v>
      </c>
      <c r="E137" s="4" t="s">
        <v>192</v>
      </c>
      <c r="F137" s="5">
        <v>50.5</v>
      </c>
      <c r="G137" s="6"/>
    </row>
    <row r="138" ht="15.6" spans="1:7">
      <c r="A138" s="4">
        <v>136</v>
      </c>
      <c r="B138" s="4" t="s">
        <v>196</v>
      </c>
      <c r="C138" s="4" t="str">
        <f>"202412280405"</f>
        <v>202412280405</v>
      </c>
      <c r="D138" s="4" t="s">
        <v>191</v>
      </c>
      <c r="E138" s="4" t="s">
        <v>192</v>
      </c>
      <c r="F138" s="5">
        <v>49.5</v>
      </c>
      <c r="G138" s="6"/>
    </row>
    <row r="139" ht="15.6" spans="1:7">
      <c r="A139" s="4">
        <v>137</v>
      </c>
      <c r="B139" s="4" t="s">
        <v>197</v>
      </c>
      <c r="C139" s="4" t="str">
        <f>"202412280401"</f>
        <v>202412280401</v>
      </c>
      <c r="D139" s="4" t="s">
        <v>191</v>
      </c>
      <c r="E139" s="4" t="s">
        <v>192</v>
      </c>
      <c r="F139" s="5">
        <v>48.5</v>
      </c>
      <c r="G139" s="6"/>
    </row>
    <row r="140" ht="15.6" spans="1:7">
      <c r="A140" s="4">
        <v>138</v>
      </c>
      <c r="B140" s="4" t="s">
        <v>198</v>
      </c>
      <c r="C140" s="4" t="str">
        <f>"202412280406"</f>
        <v>202412280406</v>
      </c>
      <c r="D140" s="4" t="s">
        <v>191</v>
      </c>
      <c r="E140" s="4" t="s">
        <v>192</v>
      </c>
      <c r="F140" s="5">
        <v>40.5</v>
      </c>
      <c r="G140" s="6"/>
    </row>
    <row r="141" ht="15.6" spans="1:7">
      <c r="A141" s="4">
        <v>139</v>
      </c>
      <c r="B141" s="4" t="s">
        <v>199</v>
      </c>
      <c r="C141" s="4" t="str">
        <f>"202412280403"</f>
        <v>202412280403</v>
      </c>
      <c r="D141" s="4" t="s">
        <v>191</v>
      </c>
      <c r="E141" s="4" t="s">
        <v>192</v>
      </c>
      <c r="F141" s="5" t="s">
        <v>25</v>
      </c>
      <c r="G141" s="4" t="s">
        <v>26</v>
      </c>
    </row>
    <row r="142" ht="15.6" spans="1:7">
      <c r="A142" s="4">
        <v>140</v>
      </c>
      <c r="B142" s="4" t="s">
        <v>200</v>
      </c>
      <c r="C142" s="4" t="str">
        <f>"202412280404"</f>
        <v>202412280404</v>
      </c>
      <c r="D142" s="4" t="s">
        <v>191</v>
      </c>
      <c r="E142" s="4" t="s">
        <v>192</v>
      </c>
      <c r="F142" s="5" t="s">
        <v>25</v>
      </c>
      <c r="G142" s="4" t="s">
        <v>26</v>
      </c>
    </row>
    <row r="143" ht="15.6" spans="1:7">
      <c r="A143" s="4">
        <v>141</v>
      </c>
      <c r="B143" s="4" t="s">
        <v>201</v>
      </c>
      <c r="C143" s="4" t="str">
        <f>"202412280408"</f>
        <v>202412280408</v>
      </c>
      <c r="D143" s="4" t="s">
        <v>191</v>
      </c>
      <c r="E143" s="4" t="s">
        <v>192</v>
      </c>
      <c r="F143" s="5" t="s">
        <v>25</v>
      </c>
      <c r="G143" s="4" t="s">
        <v>26</v>
      </c>
    </row>
    <row r="144" ht="15.6" spans="1:7">
      <c r="A144" s="4">
        <v>142</v>
      </c>
      <c r="B144" s="4" t="s">
        <v>202</v>
      </c>
      <c r="C144" s="4" t="str">
        <f>"202412280409"</f>
        <v>202412280409</v>
      </c>
      <c r="D144" s="4" t="s">
        <v>191</v>
      </c>
      <c r="E144" s="4" t="s">
        <v>192</v>
      </c>
      <c r="F144" s="5" t="s">
        <v>25</v>
      </c>
      <c r="G144" s="4" t="s">
        <v>26</v>
      </c>
    </row>
    <row r="145" ht="15.6" spans="1:7">
      <c r="A145" s="4">
        <v>143</v>
      </c>
      <c r="B145" s="4" t="s">
        <v>203</v>
      </c>
      <c r="C145" s="4" t="str">
        <f>"202412280105"</f>
        <v>202412280105</v>
      </c>
      <c r="D145" s="4" t="s">
        <v>204</v>
      </c>
      <c r="E145" s="4" t="s">
        <v>205</v>
      </c>
      <c r="F145" s="5">
        <v>39</v>
      </c>
      <c r="G145" s="6"/>
    </row>
    <row r="146" ht="15.6" spans="1:7">
      <c r="A146" s="4">
        <v>144</v>
      </c>
      <c r="B146" s="4" t="s">
        <v>206</v>
      </c>
      <c r="C146" s="4" t="str">
        <f>"202412280106"</f>
        <v>202412280106</v>
      </c>
      <c r="D146" s="4" t="s">
        <v>204</v>
      </c>
      <c r="E146" s="4" t="s">
        <v>205</v>
      </c>
      <c r="F146" s="5" t="s">
        <v>25</v>
      </c>
      <c r="G146" s="4" t="s">
        <v>26</v>
      </c>
    </row>
    <row r="147" ht="15.6" spans="1:7">
      <c r="A147" s="4">
        <v>145</v>
      </c>
      <c r="B147" s="4" t="s">
        <v>207</v>
      </c>
      <c r="C147" s="4" t="str">
        <f>"202412280107"</f>
        <v>202412280107</v>
      </c>
      <c r="D147" s="4" t="s">
        <v>204</v>
      </c>
      <c r="E147" s="4" t="s">
        <v>205</v>
      </c>
      <c r="F147" s="5" t="s">
        <v>25</v>
      </c>
      <c r="G147" s="4" t="s">
        <v>26</v>
      </c>
    </row>
    <row r="148" ht="15.6" spans="1:7">
      <c r="A148" s="4">
        <v>146</v>
      </c>
      <c r="B148" s="4" t="s">
        <v>208</v>
      </c>
      <c r="C148" s="4" t="str">
        <f>"202412280108"</f>
        <v>202412280108</v>
      </c>
      <c r="D148" s="4" t="s">
        <v>204</v>
      </c>
      <c r="E148" s="4" t="s">
        <v>205</v>
      </c>
      <c r="F148" s="5" t="s">
        <v>25</v>
      </c>
      <c r="G148" s="4" t="s">
        <v>26</v>
      </c>
    </row>
    <row r="149" ht="15.6" spans="1:7">
      <c r="A149" s="4">
        <v>147</v>
      </c>
      <c r="B149" s="4" t="s">
        <v>209</v>
      </c>
      <c r="C149" s="4" t="str">
        <f>"202412280109"</f>
        <v>202412280109</v>
      </c>
      <c r="D149" s="4" t="s">
        <v>204</v>
      </c>
      <c r="E149" s="4" t="s">
        <v>205</v>
      </c>
      <c r="F149" s="5" t="s">
        <v>25</v>
      </c>
      <c r="G149" s="4" t="s">
        <v>26</v>
      </c>
    </row>
    <row r="150" ht="15.6" spans="1:7">
      <c r="A150" s="4">
        <v>148</v>
      </c>
      <c r="B150" s="4" t="s">
        <v>210</v>
      </c>
      <c r="C150" s="4" t="str">
        <f>"202412280206"</f>
        <v>202412280206</v>
      </c>
      <c r="D150" s="4" t="s">
        <v>211</v>
      </c>
      <c r="E150" s="4" t="s">
        <v>212</v>
      </c>
      <c r="F150" s="5">
        <v>77.5</v>
      </c>
      <c r="G150" s="6"/>
    </row>
    <row r="151" ht="15.6" spans="1:7">
      <c r="A151" s="4">
        <v>149</v>
      </c>
      <c r="B151" s="4" t="s">
        <v>213</v>
      </c>
      <c r="C151" s="4" t="str">
        <f>"202412280208"</f>
        <v>202412280208</v>
      </c>
      <c r="D151" s="4" t="s">
        <v>211</v>
      </c>
      <c r="E151" s="4" t="s">
        <v>212</v>
      </c>
      <c r="F151" s="5">
        <v>72.5</v>
      </c>
      <c r="G151" s="6"/>
    </row>
    <row r="152" ht="15.6" spans="1:7">
      <c r="A152" s="4">
        <v>150</v>
      </c>
      <c r="B152" s="4" t="s">
        <v>214</v>
      </c>
      <c r="C152" s="4" t="str">
        <f>"202412280207"</f>
        <v>202412280207</v>
      </c>
      <c r="D152" s="4" t="s">
        <v>211</v>
      </c>
      <c r="E152" s="4" t="s">
        <v>212</v>
      </c>
      <c r="F152" s="5">
        <v>71.5</v>
      </c>
      <c r="G152" s="6"/>
    </row>
    <row r="153" ht="15.6" spans="1:7">
      <c r="A153" s="4">
        <v>151</v>
      </c>
      <c r="B153" s="4" t="s">
        <v>215</v>
      </c>
      <c r="C153" s="4" t="str">
        <f>"202412280210"</f>
        <v>202412280210</v>
      </c>
      <c r="D153" s="4" t="s">
        <v>211</v>
      </c>
      <c r="E153" s="4" t="s">
        <v>212</v>
      </c>
      <c r="F153" s="5">
        <v>69.5</v>
      </c>
      <c r="G153" s="6"/>
    </row>
    <row r="154" ht="15.6" spans="1:7">
      <c r="A154" s="4">
        <v>152</v>
      </c>
      <c r="B154" s="4" t="s">
        <v>216</v>
      </c>
      <c r="C154" s="4" t="str">
        <f>"202412280202"</f>
        <v>202412280202</v>
      </c>
      <c r="D154" s="4" t="s">
        <v>211</v>
      </c>
      <c r="E154" s="4" t="s">
        <v>212</v>
      </c>
      <c r="F154" s="5">
        <v>66.5</v>
      </c>
      <c r="G154" s="6"/>
    </row>
    <row r="155" ht="15.6" spans="1:7">
      <c r="A155" s="4">
        <v>153</v>
      </c>
      <c r="B155" s="4" t="s">
        <v>217</v>
      </c>
      <c r="C155" s="4" t="str">
        <f>"202412280209"</f>
        <v>202412280209</v>
      </c>
      <c r="D155" s="4" t="s">
        <v>211</v>
      </c>
      <c r="E155" s="4" t="s">
        <v>212</v>
      </c>
      <c r="F155" s="5">
        <v>60</v>
      </c>
      <c r="G155" s="6"/>
    </row>
    <row r="156" ht="15.6" spans="1:7">
      <c r="A156" s="4">
        <v>154</v>
      </c>
      <c r="B156" s="4" t="s">
        <v>218</v>
      </c>
      <c r="C156" s="4" t="str">
        <f>"202412280201"</f>
        <v>202412280201</v>
      </c>
      <c r="D156" s="4" t="s">
        <v>211</v>
      </c>
      <c r="E156" s="4" t="s">
        <v>212</v>
      </c>
      <c r="F156" s="5" t="s">
        <v>25</v>
      </c>
      <c r="G156" s="4" t="s">
        <v>26</v>
      </c>
    </row>
    <row r="157" ht="15.6" spans="1:7">
      <c r="A157" s="4">
        <v>155</v>
      </c>
      <c r="B157" s="4" t="s">
        <v>219</v>
      </c>
      <c r="C157" s="4" t="str">
        <f>"202412280203"</f>
        <v>202412280203</v>
      </c>
      <c r="D157" s="4" t="s">
        <v>211</v>
      </c>
      <c r="E157" s="4" t="s">
        <v>212</v>
      </c>
      <c r="F157" s="5" t="s">
        <v>25</v>
      </c>
      <c r="G157" s="4" t="s">
        <v>26</v>
      </c>
    </row>
    <row r="158" ht="15.6" spans="1:7">
      <c r="A158" s="4">
        <v>156</v>
      </c>
      <c r="B158" s="4" t="s">
        <v>220</v>
      </c>
      <c r="C158" s="4" t="str">
        <f>"202412280204"</f>
        <v>202412280204</v>
      </c>
      <c r="D158" s="4" t="s">
        <v>211</v>
      </c>
      <c r="E158" s="4" t="s">
        <v>212</v>
      </c>
      <c r="F158" s="5" t="s">
        <v>25</v>
      </c>
      <c r="G158" s="4" t="s">
        <v>26</v>
      </c>
    </row>
    <row r="159" ht="15.6" spans="1:7">
      <c r="A159" s="4">
        <v>157</v>
      </c>
      <c r="B159" s="4" t="s">
        <v>221</v>
      </c>
      <c r="C159" s="4" t="str">
        <f>"202412280205"</f>
        <v>202412280205</v>
      </c>
      <c r="D159" s="4" t="s">
        <v>211</v>
      </c>
      <c r="E159" s="4" t="s">
        <v>212</v>
      </c>
      <c r="F159" s="5" t="s">
        <v>25</v>
      </c>
      <c r="G159" s="4" t="s">
        <v>26</v>
      </c>
    </row>
    <row r="160" ht="15.6" spans="1:7">
      <c r="A160" s="4">
        <v>158</v>
      </c>
      <c r="B160" s="4" t="s">
        <v>222</v>
      </c>
      <c r="C160" s="4" t="str">
        <f>"202412280103"</f>
        <v>202412280103</v>
      </c>
      <c r="D160" s="4" t="s">
        <v>223</v>
      </c>
      <c r="E160" s="4" t="s">
        <v>224</v>
      </c>
      <c r="F160" s="5">
        <v>76</v>
      </c>
      <c r="G160" s="6"/>
    </row>
    <row r="161" ht="15.6" spans="1:7">
      <c r="A161" s="4">
        <v>159</v>
      </c>
      <c r="B161" s="4" t="s">
        <v>225</v>
      </c>
      <c r="C161" s="4" t="str">
        <f>"202412280102"</f>
        <v>202412280102</v>
      </c>
      <c r="D161" s="4" t="s">
        <v>223</v>
      </c>
      <c r="E161" s="4" t="s">
        <v>224</v>
      </c>
      <c r="F161" s="5">
        <v>72.5</v>
      </c>
      <c r="G161" s="6"/>
    </row>
    <row r="162" ht="15.6" spans="1:7">
      <c r="A162" s="4">
        <v>160</v>
      </c>
      <c r="B162" s="4" t="s">
        <v>226</v>
      </c>
      <c r="C162" s="4" t="str">
        <f>"202412280101"</f>
        <v>202412280101</v>
      </c>
      <c r="D162" s="4" t="s">
        <v>223</v>
      </c>
      <c r="E162" s="4" t="s">
        <v>224</v>
      </c>
      <c r="F162" s="5" t="s">
        <v>25</v>
      </c>
      <c r="G162" s="4" t="s">
        <v>26</v>
      </c>
    </row>
    <row r="163" ht="15.6" spans="1:7">
      <c r="A163" s="4">
        <v>161</v>
      </c>
      <c r="B163" s="4" t="s">
        <v>227</v>
      </c>
      <c r="C163" s="4" t="str">
        <f>"202412280104"</f>
        <v>202412280104</v>
      </c>
      <c r="D163" s="4" t="s">
        <v>223</v>
      </c>
      <c r="E163" s="4" t="s">
        <v>224</v>
      </c>
      <c r="F163" s="5" t="s">
        <v>25</v>
      </c>
      <c r="G163" s="4" t="s">
        <v>26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中-社区办公</dc:creator>
  <cp:lastModifiedBy>40435</cp:lastModifiedBy>
  <dcterms:created xsi:type="dcterms:W3CDTF">2024-12-28T06:54:00Z</dcterms:created>
  <dcterms:modified xsi:type="dcterms:W3CDTF">2024-12-28T08:12:16Z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A50BACA446454CCF93F5358B7F6CF7D5_11</vt:lpwstr>
  </property>
  <property fmtid="{D5CDD505-2E9C-101B-9397-08002B2CF9AE}" pid="3" name="KSOProductBuildVer">
    <vt:lpwstr>2052-11.8.2.8593</vt:lpwstr>
  </property>
</Properties>
</file>