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4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明细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'一般公共预算财政拨款基本支出决算明细表'!$1:$5</definedName>
  </definedNames>
  <calcPr fullCalcOnLoad="1"/>
</workbook>
</file>

<file path=xl/sharedStrings.xml><?xml version="1.0" encoding="utf-8"?>
<sst xmlns="http://schemas.openxmlformats.org/spreadsheetml/2006/main" count="484" uniqueCount="258">
  <si>
    <t>公开01表</t>
  </si>
  <si>
    <t>部门：</t>
  </si>
  <si>
    <t>单位：万元</t>
  </si>
  <si>
    <t>收入</t>
  </si>
  <si>
    <t/>
  </si>
  <si>
    <t>支出</t>
  </si>
  <si>
    <t>项  目</t>
  </si>
  <si>
    <t>行次</t>
  </si>
  <si>
    <t>决算数</t>
  </si>
  <si>
    <t>栏  次</t>
  </si>
  <si>
    <t>一、财政拨款收入</t>
  </si>
  <si>
    <t>1</t>
  </si>
  <si>
    <t>一、一般公共服务支出</t>
  </si>
  <si>
    <t>二、事业收入</t>
  </si>
  <si>
    <t>2</t>
  </si>
  <si>
    <t>二、外交支出</t>
  </si>
  <si>
    <t>三、经营收入</t>
  </si>
  <si>
    <t>3</t>
  </si>
  <si>
    <t>三、教育支出</t>
  </si>
  <si>
    <t>四、其他收入</t>
  </si>
  <si>
    <t>4</t>
  </si>
  <si>
    <t>5</t>
  </si>
  <si>
    <t>6</t>
  </si>
  <si>
    <t>7</t>
  </si>
  <si>
    <t>8</t>
  </si>
  <si>
    <t>9</t>
  </si>
  <si>
    <t>本年收入合计</t>
  </si>
  <si>
    <t>10</t>
  </si>
  <si>
    <t>本年支出合计</t>
  </si>
  <si>
    <t xml:space="preserve">    用事业基金弥补收支差额</t>
  </si>
  <si>
    <t>11</t>
  </si>
  <si>
    <t xml:space="preserve">    结余分配</t>
  </si>
  <si>
    <t xml:space="preserve">    年初结转和结余</t>
  </si>
  <si>
    <t>12</t>
  </si>
  <si>
    <t xml:space="preserve">    年末结转和结余</t>
  </si>
  <si>
    <t>13</t>
  </si>
  <si>
    <t>合计</t>
  </si>
  <si>
    <t>14</t>
  </si>
  <si>
    <t>项目</t>
  </si>
  <si>
    <t>上级补助收入</t>
  </si>
  <si>
    <t>事业收入</t>
  </si>
  <si>
    <t>其他收入</t>
  </si>
  <si>
    <t>功能分类科目编码</t>
  </si>
  <si>
    <t>科目名称</t>
  </si>
  <si>
    <t>小计</t>
  </si>
  <si>
    <t>类</t>
  </si>
  <si>
    <t>款</t>
  </si>
  <si>
    <t>项</t>
  </si>
  <si>
    <t>栏次</t>
  </si>
  <si>
    <t>基本支出</t>
  </si>
  <si>
    <t>项目支出</t>
  </si>
  <si>
    <t>对附属单位补助支出</t>
  </si>
  <si>
    <t>财政拨款收入支出决算总表</t>
  </si>
  <si>
    <t>公开04表</t>
  </si>
  <si>
    <t>收     入</t>
  </si>
  <si>
    <t>支     出</t>
  </si>
  <si>
    <t>项    目</t>
  </si>
  <si>
    <t>金额</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</si>
  <si>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</si>
  <si>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</si>
  <si>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</si>
  <si>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</si>
  <si>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</si>
  <si>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</si>
  <si>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</si>
  <si>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</si>
  <si>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</si>
  <si>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</si>
  <si>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15</t>
  </si>
  <si>
    <t>注：本表反映部门本年度一般公共预算财政拨款和政府性基金预算财政拨款的总收支和年末结转结余情况。</t>
  </si>
  <si>
    <t>公开05表</t>
  </si>
  <si>
    <t>金额单位：万元</t>
  </si>
  <si>
    <t>一般公共预算财政拨款基本支出决算明细表</t>
  </si>
  <si>
    <t>公开06表</t>
  </si>
  <si>
    <t>人员经费</t>
  </si>
  <si>
    <t>公用经费</t>
  </si>
  <si>
    <t>经济分类科目编码</t>
  </si>
  <si>
    <t>工资福利支出</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</si>
  <si>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</si>
  <si>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</si>
  <si>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</si>
  <si>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</si>
  <si>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</si>
  <si>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</si>
  <si>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</si>
  <si>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</si>
  <si>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</si>
  <si>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</si>
  <si>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</si>
  <si>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</si>
  <si>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</si>
  <si>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</si>
  <si>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</si>
  <si>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</si>
  <si>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</si>
  <si>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</si>
  <si>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</si>
  <si>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</si>
  <si>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</si>
  <si>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</si>
  <si>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</si>
  <si>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</si>
  <si>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</si>
  <si>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</si>
  <si>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</si>
  <si>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</si>
  <si>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</si>
  <si>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</si>
  <si>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</si>
  <si>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</si>
  <si>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</si>
  <si>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</si>
  <si>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</si>
  <si>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</si>
  <si>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</si>
  <si>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</si>
  <si>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</si>
  <si>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</si>
  <si>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</si>
  <si>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</si>
  <si>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</si>
  <si>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</si>
  <si>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</si>
  <si>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</si>
  <si>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</si>
  <si>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</si>
  <si>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</si>
  <si>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</si>
  <si>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对企事业单位的补贴</t>
  </si>
  <si>
    <t>企业政策性补贴</t>
  </si>
  <si>
    <t>事业单位补贴</t>
  </si>
  <si>
    <t>财政贴息</t>
  </si>
  <si>
    <t>其他对企事业单位的补贴</t>
  </si>
  <si>
    <t>债务利息支出</t>
  </si>
  <si>
    <t>国内债务付息</t>
  </si>
  <si>
    <t>国外债务付息</t>
  </si>
  <si>
    <t>其他支出</t>
  </si>
  <si>
    <t>赠与</t>
  </si>
  <si>
    <t>贷款转贷</t>
  </si>
  <si>
    <t>其他资本性支出</t>
  </si>
  <si>
    <t>房屋建筑物构建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</si>
  <si>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</si>
  <si>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</si>
  <si>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</si>
  <si>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</si>
  <si>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</si>
  <si>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</si>
  <si>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</si>
  <si>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</si>
  <si>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</si>
  <si>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</si>
  <si>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</si>
  <si>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</si>
  <si>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</si>
  <si>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注：本表反映部门本年度一般公共预算财政拨款基本支出明细情况。</t>
  </si>
  <si>
    <t>一般公共预算财政拨款“三公”经费支出决算表</t>
  </si>
  <si>
    <t>公开07表</t>
  </si>
  <si>
    <t>2015年度决算数</t>
  </si>
  <si>
    <t>因公出国（境）费</t>
  </si>
  <si>
    <t>公务用车购置及运行费</t>
  </si>
  <si>
    <t>公务用车购置费</t>
  </si>
  <si>
    <t>公务用车运行费</t>
  </si>
  <si>
    <t>注；2015年度预算数为“三公”经费年初预算数，决算数是包括当年一般公共预算财政拨款和以前年度结转结余资金安排的实际支出。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</si>
  <si>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</si>
  <si>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</si>
  <si>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</si>
  <si>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</si>
  <si>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</si>
  <si>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</si>
  <si>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</si>
  <si>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四、公共安全支出</t>
  </si>
  <si>
    <t>五、社会保障和就业支出</t>
  </si>
  <si>
    <t>七、文化体育与传媒支出</t>
  </si>
  <si>
    <t>六、医疗卫生与计划生育支出</t>
  </si>
  <si>
    <t>附表2</t>
  </si>
  <si>
    <t>收入决算表</t>
  </si>
  <si>
    <t>公开02表</t>
  </si>
  <si>
    <t>部门：儋州市公安局</t>
  </si>
  <si>
    <t>单位：万元</t>
  </si>
  <si>
    <t>项    目</t>
  </si>
  <si>
    <t>财政拨款收入</t>
  </si>
  <si>
    <t>经营收入</t>
  </si>
  <si>
    <t>附属单位上缴收入</t>
  </si>
  <si>
    <t>功能分类科目编码</t>
  </si>
  <si>
    <t>2</t>
  </si>
  <si>
    <t>7</t>
  </si>
  <si>
    <t>公共安全</t>
  </si>
  <si>
    <t>公安</t>
  </si>
  <si>
    <t>行政运行</t>
  </si>
  <si>
    <t>一般行政管理事务</t>
  </si>
  <si>
    <t>国内安全保卫</t>
  </si>
  <si>
    <t>刑事侦查</t>
  </si>
  <si>
    <t>出入境管理</t>
  </si>
  <si>
    <t>禁毒管理</t>
  </si>
  <si>
    <t>居民身份证管理</t>
  </si>
  <si>
    <t>网络运行维护</t>
  </si>
  <si>
    <t>拘押场所管理</t>
  </si>
  <si>
    <t>信息化建设</t>
  </si>
  <si>
    <t>事业运行</t>
  </si>
  <si>
    <t>其他公安支出</t>
  </si>
  <si>
    <t>监狱</t>
  </si>
  <si>
    <t>社会保障和就业</t>
  </si>
  <si>
    <t>医疗卫生与计划生育</t>
  </si>
  <si>
    <t>城乡社区</t>
  </si>
  <si>
    <t>住房保障</t>
  </si>
  <si>
    <t>附表3</t>
  </si>
  <si>
    <t>支出决算表</t>
  </si>
  <si>
    <t>公开03表</t>
  </si>
  <si>
    <t>经营支出</t>
  </si>
  <si>
    <t>4</t>
  </si>
  <si>
    <t>5</t>
  </si>
  <si>
    <t>6</t>
  </si>
  <si>
    <t>注：本表反映部门本年度各项支出情况。</t>
  </si>
  <si>
    <t>四、公共安全支出</t>
  </si>
  <si>
    <t>五、社会保障和就业支出</t>
  </si>
  <si>
    <t>六、医疗卫生与计划生育支出</t>
  </si>
  <si>
    <t>七、文化体育与传媒支出</t>
  </si>
  <si>
    <t>八、农林水支出</t>
  </si>
  <si>
    <t>九、住房保障支出</t>
  </si>
  <si>
    <t>治安管理</t>
  </si>
  <si>
    <t>道路交通管理</t>
  </si>
  <si>
    <t>收入支出决算总表</t>
  </si>
  <si>
    <t>本年收入合计</t>
  </si>
  <si>
    <t>上缴上级支出</t>
  </si>
  <si>
    <t>本年支出合计</t>
  </si>
  <si>
    <t>行政运行</t>
  </si>
  <si>
    <t>一般行政管理事务</t>
  </si>
  <si>
    <t>治安管理</t>
  </si>
  <si>
    <t>国内安全保卫</t>
  </si>
  <si>
    <t>刑事侦查</t>
  </si>
  <si>
    <t>出入境管理</t>
  </si>
  <si>
    <t>禁毒管理</t>
  </si>
  <si>
    <t>道路交通管理</t>
  </si>
  <si>
    <t>居民身份证管理</t>
  </si>
  <si>
    <t>网络运行维护</t>
  </si>
  <si>
    <t>拘押场所管理</t>
  </si>
  <si>
    <t>信息化建设</t>
  </si>
  <si>
    <t>事业运行</t>
  </si>
  <si>
    <t>其他公安支出</t>
  </si>
  <si>
    <t>公共安全支出</t>
  </si>
  <si>
    <t>社会保障和就业支出</t>
  </si>
  <si>
    <t>医疗卫生与计划生育支出</t>
  </si>
  <si>
    <t>城乡社区支出</t>
  </si>
  <si>
    <t>住房保障支出</t>
  </si>
  <si>
    <t>监狱支出</t>
  </si>
  <si>
    <t>十、城乡支出</t>
  </si>
  <si>
    <t>合计</t>
  </si>
  <si>
    <t>八、住房保障支出</t>
  </si>
  <si>
    <t>九、城乡支出</t>
  </si>
  <si>
    <t>其中：年末财政拨款项目结转结余</t>
  </si>
  <si>
    <t>一般公共预算财政拨款支出决算表</t>
  </si>
  <si>
    <t>部门：</t>
  </si>
  <si>
    <t xml:space="preserve">    基本工资</t>
  </si>
  <si>
    <t>儋州市公安局</t>
  </si>
  <si>
    <t>儋州市公安局</t>
  </si>
  <si>
    <t>部门：儋州市公安局</t>
  </si>
  <si>
    <r>
      <t>注：本表反映部门本年度取得的各项收入情况。</t>
    </r>
  </si>
  <si>
    <t>注：本表反映部门本年度的总收支和年末结转结余情况。1-8表含交警、第一看守所、第二看守所、戒毒所、拘留所数据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</si>
</sst>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_(* \(#,##0.00\);_(* &quot;-&quot;??_);_(@_)"/>
    <numFmt numFmtId="185" formatCode="_(\$* #,##0.00_);_(\$* \(#,##0.00\);_(\$* &quot;-&quot;??_);_(@_)"/>
    <numFmt numFmtId="186" formatCode="_(\$* #,##0_);_(\$* \(#,##0\);_(\$* &quot;-&quot;_);_(@_)"/>
    <numFmt numFmtId="187" formatCode="0.00_ "/>
    <numFmt numFmtId="188" formatCode="0.00_);\(0.00\)"/>
    <numFmt numFmtId="189" formatCode="0.00_);[Red]\(0.00\)"/>
    <numFmt numFmtId="190" formatCode="0_);[Red]\(0\)"/>
    <numFmt numFmtId="191" formatCode="#,##0.00_ "/>
    <numFmt numFmtId="192" formatCode="0_ "/>
  </numFmts>
  <fonts count="65">
    <font>
      <sz val="10"/>
      <color indexed="8"/>
      <name val="Arial"/>
      <family val="2"/>
    </font>
    <font>
      <sz val="12"/>
      <name val="宋体"/>
      <family val="0"/>
    </font>
    <font>
      <b/>
      <sz val="18"/>
      <color indexed="8"/>
      <name val="宋体"/>
      <family val="0"/>
    </font>
    <font>
      <sz val="10"/>
      <color indexed="8"/>
      <name val="宋体"/>
      <family val="0"/>
    </font>
    <font>
      <b/>
      <sz val="12"/>
      <name val="宋体"/>
      <family val="0"/>
    </font>
    <font>
      <sz val="10"/>
      <name val="宋体"/>
      <family val="0"/>
    </font>
    <font>
      <b/>
      <sz val="18"/>
      <color indexed="8"/>
      <name val="Arial"/>
      <family val="2"/>
    </font>
    <font>
      <b/>
      <sz val="10"/>
      <color indexed="8"/>
      <name val="宋体"/>
      <family val="0"/>
    </font>
    <font>
      <sz val="11"/>
      <color indexed="8"/>
      <name val="宋体"/>
      <family val="0"/>
    </font>
    <font>
      <sz val="12"/>
      <color indexed="8"/>
      <name val="宋体"/>
      <family val="0"/>
    </font>
    <font>
      <sz val="18"/>
      <color indexed="8"/>
      <name val="黑体"/>
      <family val="3"/>
    </font>
    <font>
      <sz val="9"/>
      <name val="宋体"/>
      <family val="0"/>
    </font>
    <font>
      <sz val="16"/>
      <name val="宋体"/>
      <family val="0"/>
    </font>
    <font>
      <sz val="12"/>
      <color indexed="12"/>
      <name val="宋体"/>
      <family val="0"/>
    </font>
    <font>
      <sz val="11"/>
      <name val="宋体"/>
      <family val="0"/>
    </font>
    <font>
      <sz val="12"/>
      <color indexed="8"/>
      <name val="Arial"/>
      <family val="2"/>
    </font>
    <font>
      <sz val="10"/>
      <color indexed="10"/>
      <name val="Arial"/>
      <family val="2"/>
    </font>
    <font>
      <b/>
      <sz val="12"/>
      <color indexed="8"/>
      <name val="宋体"/>
      <family val="0"/>
    </font>
    <font>
      <sz val="11"/>
      <color indexed="8"/>
      <name val="Arial"/>
      <family val="2"/>
    </font>
    <font>
      <b/>
      <sz val="12"/>
      <color indexed="12"/>
      <name val="宋体"/>
      <family val="0"/>
    </font>
    <font>
      <b/>
      <sz val="11"/>
      <name val="宋体"/>
      <family val="0"/>
    </font>
    <font>
      <b/>
      <sz val="16"/>
      <color indexed="8"/>
      <name val="华文中宋"/>
      <family val="0"/>
    </font>
    <font>
      <b/>
      <sz val="12"/>
      <color indexed="8"/>
      <name val="Arial"/>
      <family val="2"/>
    </font>
    <font>
      <sz val="12"/>
      <color indexed="8"/>
      <name val="仿宋_GB2312"/>
      <family val="3"/>
    </font>
    <font>
      <sz val="12"/>
      <color indexed="12"/>
      <name val="仿宋_GB2312"/>
      <family val="3"/>
    </font>
    <font>
      <sz val="12"/>
      <name val="仿宋_GB2312"/>
      <family val="3"/>
    </font>
    <font>
      <b/>
      <sz val="10"/>
      <color indexed="8"/>
      <name val="Arial"/>
      <family val="2"/>
    </font>
    <font>
      <sz val="14"/>
      <color indexed="8"/>
      <name val="宋体"/>
      <family val="0"/>
    </font>
    <font>
      <sz val="10"/>
      <color indexed="12"/>
      <name val="宋体"/>
      <family val="0"/>
    </font>
    <font>
      <b/>
      <sz val="12"/>
      <color indexed="56"/>
      <name val="宋体"/>
      <family val="0"/>
    </font>
    <font>
      <sz val="12"/>
      <color indexed="56"/>
      <name val="宋体"/>
      <family val="0"/>
    </font>
    <font>
      <sz val="10"/>
      <color indexed="56"/>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style="medium"/>
      <right style="thin">
        <color indexed="8"/>
      </right>
      <top style="thin">
        <color indexed="8"/>
      </top>
      <bottom>
        <color indexed="63"/>
      </bottom>
    </border>
    <border>
      <left>
        <color indexed="8"/>
      </left>
      <right style="medium"/>
      <top style="thin">
        <color indexed="8"/>
      </top>
      <bottom>
        <color indexed="63"/>
      </bottom>
    </border>
    <border>
      <left style="thin"/>
      <right style="medium"/>
      <top style="thin"/>
      <bottom>
        <color indexed="63"/>
      </bottom>
    </border>
    <border>
      <left style="medium"/>
      <right style="thin">
        <color indexed="8"/>
      </right>
      <top>
        <color indexed="63"/>
      </top>
      <bottom style="thin">
        <color indexed="8"/>
      </bottom>
    </border>
    <border>
      <left>
        <color indexed="8"/>
      </left>
      <right>
        <color indexed="63"/>
      </right>
      <top>
        <color indexed="63"/>
      </top>
      <bottom style="thin">
        <color indexed="8"/>
      </bottom>
    </border>
    <border>
      <left style="thin"/>
      <right style="thin"/>
      <top>
        <color indexed="63"/>
      </top>
      <bottom style="thin"/>
    </border>
    <border>
      <left>
        <color indexed="8"/>
      </left>
      <right style="medium"/>
      <top>
        <color indexed="63"/>
      </top>
      <bottom style="thin">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color indexed="8"/>
      </left>
      <right>
        <color indexed="63"/>
      </right>
      <top style="medium"/>
      <bottom>
        <color indexed="8"/>
      </bottom>
    </border>
    <border>
      <left>
        <color indexed="63"/>
      </left>
      <right>
        <color indexed="63"/>
      </right>
      <top style="medium"/>
      <bottom>
        <color indexed="8"/>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color indexed="63"/>
      </bottom>
    </border>
    <border>
      <left>
        <color indexed="8"/>
      </left>
      <right>
        <color indexed="63"/>
      </right>
      <top style="medium">
        <color indexed="8"/>
      </top>
      <bottom style="thin">
        <color indexed="8"/>
      </bottom>
    </border>
    <border>
      <left>
        <color indexed="63"/>
      </left>
      <right>
        <color indexed="63"/>
      </right>
      <top>
        <color indexed="63"/>
      </top>
      <bottom style="medium">
        <color indexed="8"/>
      </bottom>
    </border>
    <border>
      <left style="thin"/>
      <right>
        <color indexed="63"/>
      </right>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lignment/>
      <protection/>
    </xf>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1" fillId="0" borderId="0">
      <alignment vertical="center"/>
      <protection/>
    </xf>
    <xf numFmtId="0" fontId="55" fillId="21" borderId="0" applyNumberFormat="0" applyBorder="0" applyAlignment="0" applyProtection="0"/>
    <xf numFmtId="0" fontId="56" fillId="0" borderId="4" applyNumberFormat="0" applyFill="0" applyAlignment="0" applyProtection="0"/>
    <xf numFmtId="185" fontId="0" fillId="0" borderId="0">
      <alignment/>
      <protection/>
    </xf>
    <xf numFmtId="45" fontId="0" fillId="0" borderId="0">
      <alignment/>
      <protection/>
    </xf>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186" fontId="0" fillId="0" borderId="0">
      <alignment/>
      <protection/>
    </xf>
    <xf numFmtId="184" fontId="0" fillId="0" borderId="0">
      <alignment/>
      <protection/>
    </xf>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0" fillId="32" borderId="9" applyNumberFormat="0" applyFont="0" applyAlignment="0" applyProtection="0"/>
  </cellStyleXfs>
  <cellXfs count="268">
    <xf numFmtId="0" fontId="0" fillId="0" borderId="0" xfId="0"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righ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6" xfId="0" applyFont="1" applyFill="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3" fillId="0" borderId="12" xfId="0" applyFont="1" applyFill="1" applyBorder="1" applyAlignment="1">
      <alignment horizontal="center"/>
    </xf>
    <xf numFmtId="4" fontId="3" fillId="0" borderId="12" xfId="0" applyNumberFormat="1" applyFont="1" applyFill="1" applyBorder="1" applyAlignment="1">
      <alignment horizontal="right" vertical="center" shrinkToFit="1"/>
    </xf>
    <xf numFmtId="0" fontId="3" fillId="0" borderId="12" xfId="0" applyFont="1" applyFill="1" applyBorder="1" applyAlignment="1">
      <alignment/>
    </xf>
    <xf numFmtId="0" fontId="7" fillId="0" borderId="12" xfId="0" applyFont="1" applyFill="1" applyBorder="1" applyAlignment="1">
      <alignment horizontal="left"/>
    </xf>
    <xf numFmtId="0" fontId="7" fillId="0" borderId="17" xfId="0" applyFont="1" applyFill="1" applyBorder="1" applyAlignment="1">
      <alignment horizontal="left" vertical="center" wrapText="1" shrinkToFit="1"/>
    </xf>
    <xf numFmtId="0" fontId="3" fillId="0" borderId="12" xfId="0" applyFont="1" applyFill="1" applyBorder="1" applyAlignment="1">
      <alignment horizontal="left"/>
    </xf>
    <xf numFmtId="0" fontId="3" fillId="0" borderId="12" xfId="0" applyFont="1" applyFill="1" applyBorder="1" applyAlignment="1">
      <alignment horizontal="left" vertical="center" wrapText="1" indent="1" shrinkToFit="1"/>
    </xf>
    <xf numFmtId="0" fontId="7" fillId="0" borderId="12" xfId="0" applyFont="1" applyFill="1" applyBorder="1" applyAlignment="1">
      <alignment horizontal="left" vertical="center" wrapText="1" shrinkToFit="1"/>
    </xf>
    <xf numFmtId="0" fontId="3" fillId="0" borderId="0" xfId="0" applyFont="1" applyFill="1" applyAlignment="1">
      <alignment horizontal="center"/>
    </xf>
    <xf numFmtId="0" fontId="0" fillId="0" borderId="0" xfId="0" applyFont="1" applyAlignment="1">
      <alignment/>
    </xf>
    <xf numFmtId="0" fontId="3" fillId="0" borderId="0" xfId="0" applyFont="1" applyAlignment="1">
      <alignment horizontal="right"/>
    </xf>
    <xf numFmtId="0" fontId="3" fillId="0" borderId="14" xfId="0" applyFont="1" applyFill="1" applyBorder="1" applyAlignment="1">
      <alignment horizontal="center" vertical="center" shrinkToFit="1"/>
    </xf>
    <xf numFmtId="0" fontId="9" fillId="0" borderId="0" xfId="0" applyFont="1" applyFill="1" applyAlignment="1">
      <alignment horizontal="center"/>
    </xf>
    <xf numFmtId="190" fontId="1" fillId="33" borderId="18"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12" fillId="0" borderId="0" xfId="0" applyFont="1" applyAlignment="1">
      <alignment horizontal="right" vertical="center"/>
    </xf>
    <xf numFmtId="0" fontId="0" fillId="33" borderId="0" xfId="0" applyFill="1" applyAlignment="1">
      <alignment horizontal="center" vertical="center"/>
    </xf>
    <xf numFmtId="0" fontId="0" fillId="33" borderId="0" xfId="0" applyFill="1" applyAlignment="1">
      <alignment horizontal="right" vertical="center"/>
    </xf>
    <xf numFmtId="0" fontId="3" fillId="33" borderId="0" xfId="40" applyFont="1" applyFill="1" applyAlignment="1">
      <alignment horizontal="center" vertical="center"/>
      <protection/>
    </xf>
    <xf numFmtId="0" fontId="7" fillId="33" borderId="0" xfId="40" applyFont="1" applyFill="1" applyAlignment="1">
      <alignment horizontal="center" vertical="center"/>
      <protection/>
    </xf>
    <xf numFmtId="0" fontId="4" fillId="33" borderId="19" xfId="0" applyFont="1" applyFill="1" applyBorder="1" applyAlignment="1">
      <alignment vertical="center"/>
    </xf>
    <xf numFmtId="0" fontId="3" fillId="33"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7" fontId="0" fillId="33" borderId="12" xfId="0" applyNumberFormat="1" applyFill="1" applyBorder="1" applyAlignment="1" quotePrefix="1">
      <alignment horizontal="center" vertical="center"/>
    </xf>
    <xf numFmtId="49" fontId="0" fillId="33" borderId="20" xfId="0" applyNumberFormat="1" applyFill="1" applyBorder="1" applyAlignment="1">
      <alignment horizontal="center" vertical="center"/>
    </xf>
    <xf numFmtId="0" fontId="0" fillId="0" borderId="0" xfId="0" applyBorder="1" applyAlignment="1">
      <alignment horizontal="right" vertical="center"/>
    </xf>
    <xf numFmtId="187" fontId="13" fillId="0" borderId="12" xfId="0" applyNumberFormat="1" applyFont="1" applyFill="1" applyBorder="1" applyAlignment="1">
      <alignment horizontal="right" vertical="center"/>
    </xf>
    <xf numFmtId="187" fontId="1" fillId="0" borderId="12" xfId="0" applyNumberFormat="1" applyFont="1" applyFill="1" applyBorder="1" applyAlignment="1">
      <alignment horizontal="center" vertical="center"/>
    </xf>
    <xf numFmtId="187" fontId="1" fillId="0" borderId="12" xfId="0" applyNumberFormat="1" applyFont="1" applyFill="1" applyBorder="1" applyAlignment="1">
      <alignment horizontal="right" vertical="center"/>
    </xf>
    <xf numFmtId="187" fontId="1" fillId="0" borderId="20" xfId="0" applyNumberFormat="1"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190" fontId="1" fillId="33" borderId="21" xfId="0" applyNumberFormat="1" applyFont="1" applyFill="1" applyBorder="1" applyAlignment="1">
      <alignment horizontal="center" vertical="center"/>
    </xf>
    <xf numFmtId="187" fontId="1" fillId="33" borderId="12" xfId="0" applyNumberFormat="1" applyFont="1" applyFill="1" applyBorder="1" applyAlignment="1">
      <alignment horizontal="left" vertical="center"/>
    </xf>
    <xf numFmtId="0" fontId="1" fillId="0" borderId="0" xfId="0" applyFont="1" applyBorder="1" applyAlignment="1">
      <alignment horizontal="right" vertical="center"/>
    </xf>
    <xf numFmtId="0" fontId="1" fillId="0" borderId="0" xfId="0" applyFont="1" applyAlignment="1">
      <alignment horizontal="right" vertical="center"/>
    </xf>
    <xf numFmtId="190" fontId="1" fillId="33" borderId="21" xfId="0" applyNumberFormat="1" applyFont="1" applyFill="1" applyBorder="1" applyAlignment="1">
      <alignment vertical="center"/>
    </xf>
    <xf numFmtId="190" fontId="1" fillId="33" borderId="18" xfId="0" applyNumberFormat="1" applyFont="1" applyFill="1" applyBorder="1" applyAlignment="1">
      <alignment vertical="center"/>
    </xf>
    <xf numFmtId="0" fontId="3" fillId="33" borderId="0" xfId="40" applyFont="1" applyFill="1" applyAlignment="1">
      <alignment horizontal="right" vertical="center"/>
      <protection/>
    </xf>
    <xf numFmtId="0" fontId="7" fillId="33" borderId="0" xfId="40" applyFont="1" applyFill="1" applyAlignment="1">
      <alignment horizontal="left" vertical="center"/>
      <protection/>
    </xf>
    <xf numFmtId="49" fontId="1" fillId="33" borderId="12" xfId="0" applyNumberFormat="1" applyFont="1" applyFill="1" applyBorder="1" applyAlignment="1" quotePrefix="1">
      <alignment horizontal="center" vertical="center"/>
    </xf>
    <xf numFmtId="49" fontId="1" fillId="33" borderId="12" xfId="0" applyNumberFormat="1" applyFont="1" applyFill="1" applyBorder="1" applyAlignment="1">
      <alignment horizontal="center" vertical="center"/>
    </xf>
    <xf numFmtId="49" fontId="1" fillId="33" borderId="2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187" fontId="0" fillId="0" borderId="12" xfId="0" applyNumberForma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12" xfId="0" applyFont="1" applyBorder="1" applyAlignment="1">
      <alignment horizontal="center" vertical="center" wrapText="1"/>
    </xf>
    <xf numFmtId="0" fontId="1" fillId="0" borderId="0" xfId="0" applyFont="1" applyAlignment="1">
      <alignment/>
    </xf>
    <xf numFmtId="0" fontId="1" fillId="0" borderId="0" xfId="0" applyFont="1" applyAlignment="1">
      <alignment horizontal="right"/>
    </xf>
    <xf numFmtId="0" fontId="16" fillId="0" borderId="0" xfId="0" applyFont="1" applyAlignment="1">
      <alignment horizontal="center" vertical="center"/>
    </xf>
    <xf numFmtId="0" fontId="9" fillId="0" borderId="2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2" xfId="0" applyFont="1" applyFill="1" applyBorder="1" applyAlignment="1">
      <alignment horizontal="left" vertical="center" shrinkToFit="1"/>
    </xf>
    <xf numFmtId="0" fontId="9" fillId="0" borderId="11" xfId="0" applyFont="1" applyFill="1" applyBorder="1" applyAlignment="1">
      <alignment horizontal="left" vertical="center" shrinkToFit="1"/>
    </xf>
    <xf numFmtId="189" fontId="9" fillId="0" borderId="23" xfId="0" applyNumberFormat="1" applyFont="1" applyFill="1" applyBorder="1" applyAlignment="1">
      <alignment horizontal="center" vertical="center" shrinkToFit="1"/>
    </xf>
    <xf numFmtId="0" fontId="9" fillId="0" borderId="0" xfId="0" applyFont="1" applyFill="1" applyAlignment="1">
      <alignment/>
    </xf>
    <xf numFmtId="0" fontId="9" fillId="0" borderId="22" xfId="0" applyFont="1" applyFill="1" applyBorder="1" applyAlignment="1">
      <alignment horizontal="left" vertical="center"/>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187" fontId="9" fillId="0" borderId="23" xfId="0" applyNumberFormat="1"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1" xfId="0" applyFont="1" applyFill="1" applyBorder="1" applyAlignment="1">
      <alignment horizontal="right" vertical="center" shrinkToFit="1"/>
    </xf>
    <xf numFmtId="0" fontId="17" fillId="0" borderId="26"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187" fontId="14" fillId="33" borderId="12" xfId="0" applyNumberFormat="1" applyFont="1" applyFill="1" applyBorder="1" applyAlignment="1">
      <alignment horizontal="left" vertical="center"/>
    </xf>
    <xf numFmtId="187" fontId="20" fillId="33" borderId="12" xfId="0" applyNumberFormat="1" applyFont="1" applyFill="1" applyBorder="1" applyAlignment="1">
      <alignment horizontal="left" vertical="center"/>
    </xf>
    <xf numFmtId="0" fontId="17" fillId="0" borderId="0" xfId="0" applyFont="1" applyFill="1" applyAlignment="1">
      <alignment/>
    </xf>
    <xf numFmtId="187" fontId="18" fillId="33" borderId="12" xfId="0" applyNumberFormat="1" applyFont="1" applyFill="1" applyBorder="1" applyAlignment="1">
      <alignment horizontal="left" vertical="center"/>
    </xf>
    <xf numFmtId="187" fontId="8" fillId="33" borderId="12" xfId="0" applyNumberFormat="1" applyFont="1" applyFill="1" applyBorder="1" applyAlignment="1">
      <alignment horizontal="left" vertical="center"/>
    </xf>
    <xf numFmtId="190" fontId="15" fillId="33" borderId="21" xfId="0" applyNumberFormat="1" applyFont="1" applyFill="1" applyBorder="1" applyAlignment="1">
      <alignment horizontal="center" vertical="center"/>
    </xf>
    <xf numFmtId="190" fontId="15" fillId="33" borderId="18" xfId="0" applyNumberFormat="1" applyFont="1" applyFill="1" applyBorder="1" applyAlignment="1">
      <alignment horizontal="center" vertical="center"/>
    </xf>
    <xf numFmtId="190" fontId="15" fillId="33" borderId="21" xfId="0" applyNumberFormat="1" applyFont="1" applyFill="1" applyBorder="1" applyAlignment="1">
      <alignment vertical="center"/>
    </xf>
    <xf numFmtId="190" fontId="15" fillId="33" borderId="18" xfId="0" applyNumberFormat="1" applyFont="1" applyFill="1" applyBorder="1" applyAlignment="1">
      <alignment vertical="center"/>
    </xf>
    <xf numFmtId="187" fontId="23" fillId="0" borderId="12" xfId="0" applyNumberFormat="1" applyFont="1" applyFill="1" applyBorder="1" applyAlignment="1">
      <alignment horizontal="right" vertical="center"/>
    </xf>
    <xf numFmtId="187" fontId="24" fillId="0" borderId="12" xfId="0" applyNumberFormat="1" applyFont="1" applyFill="1" applyBorder="1" applyAlignment="1">
      <alignment horizontal="right" vertical="center"/>
    </xf>
    <xf numFmtId="187" fontId="25" fillId="0" borderId="12" xfId="0" applyNumberFormat="1" applyFont="1" applyFill="1" applyBorder="1" applyAlignment="1">
      <alignment vertical="center"/>
    </xf>
    <xf numFmtId="187" fontId="17" fillId="0" borderId="27" xfId="0" applyNumberFormat="1" applyFont="1" applyFill="1" applyBorder="1" applyAlignment="1">
      <alignment horizontal="center" vertical="center" shrinkToFit="1"/>
    </xf>
    <xf numFmtId="188" fontId="17" fillId="0" borderId="28" xfId="0" applyNumberFormat="1" applyFont="1" applyFill="1" applyBorder="1" applyAlignment="1">
      <alignment horizontal="center" vertical="center" shrinkToFit="1"/>
    </xf>
    <xf numFmtId="0" fontId="26" fillId="0" borderId="0" xfId="0" applyFont="1" applyFill="1" applyAlignment="1">
      <alignment/>
    </xf>
    <xf numFmtId="0" fontId="9" fillId="0" borderId="29" xfId="0" applyFont="1" applyFill="1" applyBorder="1" applyAlignment="1">
      <alignment horizontal="left" vertical="center" shrinkToFit="1"/>
    </xf>
    <xf numFmtId="0" fontId="9" fillId="0" borderId="24" xfId="0" applyFont="1" applyFill="1" applyBorder="1" applyAlignment="1">
      <alignment horizontal="left" vertical="center" shrinkToFit="1"/>
    </xf>
    <xf numFmtId="189" fontId="9" fillId="0" borderId="30" xfId="0" applyNumberFormat="1" applyFont="1" applyFill="1" applyBorder="1" applyAlignment="1">
      <alignment horizontal="center" vertical="center" shrinkToFit="1"/>
    </xf>
    <xf numFmtId="0" fontId="9" fillId="0" borderId="12" xfId="0" applyFont="1" applyFill="1" applyBorder="1" applyAlignment="1">
      <alignment horizontal="left" vertical="center" shrinkToFit="1"/>
    </xf>
    <xf numFmtId="189" fontId="9" fillId="0" borderId="12" xfId="0" applyNumberFormat="1" applyFont="1" applyFill="1" applyBorder="1" applyAlignment="1">
      <alignment horizontal="center" vertical="center" shrinkToFit="1"/>
    </xf>
    <xf numFmtId="187" fontId="19" fillId="0" borderId="17" xfId="0" applyNumberFormat="1" applyFont="1" applyFill="1" applyBorder="1" applyAlignment="1">
      <alignment horizontal="right" vertical="center"/>
    </xf>
    <xf numFmtId="187" fontId="22" fillId="0" borderId="17" xfId="0" applyNumberFormat="1" applyFont="1" applyFill="1" applyBorder="1" applyAlignment="1">
      <alignment horizontal="right" vertical="center"/>
    </xf>
    <xf numFmtId="187" fontId="22" fillId="0" borderId="31" xfId="0" applyNumberFormat="1" applyFont="1" applyFill="1" applyBorder="1" applyAlignment="1">
      <alignment horizontal="right" vertical="center"/>
    </xf>
    <xf numFmtId="0" fontId="22" fillId="0" borderId="0" xfId="0" applyFont="1" applyBorder="1" applyAlignment="1">
      <alignment horizontal="right" vertical="center"/>
    </xf>
    <xf numFmtId="0" fontId="22" fillId="0" borderId="0" xfId="0" applyFont="1" applyAlignment="1">
      <alignment horizontal="right" vertical="center"/>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7" fillId="0" borderId="12" xfId="0" applyFont="1" applyFill="1" applyBorder="1" applyAlignment="1">
      <alignment horizontal="center" vertical="center"/>
    </xf>
    <xf numFmtId="4" fontId="3" fillId="0" borderId="12" xfId="0" applyNumberFormat="1" applyFont="1" applyFill="1" applyBorder="1" applyAlignment="1">
      <alignment horizontal="center" vertical="center" shrinkToFit="1"/>
    </xf>
    <xf numFmtId="0" fontId="0" fillId="0" borderId="0" xfId="0" applyFill="1" applyAlignment="1">
      <alignment horizontal="center"/>
    </xf>
    <xf numFmtId="0" fontId="3" fillId="0" borderId="12" xfId="0" applyFont="1" applyFill="1" applyBorder="1" applyAlignment="1">
      <alignment horizontal="center" vertical="center" shrinkToFit="1"/>
    </xf>
    <xf numFmtId="0" fontId="0" fillId="0" borderId="0" xfId="0" applyFill="1" applyBorder="1" applyAlignment="1">
      <alignment horizontal="center"/>
    </xf>
    <xf numFmtId="0" fontId="8" fillId="0" borderId="0" xfId="0" applyFont="1" applyFill="1" applyBorder="1" applyAlignment="1">
      <alignment horizontal="center" vertical="center"/>
    </xf>
    <xf numFmtId="189" fontId="3" fillId="0" borderId="12" xfId="0" applyNumberFormat="1" applyFont="1" applyFill="1" applyBorder="1" applyAlignment="1">
      <alignment horizontal="center" vertical="center" shrinkToFit="1"/>
    </xf>
    <xf numFmtId="0" fontId="3" fillId="0" borderId="24" xfId="0" applyFont="1" applyFill="1" applyBorder="1" applyAlignment="1">
      <alignment horizontal="center" vertical="center" wrapText="1" shrinkToFit="1"/>
    </xf>
    <xf numFmtId="0" fontId="3" fillId="0" borderId="17" xfId="0" applyFont="1" applyFill="1" applyBorder="1" applyAlignment="1">
      <alignment horizontal="left" vertical="center" wrapText="1" shrinkToFit="1"/>
    </xf>
    <xf numFmtId="0" fontId="3" fillId="0" borderId="12" xfId="0" applyFont="1" applyFill="1" applyBorder="1" applyAlignment="1">
      <alignment horizontal="right"/>
    </xf>
    <xf numFmtId="0" fontId="0" fillId="0" borderId="12" xfId="0" applyFill="1" applyBorder="1" applyAlignment="1">
      <alignment horizontal="right"/>
    </xf>
    <xf numFmtId="0" fontId="3" fillId="0" borderId="12" xfId="0" applyFont="1" applyFill="1" applyBorder="1" applyAlignment="1">
      <alignment horizontal="right" vertical="center" wrapText="1" indent="1" shrinkToFit="1"/>
    </xf>
    <xf numFmtId="189" fontId="3" fillId="0" borderId="0" xfId="0" applyNumberFormat="1" applyFont="1" applyFill="1" applyAlignment="1">
      <alignment horizontal="right"/>
    </xf>
    <xf numFmtId="189" fontId="3" fillId="0" borderId="12" xfId="0" applyNumberFormat="1" applyFont="1" applyFill="1" applyBorder="1" applyAlignment="1">
      <alignment horizontal="center"/>
    </xf>
    <xf numFmtId="189" fontId="3" fillId="0" borderId="12" xfId="0" applyNumberFormat="1" applyFont="1" applyFill="1" applyBorder="1" applyAlignment="1">
      <alignment horizontal="right"/>
    </xf>
    <xf numFmtId="189" fontId="0" fillId="0" borderId="12" xfId="0" applyNumberFormat="1" applyFill="1" applyBorder="1" applyAlignment="1">
      <alignment horizontal="right"/>
    </xf>
    <xf numFmtId="189" fontId="0" fillId="0" borderId="0" xfId="0" applyNumberFormat="1" applyFill="1" applyAlignment="1">
      <alignment/>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right" vertical="center" wrapText="1" shrinkToFit="1"/>
    </xf>
    <xf numFmtId="189" fontId="7" fillId="0" borderId="12" xfId="0" applyNumberFormat="1" applyFont="1" applyFill="1" applyBorder="1" applyAlignment="1">
      <alignment horizontal="right" vertical="center" wrapText="1" shrinkToFit="1"/>
    </xf>
    <xf numFmtId="187" fontId="7" fillId="0" borderId="12" xfId="0" applyNumberFormat="1" applyFont="1" applyFill="1" applyBorder="1" applyAlignment="1">
      <alignment horizontal="right" vertical="center" wrapText="1" shrinkToFit="1"/>
    </xf>
    <xf numFmtId="187" fontId="9" fillId="0" borderId="12" xfId="0" applyNumberFormat="1" applyFont="1" applyFill="1" applyBorder="1" applyAlignment="1">
      <alignment/>
    </xf>
    <xf numFmtId="189" fontId="9" fillId="0" borderId="12" xfId="0" applyNumberFormat="1" applyFont="1" applyFill="1" applyBorder="1" applyAlignment="1">
      <alignment/>
    </xf>
    <xf numFmtId="0" fontId="15" fillId="0" borderId="0" xfId="0" applyFont="1" applyFill="1" applyAlignment="1">
      <alignment/>
    </xf>
    <xf numFmtId="4" fontId="13" fillId="0" borderId="12" xfId="0" applyNumberFormat="1" applyFont="1" applyFill="1" applyBorder="1" applyAlignment="1">
      <alignment vertical="center" shrinkToFit="1"/>
    </xf>
    <xf numFmtId="0" fontId="3" fillId="0" borderId="0" xfId="0" applyFont="1" applyAlignment="1">
      <alignment/>
    </xf>
    <xf numFmtId="4" fontId="13" fillId="0" borderId="24" xfId="0" applyNumberFormat="1" applyFont="1" applyFill="1" applyBorder="1" applyAlignment="1">
      <alignment horizontal="right" vertical="center" shrinkToFit="1"/>
    </xf>
    <xf numFmtId="191" fontId="28" fillId="0" borderId="12" xfId="0" applyNumberFormat="1" applyFont="1" applyFill="1" applyBorder="1" applyAlignment="1">
      <alignment horizontal="center" vertical="center" shrinkToFit="1"/>
    </xf>
    <xf numFmtId="4" fontId="28" fillId="0" borderId="12" xfId="0" applyNumberFormat="1"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30" fillId="0" borderId="33" xfId="0" applyFont="1" applyFill="1" applyBorder="1" applyAlignment="1">
      <alignment horizontal="center" vertical="center" shrinkToFit="1"/>
    </xf>
    <xf numFmtId="0" fontId="29" fillId="0" borderId="34"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189" fontId="29" fillId="0" borderId="35" xfId="0" applyNumberFormat="1" applyFont="1" applyFill="1" applyBorder="1" applyAlignment="1">
      <alignment horizontal="center" vertical="center" shrinkToFit="1"/>
    </xf>
    <xf numFmtId="0" fontId="31" fillId="0" borderId="0" xfId="0" applyFont="1" applyFill="1" applyAlignment="1">
      <alignment/>
    </xf>
    <xf numFmtId="187" fontId="29" fillId="0" borderId="12" xfId="0" applyNumberFormat="1" applyFont="1" applyFill="1" applyBorder="1" applyAlignment="1">
      <alignment horizontal="center" vertical="center"/>
    </xf>
    <xf numFmtId="187" fontId="29" fillId="0" borderId="12" xfId="0" applyNumberFormat="1" applyFont="1" applyFill="1" applyBorder="1" applyAlignment="1">
      <alignment horizontal="right" vertical="center"/>
    </xf>
    <xf numFmtId="187" fontId="29" fillId="0" borderId="20" xfId="0" applyNumberFormat="1" applyFont="1" applyFill="1" applyBorder="1" applyAlignment="1">
      <alignment horizontal="center" vertical="center"/>
    </xf>
    <xf numFmtId="0" fontId="29" fillId="0" borderId="0" xfId="0" applyFont="1" applyBorder="1" applyAlignment="1">
      <alignment horizontal="right" vertical="center"/>
    </xf>
    <xf numFmtId="0" fontId="29" fillId="0" borderId="0" xfId="0" applyFont="1" applyAlignment="1">
      <alignment horizontal="right" vertical="center"/>
    </xf>
    <xf numFmtId="0" fontId="10" fillId="0" borderId="0" xfId="0" applyFont="1" applyFill="1" applyAlignment="1">
      <alignment horizontal="center"/>
    </xf>
    <xf numFmtId="0" fontId="17" fillId="0" borderId="36"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0" fillId="0" borderId="0" xfId="0" applyAlignment="1">
      <alignment horizontal="center" vertical="center"/>
    </xf>
    <xf numFmtId="0" fontId="21" fillId="0" borderId="0" xfId="0" applyFont="1" applyFill="1" applyAlignment="1">
      <alignment horizontal="center" vertical="center"/>
    </xf>
    <xf numFmtId="187" fontId="15" fillId="33" borderId="41" xfId="0" applyNumberFormat="1" applyFont="1" applyFill="1" applyBorder="1" applyAlignment="1" quotePrefix="1">
      <alignment horizontal="center" vertical="center" wrapText="1"/>
    </xf>
    <xf numFmtId="187" fontId="15" fillId="33" borderId="42" xfId="0" applyNumberFormat="1" applyFont="1" applyFill="1" applyBorder="1" applyAlignment="1" quotePrefix="1">
      <alignment horizontal="center" vertical="center" wrapText="1"/>
    </xf>
    <xf numFmtId="187" fontId="8" fillId="0" borderId="43" xfId="0" applyNumberFormat="1" applyFont="1" applyFill="1" applyBorder="1" applyAlignment="1" quotePrefix="1">
      <alignment horizontal="center" vertical="center" wrapText="1"/>
    </xf>
    <xf numFmtId="187" fontId="18" fillId="0" borderId="44" xfId="0" applyNumberFormat="1" applyFont="1" applyFill="1" applyBorder="1" applyAlignment="1" quotePrefix="1">
      <alignment horizontal="center" vertical="center" wrapText="1"/>
    </xf>
    <xf numFmtId="187" fontId="18" fillId="0" borderId="34" xfId="0" applyNumberFormat="1" applyFont="1" applyFill="1" applyBorder="1" applyAlignment="1" quotePrefix="1">
      <alignment horizontal="center" vertical="center" wrapText="1"/>
    </xf>
    <xf numFmtId="187" fontId="18" fillId="33" borderId="43" xfId="0" applyNumberFormat="1" applyFont="1" applyFill="1" applyBorder="1" applyAlignment="1" quotePrefix="1">
      <alignment horizontal="center" vertical="center" wrapText="1"/>
    </xf>
    <xf numFmtId="187" fontId="18" fillId="33" borderId="44" xfId="0" applyNumberFormat="1" applyFont="1" applyFill="1" applyBorder="1" applyAlignment="1" quotePrefix="1">
      <alignment horizontal="center" vertical="center" wrapText="1"/>
    </xf>
    <xf numFmtId="187" fontId="18" fillId="33" borderId="34" xfId="0" applyNumberFormat="1" applyFont="1" applyFill="1" applyBorder="1" applyAlignment="1" quotePrefix="1">
      <alignment horizontal="center" vertical="center" wrapText="1"/>
    </xf>
    <xf numFmtId="187" fontId="18" fillId="33" borderId="45" xfId="0" applyNumberFormat="1" applyFont="1" applyFill="1" applyBorder="1" applyAlignment="1" quotePrefix="1">
      <alignment horizontal="center" vertical="center" wrapText="1"/>
    </xf>
    <xf numFmtId="187" fontId="18" fillId="33" borderId="46" xfId="0" applyNumberFormat="1" applyFont="1" applyFill="1" applyBorder="1" applyAlignment="1" quotePrefix="1">
      <alignment horizontal="center" vertical="center" wrapText="1"/>
    </xf>
    <xf numFmtId="187" fontId="18" fillId="33" borderId="47" xfId="0" applyNumberFormat="1" applyFont="1" applyFill="1" applyBorder="1" applyAlignment="1" quotePrefix="1">
      <alignment horizontal="center" vertical="center" wrapText="1"/>
    </xf>
    <xf numFmtId="187" fontId="1" fillId="33" borderId="48" xfId="0" applyNumberFormat="1" applyFont="1" applyFill="1" applyBorder="1" applyAlignment="1">
      <alignment horizontal="center" vertical="center" wrapText="1"/>
    </xf>
    <xf numFmtId="187" fontId="0" fillId="33" borderId="49" xfId="0" applyNumberFormat="1" applyFill="1" applyBorder="1" applyAlignment="1" quotePrefix="1">
      <alignment horizontal="center" vertical="center" wrapText="1"/>
    </xf>
    <xf numFmtId="187" fontId="0" fillId="33" borderId="50" xfId="0" applyNumberFormat="1" applyFill="1" applyBorder="1" applyAlignment="1" quotePrefix="1">
      <alignment horizontal="center" vertical="center" wrapText="1"/>
    </xf>
    <xf numFmtId="187" fontId="0" fillId="33" borderId="51" xfId="0" applyNumberFormat="1" applyFill="1" applyBorder="1" applyAlignment="1" quotePrefix="1">
      <alignment horizontal="center" vertical="center" wrapText="1"/>
    </xf>
    <xf numFmtId="187" fontId="0" fillId="33" borderId="21" xfId="0" applyNumberFormat="1" applyFill="1" applyBorder="1" applyAlignment="1" quotePrefix="1">
      <alignment horizontal="center" vertical="center"/>
    </xf>
    <xf numFmtId="187" fontId="0" fillId="33" borderId="18" xfId="0" applyNumberFormat="1" applyFill="1" applyBorder="1" applyAlignment="1" quotePrefix="1">
      <alignment horizontal="center" vertical="center"/>
    </xf>
    <xf numFmtId="187" fontId="0" fillId="33" borderId="52" xfId="0" applyNumberFormat="1" applyFill="1" applyBorder="1" applyAlignment="1" quotePrefix="1">
      <alignment horizontal="center" vertical="center"/>
    </xf>
    <xf numFmtId="187" fontId="29" fillId="33" borderId="50" xfId="0" applyNumberFormat="1" applyFont="1" applyFill="1" applyBorder="1" applyAlignment="1" quotePrefix="1">
      <alignment horizontal="center" vertical="center"/>
    </xf>
    <xf numFmtId="187" fontId="29" fillId="33" borderId="51" xfId="0" applyNumberFormat="1" applyFont="1" applyFill="1" applyBorder="1" applyAlignment="1" quotePrefix="1">
      <alignment horizontal="center" vertical="center"/>
    </xf>
    <xf numFmtId="187" fontId="29" fillId="33" borderId="53" xfId="0" applyNumberFormat="1" applyFont="1" applyFill="1" applyBorder="1" applyAlignment="1" quotePrefix="1">
      <alignment horizontal="center" vertical="center"/>
    </xf>
    <xf numFmtId="187" fontId="15" fillId="33" borderId="17" xfId="0" applyNumberFormat="1" applyFont="1" applyFill="1" applyBorder="1" applyAlignment="1" quotePrefix="1">
      <alignment horizontal="center" vertical="center" wrapText="1"/>
    </xf>
    <xf numFmtId="187" fontId="15" fillId="33" borderId="34" xfId="0" applyNumberFormat="1" applyFont="1" applyFill="1" applyBorder="1" applyAlignment="1" quotePrefix="1">
      <alignment horizontal="center" vertical="center" wrapText="1"/>
    </xf>
    <xf numFmtId="187" fontId="8" fillId="33" borderId="43" xfId="0" applyNumberFormat="1" applyFont="1" applyFill="1" applyBorder="1" applyAlignment="1" quotePrefix="1">
      <alignment horizontal="center" vertical="center" wrapText="1"/>
    </xf>
    <xf numFmtId="0" fontId="3" fillId="0" borderId="40" xfId="0" applyFont="1" applyBorder="1" applyAlignment="1">
      <alignment horizontal="left" vertical="center" wrapText="1"/>
    </xf>
    <xf numFmtId="0" fontId="1" fillId="0" borderId="40" xfId="0" applyFont="1" applyBorder="1" applyAlignment="1">
      <alignment horizontal="left" vertical="center"/>
    </xf>
    <xf numFmtId="190" fontId="4" fillId="33" borderId="21" xfId="0" applyNumberFormat="1" applyFont="1" applyFill="1" applyBorder="1" applyAlignment="1">
      <alignment horizontal="center" vertical="center"/>
    </xf>
    <xf numFmtId="190" fontId="4" fillId="33" borderId="52"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xf>
    <xf numFmtId="0" fontId="4" fillId="33" borderId="52" xfId="0" applyNumberFormat="1" applyFont="1" applyFill="1" applyBorder="1" applyAlignment="1">
      <alignment horizontal="center" vertical="center"/>
    </xf>
    <xf numFmtId="190" fontId="1" fillId="33" borderId="21" xfId="0" applyNumberFormat="1" applyFont="1" applyFill="1" applyBorder="1" applyAlignment="1">
      <alignment horizontal="center" vertical="center"/>
    </xf>
    <xf numFmtId="190" fontId="1" fillId="33" borderId="18" xfId="0" applyNumberFormat="1" applyFont="1" applyFill="1" applyBorder="1" applyAlignment="1">
      <alignment horizontal="center" vertical="center"/>
    </xf>
    <xf numFmtId="190" fontId="1" fillId="33" borderId="21" xfId="0" applyNumberFormat="1" applyFont="1" applyFill="1" applyBorder="1" applyAlignment="1">
      <alignment vertical="center"/>
    </xf>
    <xf numFmtId="190" fontId="1" fillId="33" borderId="52" xfId="0" applyNumberFormat="1" applyFont="1" applyFill="1" applyBorder="1" applyAlignment="1">
      <alignment vertical="center"/>
    </xf>
    <xf numFmtId="190" fontId="1" fillId="33" borderId="52" xfId="0" applyNumberFormat="1" applyFont="1" applyFill="1" applyBorder="1" applyAlignment="1">
      <alignment horizontal="center" vertical="center"/>
    </xf>
    <xf numFmtId="49" fontId="0" fillId="33" borderId="21" xfId="0" applyNumberFormat="1" applyFill="1" applyBorder="1" applyAlignment="1" quotePrefix="1">
      <alignment horizontal="center" vertical="center"/>
    </xf>
    <xf numFmtId="49" fontId="0" fillId="33" borderId="18" xfId="0" applyNumberFormat="1" applyFill="1" applyBorder="1" applyAlignment="1" quotePrefix="1">
      <alignment horizontal="center" vertical="center"/>
    </xf>
    <xf numFmtId="49" fontId="0" fillId="33" borderId="52" xfId="0" applyNumberFormat="1" applyFill="1" applyBorder="1" applyAlignment="1" quotePrefix="1">
      <alignment horizontal="center" vertical="center"/>
    </xf>
    <xf numFmtId="187" fontId="22" fillId="33" borderId="54" xfId="0" applyNumberFormat="1" applyFont="1" applyFill="1" applyBorder="1" applyAlignment="1" quotePrefix="1">
      <alignment horizontal="center" vertical="center"/>
    </xf>
    <xf numFmtId="187" fontId="22" fillId="33" borderId="0" xfId="0" applyNumberFormat="1" applyFont="1" applyFill="1" applyBorder="1" applyAlignment="1" quotePrefix="1">
      <alignment horizontal="center" vertical="center"/>
    </xf>
    <xf numFmtId="187" fontId="22" fillId="33" borderId="55" xfId="0" applyNumberFormat="1" applyFont="1" applyFill="1" applyBorder="1" applyAlignment="1" quotePrefix="1">
      <alignment horizontal="center" vertical="center"/>
    </xf>
    <xf numFmtId="187" fontId="0" fillId="33" borderId="41" xfId="0" applyNumberFormat="1" applyFill="1" applyBorder="1" applyAlignment="1" quotePrefix="1">
      <alignment horizontal="center" vertical="center" wrapText="1"/>
    </xf>
    <xf numFmtId="187" fontId="0" fillId="33" borderId="42" xfId="0" applyNumberFormat="1" applyFill="1" applyBorder="1" applyAlignment="1" quotePrefix="1">
      <alignment horizontal="center" vertical="center" wrapText="1"/>
    </xf>
    <xf numFmtId="187" fontId="15" fillId="33" borderId="43" xfId="0" applyNumberFormat="1" applyFont="1" applyFill="1" applyBorder="1" applyAlignment="1" quotePrefix="1">
      <alignment horizontal="center" vertical="center" wrapText="1"/>
    </xf>
    <xf numFmtId="187" fontId="15" fillId="33" borderId="44" xfId="0" applyNumberFormat="1" applyFont="1" applyFill="1" applyBorder="1" applyAlignment="1" quotePrefix="1">
      <alignment horizontal="center" vertical="center" wrapText="1"/>
    </xf>
    <xf numFmtId="187" fontId="1" fillId="33" borderId="43" xfId="0" applyNumberFormat="1" applyFont="1" applyFill="1" applyBorder="1" applyAlignment="1" quotePrefix="1">
      <alignment horizontal="center" vertical="center" wrapText="1"/>
    </xf>
    <xf numFmtId="187" fontId="1" fillId="33" borderId="44" xfId="0" applyNumberFormat="1" applyFont="1" applyFill="1" applyBorder="1" applyAlignment="1" quotePrefix="1">
      <alignment horizontal="center" vertical="center" wrapText="1"/>
    </xf>
    <xf numFmtId="187" fontId="1" fillId="33" borderId="34" xfId="0" applyNumberFormat="1" applyFont="1" applyFill="1" applyBorder="1" applyAlignment="1" quotePrefix="1">
      <alignment horizontal="center" vertical="center" wrapText="1"/>
    </xf>
    <xf numFmtId="187" fontId="1" fillId="33" borderId="43" xfId="0" applyNumberFormat="1" applyFont="1" applyFill="1" applyBorder="1" applyAlignment="1">
      <alignment horizontal="center" vertical="center" wrapText="1"/>
    </xf>
    <xf numFmtId="187" fontId="1" fillId="33" borderId="45" xfId="0" applyNumberFormat="1" applyFont="1" applyFill="1" applyBorder="1" applyAlignment="1" quotePrefix="1">
      <alignment horizontal="center" vertical="center" wrapText="1"/>
    </xf>
    <xf numFmtId="187" fontId="1" fillId="33" borderId="46" xfId="0" applyNumberFormat="1" applyFont="1" applyFill="1" applyBorder="1" applyAlignment="1" quotePrefix="1">
      <alignment horizontal="center" vertical="center" wrapText="1"/>
    </xf>
    <xf numFmtId="187" fontId="1" fillId="33" borderId="47" xfId="0" applyNumberFormat="1" applyFont="1" applyFill="1" applyBorder="1" applyAlignment="1" quotePrefix="1">
      <alignment horizontal="center" vertical="center" wrapText="1"/>
    </xf>
    <xf numFmtId="187" fontId="14" fillId="33" borderId="48" xfId="0" applyNumberFormat="1" applyFont="1" applyFill="1" applyBorder="1" applyAlignment="1">
      <alignment horizontal="center" vertical="center" wrapText="1"/>
    </xf>
    <xf numFmtId="187" fontId="14" fillId="33" borderId="49" xfId="0" applyNumberFormat="1" applyFont="1" applyFill="1" applyBorder="1" applyAlignment="1" quotePrefix="1">
      <alignment horizontal="center" vertical="center" wrapText="1"/>
    </xf>
    <xf numFmtId="187" fontId="14" fillId="33" borderId="50" xfId="0" applyNumberFormat="1" applyFont="1" applyFill="1" applyBorder="1" applyAlignment="1" quotePrefix="1">
      <alignment horizontal="center" vertical="center" wrapText="1"/>
    </xf>
    <xf numFmtId="187" fontId="14" fillId="33" borderId="51" xfId="0" applyNumberFormat="1" applyFont="1" applyFill="1" applyBorder="1" applyAlignment="1" quotePrefix="1">
      <alignment horizontal="center" vertical="center" wrapText="1"/>
    </xf>
    <xf numFmtId="187" fontId="0" fillId="33" borderId="17" xfId="0" applyNumberFormat="1" applyFill="1" applyBorder="1" applyAlignment="1" quotePrefix="1">
      <alignment horizontal="center" vertical="center" wrapText="1"/>
    </xf>
    <xf numFmtId="187" fontId="0" fillId="33" borderId="34" xfId="0" applyNumberFormat="1" applyFill="1" applyBorder="1" applyAlignment="1" quotePrefix="1">
      <alignment horizontal="center" vertical="center" wrapText="1"/>
    </xf>
    <xf numFmtId="187" fontId="9" fillId="33" borderId="43" xfId="0" applyNumberFormat="1" applyFont="1" applyFill="1" applyBorder="1" applyAlignment="1" quotePrefix="1">
      <alignment horizontal="center" vertical="center" wrapText="1"/>
    </xf>
    <xf numFmtId="0" fontId="0" fillId="0" borderId="0" xfId="0" applyBorder="1" applyAlignment="1">
      <alignment horizontal="left" vertical="center" wrapText="1"/>
    </xf>
    <xf numFmtId="190" fontId="15" fillId="33" borderId="21" xfId="0" applyNumberFormat="1" applyFont="1" applyFill="1" applyBorder="1" applyAlignment="1">
      <alignment vertical="center"/>
    </xf>
    <xf numFmtId="190" fontId="15" fillId="33" borderId="52" xfId="0" applyNumberFormat="1" applyFont="1" applyFill="1" applyBorder="1" applyAlignment="1">
      <alignment vertical="center"/>
    </xf>
    <xf numFmtId="0" fontId="2" fillId="0" borderId="0" xfId="0" applyFont="1" applyFill="1" applyAlignment="1">
      <alignment horizont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58" xfId="0" applyFont="1" applyFill="1" applyBorder="1" applyAlignment="1">
      <alignment horizontal="left" vertical="center"/>
    </xf>
    <xf numFmtId="0" fontId="8"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0" xfId="0" applyFont="1" applyAlignment="1">
      <alignment horizontal="center"/>
    </xf>
    <xf numFmtId="0" fontId="3" fillId="0" borderId="56" xfId="0" applyFont="1" applyFill="1" applyBorder="1" applyAlignment="1">
      <alignment horizontal="center" vertical="center" wrapText="1" shrinkToFit="1"/>
    </xf>
    <xf numFmtId="0" fontId="3" fillId="0" borderId="5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44"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27" fillId="0" borderId="0" xfId="0" applyFont="1" applyAlignment="1">
      <alignment horizontal="center" vertical="center" wrapText="1"/>
    </xf>
    <xf numFmtId="0" fontId="27" fillId="0" borderId="61" xfId="0" applyFont="1" applyBorder="1" applyAlignment="1">
      <alignment horizontal="center" vertical="center" wrapText="1"/>
    </xf>
    <xf numFmtId="0" fontId="8" fillId="0" borderId="12" xfId="0" applyFont="1" applyBorder="1" applyAlignment="1">
      <alignment horizontal="center" vertical="center"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6" fillId="0" borderId="0" xfId="0" applyFont="1" applyAlignment="1">
      <alignment horizontal="center"/>
    </xf>
    <xf numFmtId="0" fontId="3" fillId="0" borderId="12"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189" fontId="3" fillId="0" borderId="12" xfId="0" applyNumberFormat="1" applyFont="1" applyFill="1" applyBorder="1" applyAlignment="1">
      <alignment horizontal="center" vertical="center" wrapText="1" shrinkToFit="1"/>
    </xf>
    <xf numFmtId="0" fontId="4" fillId="0" borderId="0" xfId="0" applyFont="1" applyAlignment="1">
      <alignment horizontal="center" vertical="center"/>
    </xf>
    <xf numFmtId="0" fontId="1" fillId="0" borderId="6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0" xfId="0" applyFont="1" applyFill="1" applyAlignment="1">
      <alignment horizontal="center" vertical="center" wrapText="1"/>
    </xf>
    <xf numFmtId="0" fontId="3" fillId="0" borderId="63" xfId="0" applyFont="1" applyFill="1" applyBorder="1" applyAlignment="1">
      <alignment horizontal="center" vertical="center" wrapText="1" shrinkToFit="1"/>
    </xf>
    <xf numFmtId="0" fontId="3" fillId="0" borderId="64" xfId="0" applyFont="1" applyFill="1" applyBorder="1" applyAlignment="1">
      <alignment horizontal="center"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G21" sqref="G21"/>
    </sheetView>
  </sheetViews>
  <sheetFormatPr defaultColWidth="9.140625" defaultRowHeight="12.75"/>
  <cols>
    <col min="1" max="1" width="33.7109375" style="1" customWidth="1"/>
    <col min="2" max="2" width="5.421875" style="1" customWidth="1"/>
    <col min="3" max="3" width="19.7109375" style="1" customWidth="1"/>
    <col min="4" max="4" width="31.140625" style="1" customWidth="1"/>
    <col min="5" max="5" width="5.421875" style="1" customWidth="1"/>
    <col min="6" max="6" width="21.421875" style="1" customWidth="1"/>
    <col min="7" max="7" width="22.00390625" style="1" customWidth="1"/>
    <col min="8" max="16384" width="9.140625" style="1" customWidth="1"/>
  </cols>
  <sheetData>
    <row r="1" spans="1:6" ht="22.5">
      <c r="A1" s="160" t="s">
        <v>221</v>
      </c>
      <c r="B1" s="160"/>
      <c r="C1" s="160"/>
      <c r="D1" s="160"/>
      <c r="E1" s="160"/>
      <c r="F1" s="160"/>
    </row>
    <row r="2" ht="12.75">
      <c r="F2" s="3" t="s">
        <v>0</v>
      </c>
    </row>
    <row r="3" spans="1:6" ht="20.25" customHeight="1">
      <c r="A3" s="91" t="s">
        <v>177</v>
      </c>
      <c r="F3" s="3" t="s">
        <v>2</v>
      </c>
    </row>
    <row r="4" spans="1:6" ht="21" customHeight="1">
      <c r="A4" s="161" t="s">
        <v>3</v>
      </c>
      <c r="B4" s="162" t="s">
        <v>4</v>
      </c>
      <c r="C4" s="162" t="s">
        <v>4</v>
      </c>
      <c r="D4" s="162" t="s">
        <v>5</v>
      </c>
      <c r="E4" s="162" t="s">
        <v>4</v>
      </c>
      <c r="F4" s="163" t="s">
        <v>4</v>
      </c>
    </row>
    <row r="5" spans="1:6" ht="21" customHeight="1">
      <c r="A5" s="73" t="s">
        <v>6</v>
      </c>
      <c r="B5" s="74" t="s">
        <v>7</v>
      </c>
      <c r="C5" s="74" t="s">
        <v>8</v>
      </c>
      <c r="D5" s="74" t="s">
        <v>6</v>
      </c>
      <c r="E5" s="74" t="s">
        <v>7</v>
      </c>
      <c r="F5" s="75" t="s">
        <v>8</v>
      </c>
    </row>
    <row r="6" spans="1:6" ht="21" customHeight="1">
      <c r="A6" s="73" t="s">
        <v>9</v>
      </c>
      <c r="B6" s="74" t="s">
        <v>4</v>
      </c>
      <c r="C6" s="74">
        <v>1</v>
      </c>
      <c r="D6" s="74" t="s">
        <v>9</v>
      </c>
      <c r="E6" s="74" t="s">
        <v>4</v>
      </c>
      <c r="F6" s="75">
        <v>2</v>
      </c>
    </row>
    <row r="7" spans="1:7" ht="21" customHeight="1">
      <c r="A7" s="76" t="s">
        <v>10</v>
      </c>
      <c r="B7" s="74" t="s">
        <v>11</v>
      </c>
      <c r="C7" s="74">
        <v>23289.85</v>
      </c>
      <c r="D7" s="77" t="s">
        <v>12</v>
      </c>
      <c r="E7" s="74">
        <v>15</v>
      </c>
      <c r="F7" s="78" t="s">
        <v>4</v>
      </c>
      <c r="G7" s="2"/>
    </row>
    <row r="8" spans="1:6" ht="21" customHeight="1">
      <c r="A8" s="76" t="s">
        <v>13</v>
      </c>
      <c r="B8" s="74" t="s">
        <v>14</v>
      </c>
      <c r="C8" s="74" t="s">
        <v>4</v>
      </c>
      <c r="D8" s="77" t="s">
        <v>15</v>
      </c>
      <c r="E8" s="74">
        <v>16</v>
      </c>
      <c r="F8" s="78"/>
    </row>
    <row r="9" spans="1:6" ht="21" customHeight="1">
      <c r="A9" s="76" t="s">
        <v>16</v>
      </c>
      <c r="B9" s="74" t="s">
        <v>17</v>
      </c>
      <c r="C9" s="74" t="s">
        <v>4</v>
      </c>
      <c r="D9" s="77" t="s">
        <v>18</v>
      </c>
      <c r="E9" s="81">
        <v>17</v>
      </c>
      <c r="F9" s="78" t="s">
        <v>4</v>
      </c>
    </row>
    <row r="10" spans="1:6" ht="21" customHeight="1">
      <c r="A10" s="76" t="s">
        <v>19</v>
      </c>
      <c r="B10" s="74" t="s">
        <v>20</v>
      </c>
      <c r="C10" s="74">
        <v>317.29</v>
      </c>
      <c r="D10" s="79" t="s">
        <v>213</v>
      </c>
      <c r="E10" s="83">
        <v>18</v>
      </c>
      <c r="F10" s="78">
        <f>13962.31+739+396.5+1380.09+239.51+199.72</f>
        <v>16917.129999999997</v>
      </c>
    </row>
    <row r="11" spans="1:6" ht="21" customHeight="1">
      <c r="A11" s="76"/>
      <c r="B11" s="74" t="s">
        <v>21</v>
      </c>
      <c r="C11" s="74" t="s">
        <v>4</v>
      </c>
      <c r="D11" s="77" t="s">
        <v>214</v>
      </c>
      <c r="E11" s="85">
        <v>19</v>
      </c>
      <c r="F11" s="78">
        <f>1254.99+46.96+29.01+50+8.25+48.61</f>
        <v>1437.82</v>
      </c>
    </row>
    <row r="12" spans="1:6" ht="21" customHeight="1">
      <c r="A12" s="76"/>
      <c r="B12" s="74" t="s">
        <v>22</v>
      </c>
      <c r="C12" s="74"/>
      <c r="D12" s="77" t="s">
        <v>215</v>
      </c>
      <c r="E12" s="74">
        <v>20</v>
      </c>
      <c r="F12" s="78">
        <f>158.23+10.49+5.77+18.18+3.47+4.82</f>
        <v>200.96</v>
      </c>
    </row>
    <row r="13" spans="1:6" ht="21" customHeight="1">
      <c r="A13" s="76"/>
      <c r="B13" s="74" t="s">
        <v>23</v>
      </c>
      <c r="C13" s="74"/>
      <c r="D13" s="77" t="s">
        <v>216</v>
      </c>
      <c r="E13" s="74">
        <v>21</v>
      </c>
      <c r="F13" s="78"/>
    </row>
    <row r="14" spans="1:6" ht="21" customHeight="1">
      <c r="A14" s="80" t="s">
        <v>4</v>
      </c>
      <c r="B14" s="74" t="s">
        <v>24</v>
      </c>
      <c r="C14" s="74" t="s">
        <v>4</v>
      </c>
      <c r="D14" s="77" t="s">
        <v>217</v>
      </c>
      <c r="E14" s="74">
        <v>22</v>
      </c>
      <c r="F14" s="78" t="s">
        <v>4</v>
      </c>
    </row>
    <row r="15" spans="1:6" ht="21" customHeight="1">
      <c r="A15" s="104" t="s">
        <v>4</v>
      </c>
      <c r="B15" s="81" t="s">
        <v>25</v>
      </c>
      <c r="C15" s="81" t="s">
        <v>4</v>
      </c>
      <c r="D15" s="105" t="s">
        <v>218</v>
      </c>
      <c r="E15" s="81">
        <v>23</v>
      </c>
      <c r="F15" s="106">
        <f>388.15+24.77+13.46+37.43+8.9+10.46</f>
        <v>483.1699999999999</v>
      </c>
    </row>
    <row r="16" spans="1:6" ht="21" customHeight="1">
      <c r="A16" s="107"/>
      <c r="B16" s="83"/>
      <c r="C16" s="83"/>
      <c r="D16" s="107" t="s">
        <v>245</v>
      </c>
      <c r="E16" s="83"/>
      <c r="F16" s="108">
        <v>0.33</v>
      </c>
    </row>
    <row r="17" spans="1:6" s="154" customFormat="1" ht="21" customHeight="1">
      <c r="A17" s="149" t="s">
        <v>26</v>
      </c>
      <c r="B17" s="150" t="s">
        <v>27</v>
      </c>
      <c r="C17" s="151">
        <f>SUM(C7:C15)</f>
        <v>23607.14</v>
      </c>
      <c r="D17" s="152" t="s">
        <v>28</v>
      </c>
      <c r="E17" s="152">
        <v>24</v>
      </c>
      <c r="F17" s="153">
        <f>SUM(F7:F16)</f>
        <v>19039.409999999996</v>
      </c>
    </row>
    <row r="18" spans="1:6" ht="21" customHeight="1">
      <c r="A18" s="76" t="s">
        <v>29</v>
      </c>
      <c r="B18" s="82" t="s">
        <v>30</v>
      </c>
      <c r="C18" s="83"/>
      <c r="D18" s="77" t="s">
        <v>31</v>
      </c>
      <c r="E18" s="74">
        <v>25</v>
      </c>
      <c r="F18" s="84" t="s">
        <v>4</v>
      </c>
    </row>
    <row r="19" spans="1:6" ht="21" customHeight="1">
      <c r="A19" s="76" t="s">
        <v>32</v>
      </c>
      <c r="B19" s="82" t="s">
        <v>33</v>
      </c>
      <c r="C19" s="83">
        <v>10963.66</v>
      </c>
      <c r="D19" s="77" t="s">
        <v>34</v>
      </c>
      <c r="E19" s="74">
        <v>26</v>
      </c>
      <c r="F19" s="84">
        <v>15531.39</v>
      </c>
    </row>
    <row r="20" spans="1:6" ht="21" customHeight="1">
      <c r="A20" s="76"/>
      <c r="B20" s="74" t="s">
        <v>35</v>
      </c>
      <c r="C20" s="85"/>
      <c r="D20" s="86" t="s">
        <v>4</v>
      </c>
      <c r="E20" s="74">
        <v>27</v>
      </c>
      <c r="F20" s="84" t="s">
        <v>4</v>
      </c>
    </row>
    <row r="21" spans="1:6" s="103" customFormat="1" ht="21" customHeight="1" thickBot="1">
      <c r="A21" s="87" t="s">
        <v>36</v>
      </c>
      <c r="B21" s="88" t="s">
        <v>37</v>
      </c>
      <c r="C21" s="101">
        <f>C17+C18+C19</f>
        <v>34570.8</v>
      </c>
      <c r="D21" s="88" t="s">
        <v>36</v>
      </c>
      <c r="E21" s="88">
        <v>28</v>
      </c>
      <c r="F21" s="102">
        <f>SUM(F17:F20)</f>
        <v>34570.799999999996</v>
      </c>
    </row>
    <row r="22" spans="1:6" ht="22.5" customHeight="1">
      <c r="A22" s="164" t="s">
        <v>257</v>
      </c>
      <c r="B22" s="165"/>
      <c r="C22" s="165"/>
      <c r="D22" s="165"/>
      <c r="E22" s="165"/>
      <c r="F22" s="165"/>
    </row>
    <row r="23" ht="15" customHeight="1">
      <c r="D23" s="4"/>
    </row>
    <row r="24" ht="15" customHeight="1">
      <c r="F24" s="31"/>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F1"/>
    <mergeCell ref="A4:C4"/>
    <mergeCell ref="D4:F4"/>
    <mergeCell ref="A22:F22"/>
  </mergeCells>
  <printOptions/>
  <pageMargins left="1.73" right="0.751388888888888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H12" sqref="H12"/>
    </sheetView>
  </sheetViews>
  <sheetFormatPr defaultColWidth="9.140625" defaultRowHeight="12.75"/>
  <cols>
    <col min="1" max="1" width="5.28125" style="33" customWidth="1"/>
    <col min="2" max="2" width="11.28125" style="33" customWidth="1"/>
    <col min="3" max="3" width="22.57421875" style="34" customWidth="1"/>
    <col min="4" max="4" width="15.57421875" style="34" customWidth="1"/>
    <col min="5" max="5" width="14.421875" style="34" customWidth="1"/>
    <col min="6" max="9" width="11.7109375" style="34" customWidth="1"/>
    <col min="10" max="10" width="15.57421875" style="33" customWidth="1"/>
    <col min="11" max="16384" width="9.140625" style="34" customWidth="1"/>
  </cols>
  <sheetData>
    <row r="1" spans="1:4" ht="18.75" customHeight="1">
      <c r="A1" s="166" t="s">
        <v>174</v>
      </c>
      <c r="B1" s="166"/>
      <c r="D1" s="72"/>
    </row>
    <row r="2" spans="1:10" s="35" customFormat="1" ht="18.75" customHeight="1">
      <c r="A2" s="167" t="s">
        <v>175</v>
      </c>
      <c r="B2" s="167"/>
      <c r="C2" s="167"/>
      <c r="D2" s="167"/>
      <c r="E2" s="167"/>
      <c r="F2" s="167"/>
      <c r="G2" s="167"/>
      <c r="H2" s="167"/>
      <c r="I2" s="167"/>
      <c r="J2" s="167"/>
    </row>
    <row r="3" spans="1:10" ht="12.75">
      <c r="A3" s="36"/>
      <c r="B3" s="36"/>
      <c r="C3" s="37"/>
      <c r="D3" s="37"/>
      <c r="E3" s="37"/>
      <c r="F3" s="37"/>
      <c r="G3" s="37"/>
      <c r="H3" s="37"/>
      <c r="I3" s="37"/>
      <c r="J3" s="38" t="s">
        <v>176</v>
      </c>
    </row>
    <row r="4" spans="1:10" ht="15" thickBot="1">
      <c r="A4" s="39"/>
      <c r="B4" s="40" t="s">
        <v>177</v>
      </c>
      <c r="C4" s="40"/>
      <c r="D4" s="37"/>
      <c r="E4" s="37"/>
      <c r="F4" s="41"/>
      <c r="G4" s="37"/>
      <c r="H4" s="37"/>
      <c r="I4" s="37"/>
      <c r="J4" s="38" t="s">
        <v>178</v>
      </c>
    </row>
    <row r="5" spans="1:11" s="43" customFormat="1" ht="22.5" customHeight="1">
      <c r="A5" s="168" t="s">
        <v>179</v>
      </c>
      <c r="B5" s="169"/>
      <c r="C5" s="169"/>
      <c r="D5" s="191" t="s">
        <v>222</v>
      </c>
      <c r="E5" s="170" t="s">
        <v>180</v>
      </c>
      <c r="F5" s="173" t="s">
        <v>39</v>
      </c>
      <c r="G5" s="173" t="s">
        <v>40</v>
      </c>
      <c r="H5" s="173" t="s">
        <v>181</v>
      </c>
      <c r="I5" s="173" t="s">
        <v>182</v>
      </c>
      <c r="J5" s="176" t="s">
        <v>41</v>
      </c>
      <c r="K5" s="42"/>
    </row>
    <row r="6" spans="1:11" s="43" customFormat="1" ht="18.75" customHeight="1">
      <c r="A6" s="179" t="s">
        <v>183</v>
      </c>
      <c r="B6" s="180"/>
      <c r="C6" s="189" t="s">
        <v>43</v>
      </c>
      <c r="D6" s="174"/>
      <c r="E6" s="171"/>
      <c r="F6" s="174"/>
      <c r="G6" s="174"/>
      <c r="H6" s="174"/>
      <c r="I6" s="174"/>
      <c r="J6" s="177"/>
      <c r="K6" s="42"/>
    </row>
    <row r="7" spans="1:11" s="43" customFormat="1" ht="12.75" customHeight="1">
      <c r="A7" s="181"/>
      <c r="B7" s="182"/>
      <c r="C7" s="190"/>
      <c r="D7" s="175"/>
      <c r="E7" s="172"/>
      <c r="F7" s="175"/>
      <c r="G7" s="175"/>
      <c r="H7" s="175"/>
      <c r="I7" s="175"/>
      <c r="J7" s="178"/>
      <c r="K7" s="42"/>
    </row>
    <row r="8" spans="1:11" ht="16.5" customHeight="1">
      <c r="A8" s="183" t="s">
        <v>48</v>
      </c>
      <c r="B8" s="184"/>
      <c r="C8" s="185"/>
      <c r="D8" s="44" t="s">
        <v>11</v>
      </c>
      <c r="E8" s="44" t="s">
        <v>184</v>
      </c>
      <c r="F8" s="44" t="s">
        <v>17</v>
      </c>
      <c r="G8" s="44" t="s">
        <v>20</v>
      </c>
      <c r="H8" s="44" t="s">
        <v>21</v>
      </c>
      <c r="I8" s="44" t="s">
        <v>22</v>
      </c>
      <c r="J8" s="45" t="s">
        <v>185</v>
      </c>
      <c r="K8" s="46"/>
    </row>
    <row r="9" spans="1:11" s="159" customFormat="1" ht="18" customHeight="1">
      <c r="A9" s="186" t="s">
        <v>36</v>
      </c>
      <c r="B9" s="187"/>
      <c r="C9" s="188"/>
      <c r="D9" s="155">
        <f>D10+D29+D30+D31+D32</f>
        <v>23607.14</v>
      </c>
      <c r="E9" s="155">
        <f>E10+E29+E30+E31+E32</f>
        <v>23289.850000000002</v>
      </c>
      <c r="F9" s="156"/>
      <c r="G9" s="156"/>
      <c r="H9" s="156"/>
      <c r="I9" s="156"/>
      <c r="J9" s="157">
        <f>J10+J29+J30+J31+J32</f>
        <v>317.28999999999996</v>
      </c>
      <c r="K9" s="158"/>
    </row>
    <row r="10" spans="1:11" s="52" customFormat="1" ht="15.75" customHeight="1">
      <c r="A10" s="196">
        <v>204</v>
      </c>
      <c r="B10" s="197"/>
      <c r="C10" s="90" t="s">
        <v>186</v>
      </c>
      <c r="D10" s="48">
        <f>D11+D26</f>
        <v>21269.04</v>
      </c>
      <c r="E10" s="48">
        <f>E11+E26</f>
        <v>20952.010000000002</v>
      </c>
      <c r="F10" s="49"/>
      <c r="G10" s="49"/>
      <c r="H10" s="49"/>
      <c r="I10" s="49"/>
      <c r="J10" s="50">
        <f>J11+J26</f>
        <v>317.03</v>
      </c>
      <c r="K10" s="51"/>
    </row>
    <row r="11" spans="1:11" s="56" customFormat="1" ht="15.75" customHeight="1">
      <c r="A11" s="198">
        <v>20402</v>
      </c>
      <c r="B11" s="199"/>
      <c r="C11" s="89" t="s">
        <v>187</v>
      </c>
      <c r="D11" s="48">
        <f>E11+F11+G11+H11+I11+J11</f>
        <v>21269.04</v>
      </c>
      <c r="E11" s="48">
        <f>E12+E13+E14+E15+E16+E17+E18+E19+E20+E21+E22+E23+E24+E25</f>
        <v>20952.010000000002</v>
      </c>
      <c r="F11" s="49"/>
      <c r="G11" s="49"/>
      <c r="H11" s="49"/>
      <c r="I11" s="49"/>
      <c r="J11" s="50">
        <f>J12+J13+J14+J15+J16+J17+J18+J19+J20+J21+J22+J23+J24+J25</f>
        <v>317.03</v>
      </c>
      <c r="K11" s="55"/>
    </row>
    <row r="12" spans="1:11" ht="15" customHeight="1">
      <c r="A12" s="53"/>
      <c r="B12" s="32">
        <v>2040201</v>
      </c>
      <c r="C12" s="89" t="s">
        <v>188</v>
      </c>
      <c r="D12" s="48">
        <f aca="true" t="shared" si="0" ref="D12:D24">E12+F12+G12+H12+I12+J12</f>
        <v>5876.57</v>
      </c>
      <c r="E12" s="48">
        <v>5876.57</v>
      </c>
      <c r="F12" s="49"/>
      <c r="G12" s="49"/>
      <c r="H12" s="49"/>
      <c r="I12" s="49"/>
      <c r="J12" s="50"/>
      <c r="K12" s="46"/>
    </row>
    <row r="13" spans="1:11" ht="15" customHeight="1">
      <c r="A13" s="53"/>
      <c r="B13" s="32">
        <v>2040202</v>
      </c>
      <c r="C13" s="89" t="s">
        <v>189</v>
      </c>
      <c r="D13" s="48">
        <f t="shared" si="0"/>
        <v>1695.38</v>
      </c>
      <c r="E13" s="48">
        <v>1695.38</v>
      </c>
      <c r="F13" s="49"/>
      <c r="G13" s="49"/>
      <c r="H13" s="49"/>
      <c r="I13" s="49"/>
      <c r="J13" s="50"/>
      <c r="K13" s="46"/>
    </row>
    <row r="14" spans="1:11" ht="15" customHeight="1">
      <c r="A14" s="53"/>
      <c r="B14" s="32">
        <v>2040204</v>
      </c>
      <c r="C14" s="89" t="s">
        <v>219</v>
      </c>
      <c r="D14" s="48">
        <f t="shared" si="0"/>
        <v>300</v>
      </c>
      <c r="E14" s="48">
        <v>300</v>
      </c>
      <c r="F14" s="49"/>
      <c r="G14" s="49"/>
      <c r="H14" s="49"/>
      <c r="I14" s="49"/>
      <c r="J14" s="50"/>
      <c r="K14" s="46"/>
    </row>
    <row r="15" spans="1:11" ht="15" customHeight="1">
      <c r="A15" s="53"/>
      <c r="B15" s="32">
        <v>2040205</v>
      </c>
      <c r="C15" s="89" t="s">
        <v>190</v>
      </c>
      <c r="D15" s="48">
        <f t="shared" si="0"/>
        <v>60</v>
      </c>
      <c r="E15" s="48">
        <v>60</v>
      </c>
      <c r="F15" s="49"/>
      <c r="G15" s="49"/>
      <c r="H15" s="49"/>
      <c r="I15" s="49"/>
      <c r="J15" s="50"/>
      <c r="K15" s="46"/>
    </row>
    <row r="16" spans="1:11" ht="15" customHeight="1" hidden="1">
      <c r="A16" s="53"/>
      <c r="B16" s="32">
        <v>2040206</v>
      </c>
      <c r="C16" s="89" t="s">
        <v>191</v>
      </c>
      <c r="D16" s="48">
        <f t="shared" si="0"/>
        <v>0</v>
      </c>
      <c r="E16" s="48">
        <v>0</v>
      </c>
      <c r="F16" s="49"/>
      <c r="G16" s="49"/>
      <c r="H16" s="49"/>
      <c r="I16" s="49"/>
      <c r="J16" s="50"/>
      <c r="K16" s="46"/>
    </row>
    <row r="17" spans="1:11" ht="15" customHeight="1">
      <c r="A17" s="53"/>
      <c r="B17" s="32">
        <v>2040208</v>
      </c>
      <c r="C17" s="89" t="s">
        <v>192</v>
      </c>
      <c r="D17" s="48">
        <f t="shared" si="0"/>
        <v>41.84</v>
      </c>
      <c r="E17" s="48">
        <v>41.84</v>
      </c>
      <c r="F17" s="49"/>
      <c r="G17" s="49"/>
      <c r="H17" s="49"/>
      <c r="I17" s="49"/>
      <c r="J17" s="50"/>
      <c r="K17" s="46"/>
    </row>
    <row r="18" spans="1:11" ht="15" customHeight="1">
      <c r="A18" s="53"/>
      <c r="B18" s="32">
        <v>2040211</v>
      </c>
      <c r="C18" s="89" t="s">
        <v>193</v>
      </c>
      <c r="D18" s="48">
        <f>E18+F18+G18+H18+I18+J18</f>
        <v>276</v>
      </c>
      <c r="E18" s="48">
        <v>276</v>
      </c>
      <c r="F18" s="49"/>
      <c r="G18" s="49"/>
      <c r="H18" s="49"/>
      <c r="I18" s="49"/>
      <c r="J18" s="50"/>
      <c r="K18" s="46"/>
    </row>
    <row r="19" spans="1:11" ht="15" customHeight="1">
      <c r="A19" s="53"/>
      <c r="B19" s="32">
        <v>2040212</v>
      </c>
      <c r="C19" s="89" t="s">
        <v>220</v>
      </c>
      <c r="D19" s="48">
        <f t="shared" si="0"/>
        <v>637.79</v>
      </c>
      <c r="E19" s="48">
        <v>637.79</v>
      </c>
      <c r="F19" s="49"/>
      <c r="G19" s="49"/>
      <c r="H19" s="49"/>
      <c r="I19" s="49"/>
      <c r="J19" s="50"/>
      <c r="K19" s="46"/>
    </row>
    <row r="20" spans="1:11" ht="15" customHeight="1">
      <c r="A20" s="53"/>
      <c r="B20" s="32">
        <v>2040215</v>
      </c>
      <c r="C20" s="89" t="s">
        <v>194</v>
      </c>
      <c r="D20" s="48">
        <f t="shared" si="0"/>
        <v>10</v>
      </c>
      <c r="E20" s="48">
        <v>10</v>
      </c>
      <c r="F20" s="49"/>
      <c r="G20" s="49"/>
      <c r="H20" s="49"/>
      <c r="I20" s="49"/>
      <c r="J20" s="50"/>
      <c r="K20" s="46"/>
    </row>
    <row r="21" spans="1:11" ht="15" customHeight="1" hidden="1">
      <c r="A21" s="53"/>
      <c r="B21" s="32">
        <v>2040216</v>
      </c>
      <c r="C21" s="89" t="s">
        <v>195</v>
      </c>
      <c r="D21" s="48">
        <f t="shared" si="0"/>
        <v>0</v>
      </c>
      <c r="E21" s="48">
        <v>0</v>
      </c>
      <c r="F21" s="49"/>
      <c r="G21" s="49"/>
      <c r="H21" s="49"/>
      <c r="I21" s="49"/>
      <c r="J21" s="50"/>
      <c r="K21" s="46"/>
    </row>
    <row r="22" spans="1:11" ht="15" customHeight="1">
      <c r="A22" s="53"/>
      <c r="B22" s="32">
        <v>2040217</v>
      </c>
      <c r="C22" s="89" t="s">
        <v>196</v>
      </c>
      <c r="D22" s="48">
        <f t="shared" si="0"/>
        <v>2138.42</v>
      </c>
      <c r="E22" s="48">
        <v>2138.42</v>
      </c>
      <c r="F22" s="49"/>
      <c r="G22" s="49"/>
      <c r="H22" s="49"/>
      <c r="I22" s="49"/>
      <c r="J22" s="50"/>
      <c r="K22" s="46"/>
    </row>
    <row r="23" spans="1:11" ht="15" customHeight="1" hidden="1">
      <c r="A23" s="53"/>
      <c r="B23" s="32">
        <v>2040219</v>
      </c>
      <c r="C23" s="89" t="s">
        <v>197</v>
      </c>
      <c r="D23" s="48">
        <f t="shared" si="0"/>
        <v>0</v>
      </c>
      <c r="E23" s="48">
        <v>0</v>
      </c>
      <c r="F23" s="49"/>
      <c r="G23" s="49"/>
      <c r="H23" s="49"/>
      <c r="I23" s="49"/>
      <c r="J23" s="50"/>
      <c r="K23" s="46"/>
    </row>
    <row r="24" spans="1:11" ht="15" customHeight="1">
      <c r="A24" s="53"/>
      <c r="B24" s="32">
        <v>2040250</v>
      </c>
      <c r="C24" s="89" t="s">
        <v>198</v>
      </c>
      <c r="D24" s="48">
        <f t="shared" si="0"/>
        <v>175.03</v>
      </c>
      <c r="E24" s="48">
        <v>175.03</v>
      </c>
      <c r="F24" s="49"/>
      <c r="G24" s="49"/>
      <c r="H24" s="49"/>
      <c r="I24" s="49"/>
      <c r="J24" s="50"/>
      <c r="K24" s="46"/>
    </row>
    <row r="25" spans="1:11" ht="15" customHeight="1">
      <c r="A25" s="53"/>
      <c r="B25" s="32">
        <v>2040299</v>
      </c>
      <c r="C25" s="89" t="s">
        <v>199</v>
      </c>
      <c r="D25" s="48">
        <f>E25+F25+G25+H25+I25+J25</f>
        <v>10058.01</v>
      </c>
      <c r="E25" s="48">
        <v>9740.98</v>
      </c>
      <c r="F25" s="49"/>
      <c r="G25" s="49"/>
      <c r="H25" s="49"/>
      <c r="I25" s="49"/>
      <c r="J25" s="50">
        <v>317.03</v>
      </c>
      <c r="K25" s="46"/>
    </row>
    <row r="26" spans="1:11" s="56" customFormat="1" ht="18" customHeight="1" hidden="1">
      <c r="A26" s="198">
        <v>20407</v>
      </c>
      <c r="B26" s="202"/>
      <c r="C26" s="89" t="s">
        <v>200</v>
      </c>
      <c r="D26" s="48">
        <f aca="true" t="shared" si="1" ref="D26:D32">E26+F26+G26+H26+I26+J26</f>
        <v>0</v>
      </c>
      <c r="E26" s="48">
        <f>E27+E28</f>
        <v>0</v>
      </c>
      <c r="F26" s="49"/>
      <c r="G26" s="49"/>
      <c r="H26" s="49"/>
      <c r="I26" s="49"/>
      <c r="J26" s="50">
        <f>J27+J28</f>
        <v>0</v>
      </c>
      <c r="K26" s="55"/>
    </row>
    <row r="27" spans="1:11" ht="15" customHeight="1" hidden="1">
      <c r="A27" s="57"/>
      <c r="B27" s="58">
        <v>2040701</v>
      </c>
      <c r="C27" s="89" t="s">
        <v>188</v>
      </c>
      <c r="D27" s="48">
        <f t="shared" si="1"/>
        <v>0</v>
      </c>
      <c r="E27" s="48">
        <v>0</v>
      </c>
      <c r="F27" s="49"/>
      <c r="G27" s="49"/>
      <c r="H27" s="49"/>
      <c r="I27" s="49"/>
      <c r="J27" s="50"/>
      <c r="K27" s="46"/>
    </row>
    <row r="28" spans="1:11" ht="15" customHeight="1" hidden="1">
      <c r="A28" s="200">
        <v>2040702</v>
      </c>
      <c r="B28" s="201"/>
      <c r="C28" s="89" t="s">
        <v>198</v>
      </c>
      <c r="D28" s="48">
        <f t="shared" si="1"/>
        <v>0</v>
      </c>
      <c r="E28" s="48">
        <v>0</v>
      </c>
      <c r="F28" s="49"/>
      <c r="G28" s="49"/>
      <c r="H28" s="49"/>
      <c r="I28" s="49"/>
      <c r="J28" s="50"/>
      <c r="K28" s="46"/>
    </row>
    <row r="29" spans="1:11" s="52" customFormat="1" ht="15" customHeight="1">
      <c r="A29" s="194">
        <v>208</v>
      </c>
      <c r="B29" s="195"/>
      <c r="C29" s="90" t="s">
        <v>201</v>
      </c>
      <c r="D29" s="48">
        <f t="shared" si="1"/>
        <v>1631.61</v>
      </c>
      <c r="E29" s="48">
        <v>1631.61</v>
      </c>
      <c r="F29" s="49"/>
      <c r="G29" s="49"/>
      <c r="H29" s="49"/>
      <c r="I29" s="49"/>
      <c r="J29" s="50"/>
      <c r="K29" s="51"/>
    </row>
    <row r="30" spans="1:11" ht="15" customHeight="1">
      <c r="A30" s="194">
        <v>210</v>
      </c>
      <c r="B30" s="195"/>
      <c r="C30" s="90" t="s">
        <v>202</v>
      </c>
      <c r="D30" s="48">
        <f t="shared" si="1"/>
        <v>216.37</v>
      </c>
      <c r="E30" s="48">
        <v>216.37</v>
      </c>
      <c r="F30" s="49"/>
      <c r="G30" s="49"/>
      <c r="H30" s="49"/>
      <c r="I30" s="49"/>
      <c r="J30" s="50"/>
      <c r="K30" s="46"/>
    </row>
    <row r="31" spans="1:11" ht="15" customHeight="1">
      <c r="A31" s="194">
        <v>212</v>
      </c>
      <c r="B31" s="195"/>
      <c r="C31" s="90" t="s">
        <v>203</v>
      </c>
      <c r="D31" s="48">
        <f t="shared" si="1"/>
        <v>0.26</v>
      </c>
      <c r="E31" s="48">
        <v>0</v>
      </c>
      <c r="F31" s="49"/>
      <c r="G31" s="49"/>
      <c r="H31" s="49"/>
      <c r="I31" s="49"/>
      <c r="J31" s="50">
        <v>0.26</v>
      </c>
      <c r="K31" s="46"/>
    </row>
    <row r="32" spans="1:11" ht="15" customHeight="1" thickBot="1">
      <c r="A32" s="194">
        <v>221</v>
      </c>
      <c r="B32" s="195"/>
      <c r="C32" s="90" t="s">
        <v>204</v>
      </c>
      <c r="D32" s="48">
        <f t="shared" si="1"/>
        <v>489.86</v>
      </c>
      <c r="E32" s="48">
        <v>489.86</v>
      </c>
      <c r="F32" s="49"/>
      <c r="G32" s="49"/>
      <c r="H32" s="49"/>
      <c r="I32" s="49"/>
      <c r="J32" s="50"/>
      <c r="K32" s="46"/>
    </row>
    <row r="33" spans="1:10" ht="33.75" customHeight="1">
      <c r="A33" s="192" t="s">
        <v>256</v>
      </c>
      <c r="B33" s="193"/>
      <c r="C33" s="193"/>
      <c r="D33" s="193"/>
      <c r="E33" s="193"/>
      <c r="F33" s="193"/>
      <c r="G33" s="193"/>
      <c r="H33" s="193"/>
      <c r="I33" s="193"/>
      <c r="J33" s="193"/>
    </row>
  </sheetData>
  <sheetProtection/>
  <mergeCells count="23">
    <mergeCell ref="A32:B32"/>
    <mergeCell ref="A28:B28"/>
    <mergeCell ref="A26:B26"/>
    <mergeCell ref="A8:C8"/>
    <mergeCell ref="A9:C9"/>
    <mergeCell ref="C6:C7"/>
    <mergeCell ref="D5:D7"/>
    <mergeCell ref="A33:J33"/>
    <mergeCell ref="A29:B29"/>
    <mergeCell ref="A30:B30"/>
    <mergeCell ref="A10:B10"/>
    <mergeCell ref="A11:B11"/>
    <mergeCell ref="A31:B31"/>
    <mergeCell ref="A1:B1"/>
    <mergeCell ref="A2:J2"/>
    <mergeCell ref="A5:C5"/>
    <mergeCell ref="E5:E7"/>
    <mergeCell ref="F5:F7"/>
    <mergeCell ref="G5:G7"/>
    <mergeCell ref="H5:H7"/>
    <mergeCell ref="I5:I7"/>
    <mergeCell ref="J5:J7"/>
    <mergeCell ref="A6:B7"/>
  </mergeCells>
  <printOptions/>
  <pageMargins left="0.92" right="0.33" top="0.38" bottom="0.78" header="0.24"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4">
      <selection activeCell="E25" sqref="E25"/>
    </sheetView>
  </sheetViews>
  <sheetFormatPr defaultColWidth="9.140625" defaultRowHeight="12.75"/>
  <cols>
    <col min="1" max="1" width="6.421875" style="34" customWidth="1"/>
    <col min="2" max="2" width="13.140625" style="34" customWidth="1"/>
    <col min="3" max="3" width="25.00390625" style="34" customWidth="1"/>
    <col min="4" max="6" width="14.7109375" style="34" customWidth="1"/>
    <col min="7" max="7" width="16.57421875" style="34" customWidth="1"/>
    <col min="8" max="8" width="12.00390625" style="34" customWidth="1"/>
    <col min="9" max="9" width="14.28125" style="34" customWidth="1"/>
    <col min="10" max="10" width="9.140625" style="34" customWidth="1"/>
    <col min="11" max="11" width="14.421875" style="34" customWidth="1"/>
    <col min="12" max="16384" width="9.140625" style="34" customWidth="1"/>
  </cols>
  <sheetData>
    <row r="1" ht="12.75">
      <c r="A1" s="34" t="s">
        <v>205</v>
      </c>
    </row>
    <row r="2" spans="1:9" s="35" customFormat="1" ht="19.5" customHeight="1">
      <c r="A2" s="167" t="s">
        <v>206</v>
      </c>
      <c r="B2" s="167"/>
      <c r="C2" s="167"/>
      <c r="D2" s="167"/>
      <c r="E2" s="167"/>
      <c r="F2" s="167"/>
      <c r="G2" s="167"/>
      <c r="H2" s="167"/>
      <c r="I2" s="167"/>
    </row>
    <row r="3" spans="1:9" ht="12.75">
      <c r="A3" s="37"/>
      <c r="B3" s="37"/>
      <c r="C3" s="37"/>
      <c r="D3" s="37"/>
      <c r="E3" s="37"/>
      <c r="F3" s="37"/>
      <c r="G3" s="37"/>
      <c r="H3" s="37"/>
      <c r="I3" s="59" t="s">
        <v>207</v>
      </c>
    </row>
    <row r="4" spans="1:9" ht="15" thickBot="1">
      <c r="A4" s="60"/>
      <c r="B4" s="40" t="s">
        <v>177</v>
      </c>
      <c r="C4" s="40"/>
      <c r="D4" s="37"/>
      <c r="E4" s="37"/>
      <c r="F4" s="41"/>
      <c r="G4" s="37"/>
      <c r="H4" s="37"/>
      <c r="I4" s="59" t="s">
        <v>178</v>
      </c>
    </row>
    <row r="5" spans="1:10" s="43" customFormat="1" ht="19.5" customHeight="1">
      <c r="A5" s="209" t="s">
        <v>179</v>
      </c>
      <c r="B5" s="210"/>
      <c r="C5" s="210"/>
      <c r="D5" s="226" t="s">
        <v>224</v>
      </c>
      <c r="E5" s="211" t="s">
        <v>49</v>
      </c>
      <c r="F5" s="213" t="s">
        <v>50</v>
      </c>
      <c r="G5" s="213" t="s">
        <v>223</v>
      </c>
      <c r="H5" s="216" t="s">
        <v>208</v>
      </c>
      <c r="I5" s="217" t="s">
        <v>51</v>
      </c>
      <c r="J5" s="42"/>
    </row>
    <row r="6" spans="1:10" s="43" customFormat="1" ht="19.5" customHeight="1">
      <c r="A6" s="220" t="s">
        <v>183</v>
      </c>
      <c r="B6" s="221"/>
      <c r="C6" s="224" t="s">
        <v>43</v>
      </c>
      <c r="D6" s="212"/>
      <c r="E6" s="212"/>
      <c r="F6" s="214"/>
      <c r="G6" s="214"/>
      <c r="H6" s="214"/>
      <c r="I6" s="218"/>
      <c r="J6" s="42"/>
    </row>
    <row r="7" spans="1:10" s="43" customFormat="1" ht="19.5" customHeight="1">
      <c r="A7" s="222"/>
      <c r="B7" s="223"/>
      <c r="C7" s="225"/>
      <c r="D7" s="190"/>
      <c r="E7" s="190"/>
      <c r="F7" s="215"/>
      <c r="G7" s="215"/>
      <c r="H7" s="215"/>
      <c r="I7" s="219"/>
      <c r="J7" s="42"/>
    </row>
    <row r="8" spans="1:10" s="65" customFormat="1" ht="16.5" customHeight="1">
      <c r="A8" s="203" t="s">
        <v>48</v>
      </c>
      <c r="B8" s="204"/>
      <c r="C8" s="205"/>
      <c r="D8" s="61" t="s">
        <v>11</v>
      </c>
      <c r="E8" s="61" t="s">
        <v>14</v>
      </c>
      <c r="F8" s="61" t="s">
        <v>17</v>
      </c>
      <c r="G8" s="62" t="s">
        <v>209</v>
      </c>
      <c r="H8" s="62" t="s">
        <v>210</v>
      </c>
      <c r="I8" s="63" t="s">
        <v>211</v>
      </c>
      <c r="J8" s="64"/>
    </row>
    <row r="9" spans="1:10" s="113" customFormat="1" ht="21" customHeight="1">
      <c r="A9" s="206" t="s">
        <v>246</v>
      </c>
      <c r="B9" s="207"/>
      <c r="C9" s="208"/>
      <c r="D9" s="109">
        <f>D10+D29+D30+D31+D32</f>
        <v>19039.41</v>
      </c>
      <c r="E9" s="109">
        <f>E10+E29+E30+E31+E32</f>
        <v>11208.41</v>
      </c>
      <c r="F9" s="109">
        <f>F10+F29+F30+F31+F32</f>
        <v>7831</v>
      </c>
      <c r="G9" s="110"/>
      <c r="H9" s="110"/>
      <c r="I9" s="111"/>
      <c r="J9" s="112"/>
    </row>
    <row r="10" spans="1:10" s="56" customFormat="1" ht="15" customHeight="1">
      <c r="A10" s="196">
        <v>204</v>
      </c>
      <c r="B10" s="197"/>
      <c r="C10" s="90" t="s">
        <v>239</v>
      </c>
      <c r="D10" s="47">
        <f>D11+D26</f>
        <v>16917.13</v>
      </c>
      <c r="E10" s="47">
        <f>E11+E26</f>
        <v>9086.130000000001</v>
      </c>
      <c r="F10" s="47">
        <f>F11+F26</f>
        <v>7831</v>
      </c>
      <c r="G10" s="49"/>
      <c r="H10" s="49"/>
      <c r="I10" s="49"/>
      <c r="J10" s="55"/>
    </row>
    <row r="11" spans="1:10" ht="15" customHeight="1">
      <c r="A11" s="198">
        <v>20402</v>
      </c>
      <c r="B11" s="199"/>
      <c r="C11" s="54" t="s">
        <v>187</v>
      </c>
      <c r="D11" s="47">
        <f>D12+D13+D14+D15+D16+D17+D18+D19+D20+D21+D22+D23+D24+D25</f>
        <v>16917.13</v>
      </c>
      <c r="E11" s="47">
        <f>E12+E13+E14+E15+E16+E17+E18+E19+E20+E21+E22+E23+E24+E25</f>
        <v>9086.130000000001</v>
      </c>
      <c r="F11" s="47">
        <f>F12+F13+F14+F15+F16+F17+F18+F19+F20+F21+F22+F23+F24+F25</f>
        <v>7831</v>
      </c>
      <c r="G11" s="66"/>
      <c r="H11" s="66"/>
      <c r="I11" s="66"/>
      <c r="J11" s="46"/>
    </row>
    <row r="12" spans="1:10" ht="15" customHeight="1">
      <c r="A12" s="94"/>
      <c r="B12" s="95">
        <v>2040201</v>
      </c>
      <c r="C12" s="92" t="s">
        <v>225</v>
      </c>
      <c r="D12" s="98">
        <f>E12+F12</f>
        <v>5874.92</v>
      </c>
      <c r="E12" s="98">
        <v>5647.92</v>
      </c>
      <c r="F12" s="98">
        <v>227</v>
      </c>
      <c r="G12" s="66"/>
      <c r="H12" s="66"/>
      <c r="I12" s="66"/>
      <c r="J12" s="46"/>
    </row>
    <row r="13" spans="1:10" ht="15" customHeight="1">
      <c r="A13" s="94"/>
      <c r="B13" s="95">
        <v>2040202</v>
      </c>
      <c r="C13" s="92" t="s">
        <v>226</v>
      </c>
      <c r="D13" s="98">
        <f aca="true" t="shared" si="0" ref="D13:D23">E13+F13</f>
        <v>1595.3799999999999</v>
      </c>
      <c r="E13" s="98">
        <v>1264.85</v>
      </c>
      <c r="F13" s="98">
        <v>330.53</v>
      </c>
      <c r="G13" s="66"/>
      <c r="H13" s="66"/>
      <c r="I13" s="66"/>
      <c r="J13" s="46"/>
    </row>
    <row r="14" spans="1:10" ht="15" customHeight="1">
      <c r="A14" s="94"/>
      <c r="B14" s="95">
        <v>2040204</v>
      </c>
      <c r="C14" s="93" t="s">
        <v>227</v>
      </c>
      <c r="D14" s="98">
        <f t="shared" si="0"/>
        <v>49.77</v>
      </c>
      <c r="E14" s="98">
        <v>0</v>
      </c>
      <c r="F14" s="98">
        <v>49.77</v>
      </c>
      <c r="G14" s="66"/>
      <c r="H14" s="66"/>
      <c r="I14" s="66"/>
      <c r="J14" s="46"/>
    </row>
    <row r="15" spans="1:10" ht="15" customHeight="1">
      <c r="A15" s="94"/>
      <c r="B15" s="95">
        <v>2040205</v>
      </c>
      <c r="C15" s="92" t="s">
        <v>228</v>
      </c>
      <c r="D15" s="98">
        <f t="shared" si="0"/>
        <v>64.25</v>
      </c>
      <c r="E15" s="98">
        <v>0</v>
      </c>
      <c r="F15" s="98">
        <v>64.25</v>
      </c>
      <c r="G15" s="66"/>
      <c r="H15" s="66"/>
      <c r="I15" s="66"/>
      <c r="J15" s="46"/>
    </row>
    <row r="16" spans="1:10" ht="15" customHeight="1">
      <c r="A16" s="94"/>
      <c r="B16" s="95">
        <v>2040206</v>
      </c>
      <c r="C16" s="92" t="s">
        <v>229</v>
      </c>
      <c r="D16" s="98">
        <f t="shared" si="0"/>
        <v>10.6</v>
      </c>
      <c r="E16" s="98">
        <v>0</v>
      </c>
      <c r="F16" s="98">
        <v>10.6</v>
      </c>
      <c r="G16" s="66"/>
      <c r="H16" s="66"/>
      <c r="I16" s="66"/>
      <c r="J16" s="46"/>
    </row>
    <row r="17" spans="1:10" ht="15" customHeight="1">
      <c r="A17" s="94"/>
      <c r="B17" s="95">
        <v>2040208</v>
      </c>
      <c r="C17" s="92" t="s">
        <v>230</v>
      </c>
      <c r="D17" s="98">
        <f t="shared" si="0"/>
        <v>22.38</v>
      </c>
      <c r="E17" s="98">
        <v>0</v>
      </c>
      <c r="F17" s="98">
        <v>22.38</v>
      </c>
      <c r="G17" s="66"/>
      <c r="H17" s="66"/>
      <c r="I17" s="66"/>
      <c r="J17" s="46"/>
    </row>
    <row r="18" spans="1:10" ht="15" customHeight="1">
      <c r="A18" s="94"/>
      <c r="B18" s="95">
        <v>2040211</v>
      </c>
      <c r="C18" s="92" t="s">
        <v>231</v>
      </c>
      <c r="D18" s="98">
        <f t="shared" si="0"/>
        <v>158.59</v>
      </c>
      <c r="E18" s="98">
        <v>0</v>
      </c>
      <c r="F18" s="98">
        <v>158.59</v>
      </c>
      <c r="G18" s="66"/>
      <c r="H18" s="66"/>
      <c r="I18" s="66"/>
      <c r="J18" s="46"/>
    </row>
    <row r="19" spans="1:10" ht="15" customHeight="1">
      <c r="A19" s="94"/>
      <c r="B19" s="95">
        <v>2040212</v>
      </c>
      <c r="C19" s="93" t="s">
        <v>232</v>
      </c>
      <c r="D19" s="98">
        <f t="shared" si="0"/>
        <v>657.3</v>
      </c>
      <c r="E19" s="98">
        <v>607.81</v>
      </c>
      <c r="F19" s="98">
        <v>49.49</v>
      </c>
      <c r="G19" s="66"/>
      <c r="H19" s="66"/>
      <c r="I19" s="66"/>
      <c r="J19" s="46"/>
    </row>
    <row r="20" spans="1:10" ht="15" customHeight="1">
      <c r="A20" s="94"/>
      <c r="B20" s="95">
        <v>2040215</v>
      </c>
      <c r="C20" s="92" t="s">
        <v>233</v>
      </c>
      <c r="D20" s="98">
        <f t="shared" si="0"/>
        <v>10</v>
      </c>
      <c r="E20" s="98">
        <v>0</v>
      </c>
      <c r="F20" s="98">
        <v>10</v>
      </c>
      <c r="G20" s="66"/>
      <c r="H20" s="66"/>
      <c r="I20" s="66"/>
      <c r="J20" s="46"/>
    </row>
    <row r="21" spans="1:10" ht="15" customHeight="1">
      <c r="A21" s="94"/>
      <c r="B21" s="95">
        <v>2040216</v>
      </c>
      <c r="C21" s="92" t="s">
        <v>234</v>
      </c>
      <c r="D21" s="98">
        <f t="shared" si="0"/>
        <v>109.86</v>
      </c>
      <c r="E21" s="98">
        <v>0</v>
      </c>
      <c r="F21" s="98">
        <v>109.86</v>
      </c>
      <c r="G21" s="66"/>
      <c r="H21" s="66"/>
      <c r="I21" s="66"/>
      <c r="J21" s="46"/>
    </row>
    <row r="22" spans="1:10" ht="15" customHeight="1">
      <c r="A22" s="94"/>
      <c r="B22" s="95">
        <v>2040217</v>
      </c>
      <c r="C22" s="92" t="s">
        <v>235</v>
      </c>
      <c r="D22" s="98">
        <f t="shared" si="0"/>
        <v>2498.98</v>
      </c>
      <c r="E22" s="98">
        <v>1386.19</v>
      </c>
      <c r="F22" s="98">
        <v>1112.79</v>
      </c>
      <c r="G22" s="66"/>
      <c r="H22" s="66"/>
      <c r="I22" s="66"/>
      <c r="J22" s="46"/>
    </row>
    <row r="23" spans="1:10" ht="15" customHeight="1">
      <c r="A23" s="94"/>
      <c r="B23" s="95">
        <v>2040219</v>
      </c>
      <c r="C23" s="92" t="s">
        <v>236</v>
      </c>
      <c r="D23" s="98">
        <f t="shared" si="0"/>
        <v>15.9</v>
      </c>
      <c r="E23" s="98">
        <v>0</v>
      </c>
      <c r="F23" s="98">
        <v>15.9</v>
      </c>
      <c r="G23" s="66"/>
      <c r="H23" s="66"/>
      <c r="I23" s="66"/>
      <c r="J23" s="46"/>
    </row>
    <row r="24" spans="1:10" ht="15" customHeight="1">
      <c r="A24" s="94"/>
      <c r="B24" s="95">
        <v>2040250</v>
      </c>
      <c r="C24" s="92" t="s">
        <v>237</v>
      </c>
      <c r="D24" s="98">
        <f aca="true" t="shared" si="1" ref="D24:D32">E24+F24</f>
        <v>175.03</v>
      </c>
      <c r="E24" s="98">
        <v>175.03</v>
      </c>
      <c r="F24" s="98">
        <v>0</v>
      </c>
      <c r="G24" s="66"/>
      <c r="H24" s="66"/>
      <c r="I24" s="66"/>
      <c r="J24" s="46"/>
    </row>
    <row r="25" spans="1:10" ht="15" customHeight="1">
      <c r="A25" s="94"/>
      <c r="B25" s="95">
        <v>2040299</v>
      </c>
      <c r="C25" s="92" t="s">
        <v>238</v>
      </c>
      <c r="D25" s="98">
        <f t="shared" si="1"/>
        <v>5674.17</v>
      </c>
      <c r="E25" s="98">
        <v>4.33</v>
      </c>
      <c r="F25" s="98">
        <v>5669.84</v>
      </c>
      <c r="G25" s="66"/>
      <c r="H25" s="66"/>
      <c r="I25" s="66"/>
      <c r="J25" s="46"/>
    </row>
    <row r="26" spans="1:10" ht="15" customHeight="1">
      <c r="A26" s="194">
        <v>20407</v>
      </c>
      <c r="B26" s="195"/>
      <c r="C26" s="90" t="s">
        <v>244</v>
      </c>
      <c r="D26" s="98">
        <f>E26+F26</f>
        <v>0</v>
      </c>
      <c r="E26" s="99">
        <f>E27+E28</f>
        <v>0</v>
      </c>
      <c r="F26" s="99">
        <f>F27+F28</f>
        <v>0</v>
      </c>
      <c r="G26" s="66"/>
      <c r="H26" s="66"/>
      <c r="I26" s="66"/>
      <c r="J26" s="46"/>
    </row>
    <row r="27" spans="1:10" ht="15" customHeight="1">
      <c r="A27" s="96"/>
      <c r="B27" s="97">
        <v>2040701</v>
      </c>
      <c r="C27" s="92" t="s">
        <v>225</v>
      </c>
      <c r="D27" s="98">
        <f t="shared" si="1"/>
        <v>0</v>
      </c>
      <c r="E27" s="98">
        <v>0</v>
      </c>
      <c r="F27" s="98">
        <v>0</v>
      </c>
      <c r="G27" s="66"/>
      <c r="H27" s="66"/>
      <c r="I27" s="66"/>
      <c r="J27" s="46"/>
    </row>
    <row r="28" spans="1:10" ht="15" customHeight="1">
      <c r="A28" s="228">
        <v>2040702</v>
      </c>
      <c r="B28" s="229"/>
      <c r="C28" s="92" t="s">
        <v>237</v>
      </c>
      <c r="D28" s="98">
        <f t="shared" si="1"/>
        <v>0</v>
      </c>
      <c r="E28" s="98">
        <v>0</v>
      </c>
      <c r="F28" s="98">
        <v>0</v>
      </c>
      <c r="G28" s="66"/>
      <c r="H28" s="66"/>
      <c r="I28" s="66"/>
      <c r="J28" s="46"/>
    </row>
    <row r="29" spans="1:10" ht="15" customHeight="1">
      <c r="A29" s="194">
        <v>208</v>
      </c>
      <c r="B29" s="195"/>
      <c r="C29" s="90" t="s">
        <v>240</v>
      </c>
      <c r="D29" s="98">
        <f t="shared" si="1"/>
        <v>1437.82</v>
      </c>
      <c r="E29" s="98">
        <v>1437.82</v>
      </c>
      <c r="F29" s="98"/>
      <c r="G29" s="66"/>
      <c r="H29" s="66"/>
      <c r="I29" s="66"/>
      <c r="J29" s="46"/>
    </row>
    <row r="30" spans="1:10" ht="15" customHeight="1">
      <c r="A30" s="194">
        <v>210</v>
      </c>
      <c r="B30" s="195"/>
      <c r="C30" s="90" t="s">
        <v>241</v>
      </c>
      <c r="D30" s="98">
        <f t="shared" si="1"/>
        <v>200.96</v>
      </c>
      <c r="E30" s="98">
        <v>200.96</v>
      </c>
      <c r="F30" s="98"/>
      <c r="G30" s="66"/>
      <c r="H30" s="66"/>
      <c r="I30" s="66"/>
      <c r="J30" s="46"/>
    </row>
    <row r="31" spans="1:10" ht="15" customHeight="1">
      <c r="A31" s="194">
        <v>212</v>
      </c>
      <c r="B31" s="195"/>
      <c r="C31" s="90" t="s">
        <v>242</v>
      </c>
      <c r="D31" s="98">
        <f t="shared" si="1"/>
        <v>0.33</v>
      </c>
      <c r="E31" s="98">
        <v>0.33</v>
      </c>
      <c r="F31" s="98"/>
      <c r="G31" s="66"/>
      <c r="H31" s="66"/>
      <c r="I31" s="66"/>
      <c r="J31" s="46"/>
    </row>
    <row r="32" spans="1:10" ht="15" customHeight="1">
      <c r="A32" s="194">
        <v>221</v>
      </c>
      <c r="B32" s="195"/>
      <c r="C32" s="90" t="s">
        <v>243</v>
      </c>
      <c r="D32" s="98">
        <f t="shared" si="1"/>
        <v>483.17</v>
      </c>
      <c r="E32" s="100">
        <v>483.17</v>
      </c>
      <c r="F32" s="98"/>
      <c r="G32" s="66"/>
      <c r="H32" s="66"/>
      <c r="I32" s="66"/>
      <c r="J32" s="46"/>
    </row>
    <row r="33" spans="1:9" ht="19.5" customHeight="1">
      <c r="A33" s="227" t="s">
        <v>212</v>
      </c>
      <c r="B33" s="227"/>
      <c r="C33" s="227"/>
      <c r="D33" s="227"/>
      <c r="E33" s="227"/>
      <c r="F33" s="227"/>
      <c r="G33" s="227"/>
      <c r="H33" s="227"/>
      <c r="I33" s="227"/>
    </row>
    <row r="34" ht="12.75">
      <c r="A34" s="67"/>
    </row>
    <row r="35" ht="12.75">
      <c r="A35" s="68"/>
    </row>
    <row r="36" ht="12.75">
      <c r="A36" s="68"/>
    </row>
  </sheetData>
  <sheetProtection/>
  <mergeCells count="21">
    <mergeCell ref="A33:I33"/>
    <mergeCell ref="A26:B26"/>
    <mergeCell ref="A28:B28"/>
    <mergeCell ref="A29:B29"/>
    <mergeCell ref="A30:B30"/>
    <mergeCell ref="I5:I7"/>
    <mergeCell ref="A6:B7"/>
    <mergeCell ref="C6:C7"/>
    <mergeCell ref="D5:D7"/>
    <mergeCell ref="A31:B31"/>
    <mergeCell ref="A32:B32"/>
    <mergeCell ref="A8:C8"/>
    <mergeCell ref="A9:C9"/>
    <mergeCell ref="A10:B10"/>
    <mergeCell ref="A11:B11"/>
    <mergeCell ref="A2:I2"/>
    <mergeCell ref="A5:C5"/>
    <mergeCell ref="E5:E7"/>
    <mergeCell ref="F5:F7"/>
    <mergeCell ref="G5:G7"/>
    <mergeCell ref="H5:H7"/>
  </mergeCells>
  <printOptions/>
  <pageMargins left="0.84" right="0.36" top="0.56" bottom="0.53"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7">
      <selection activeCell="F17" sqref="F17"/>
    </sheetView>
  </sheetViews>
  <sheetFormatPr defaultColWidth="9.140625" defaultRowHeight="12.75"/>
  <cols>
    <col min="1" max="1" width="27.421875" style="1" customWidth="1"/>
    <col min="2" max="2" width="5.421875" style="1" customWidth="1"/>
    <col min="3" max="3" width="18.28125" style="122" customWidth="1"/>
    <col min="4" max="4" width="29.421875" style="1" customWidth="1"/>
    <col min="5" max="5" width="5.421875" style="1" customWidth="1"/>
    <col min="6" max="6" width="16.00390625" style="1" customWidth="1"/>
    <col min="7" max="7" width="15.00390625" style="1" customWidth="1"/>
    <col min="8" max="8" width="13.8515625" style="1" customWidth="1"/>
    <col min="9" max="9" width="9.7109375" style="1" customWidth="1"/>
    <col min="10" max="16384" width="9.140625" style="1" customWidth="1"/>
  </cols>
  <sheetData>
    <row r="1" spans="1:8" ht="25.5" customHeight="1">
      <c r="A1" s="230" t="s">
        <v>52</v>
      </c>
      <c r="B1" s="230"/>
      <c r="C1" s="230"/>
      <c r="D1" s="230"/>
      <c r="E1" s="230"/>
      <c r="F1" s="230"/>
      <c r="G1" s="230"/>
      <c r="H1" s="230"/>
    </row>
    <row r="2" ht="12.75">
      <c r="H2" s="3" t="s">
        <v>53</v>
      </c>
    </row>
    <row r="3" spans="1:8" ht="15">
      <c r="A3" s="4" t="s">
        <v>255</v>
      </c>
      <c r="F3" s="31"/>
      <c r="H3" s="3" t="s">
        <v>2</v>
      </c>
    </row>
    <row r="4" spans="1:8" ht="15" customHeight="1">
      <c r="A4" s="231" t="s">
        <v>54</v>
      </c>
      <c r="B4" s="232" t="s">
        <v>4</v>
      </c>
      <c r="C4" s="232" t="s">
        <v>4</v>
      </c>
      <c r="D4" s="232" t="s">
        <v>55</v>
      </c>
      <c r="E4" s="232" t="s">
        <v>4</v>
      </c>
      <c r="F4" s="232" t="s">
        <v>4</v>
      </c>
      <c r="G4" s="232" t="s">
        <v>4</v>
      </c>
      <c r="H4" s="232" t="s">
        <v>4</v>
      </c>
    </row>
    <row r="5" spans="1:8" ht="14.25" customHeight="1">
      <c r="A5" s="236" t="s">
        <v>56</v>
      </c>
      <c r="B5" s="238" t="s">
        <v>7</v>
      </c>
      <c r="C5" s="238" t="s">
        <v>57</v>
      </c>
      <c r="D5" s="238" t="s">
        <v>58</v>
      </c>
      <c r="E5" s="238" t="s">
        <v>7</v>
      </c>
      <c r="F5" s="233" t="s">
        <v>8</v>
      </c>
      <c r="G5" s="233" t="s">
        <v>4</v>
      </c>
      <c r="H5" s="233" t="s">
        <v>4</v>
      </c>
    </row>
    <row r="6" spans="1:8" ht="30.75" customHeight="1">
      <c r="A6" s="237" t="s">
        <v>4</v>
      </c>
      <c r="B6" s="239" t="s">
        <v>4</v>
      </c>
      <c r="C6" s="239" t="s">
        <v>4</v>
      </c>
      <c r="D6" s="239" t="s">
        <v>4</v>
      </c>
      <c r="E6" s="239" t="s">
        <v>4</v>
      </c>
      <c r="F6" s="115" t="s">
        <v>44</v>
      </c>
      <c r="G6" s="114" t="s">
        <v>59</v>
      </c>
      <c r="H6" s="114" t="s">
        <v>60</v>
      </c>
    </row>
    <row r="7" spans="1:8" ht="23.25" customHeight="1">
      <c r="A7" s="116" t="s">
        <v>61</v>
      </c>
      <c r="B7" s="116" t="s">
        <v>4</v>
      </c>
      <c r="C7" s="116">
        <v>1</v>
      </c>
      <c r="D7" s="116" t="s">
        <v>61</v>
      </c>
      <c r="E7" s="116" t="s">
        <v>4</v>
      </c>
      <c r="F7" s="116">
        <v>2</v>
      </c>
      <c r="G7" s="116">
        <v>3</v>
      </c>
      <c r="H7" s="116">
        <v>4</v>
      </c>
    </row>
    <row r="8" spans="1:8" ht="19.5" customHeight="1">
      <c r="A8" s="117" t="s">
        <v>62</v>
      </c>
      <c r="B8" s="116" t="s">
        <v>11</v>
      </c>
      <c r="C8" s="121">
        <v>23289.85</v>
      </c>
      <c r="D8" s="118" t="s">
        <v>12</v>
      </c>
      <c r="E8" s="116">
        <v>16</v>
      </c>
      <c r="F8" s="121">
        <f>G8+H8</f>
        <v>0</v>
      </c>
      <c r="G8" s="20"/>
      <c r="H8" s="119"/>
    </row>
    <row r="9" spans="1:8" ht="19.5" customHeight="1">
      <c r="A9" s="117" t="s">
        <v>63</v>
      </c>
      <c r="B9" s="116" t="s">
        <v>14</v>
      </c>
      <c r="C9" s="121">
        <v>0</v>
      </c>
      <c r="D9" s="118" t="s">
        <v>15</v>
      </c>
      <c r="E9" s="116">
        <v>17</v>
      </c>
      <c r="F9" s="121">
        <f aca="true" t="shared" si="0" ref="F9:F14">G9+H9</f>
        <v>0</v>
      </c>
      <c r="G9" s="20"/>
      <c r="H9" s="119"/>
    </row>
    <row r="10" spans="1:8" ht="19.5" customHeight="1">
      <c r="A10" s="117" t="s">
        <v>4</v>
      </c>
      <c r="B10" s="116" t="s">
        <v>17</v>
      </c>
      <c r="C10" s="123"/>
      <c r="D10" s="118" t="s">
        <v>18</v>
      </c>
      <c r="E10" s="116">
        <v>18</v>
      </c>
      <c r="F10" s="121">
        <f t="shared" si="0"/>
        <v>0</v>
      </c>
      <c r="G10" s="20"/>
      <c r="H10" s="119"/>
    </row>
    <row r="11" spans="1:8" ht="19.5" customHeight="1">
      <c r="A11" s="117" t="s">
        <v>4</v>
      </c>
      <c r="B11" s="116" t="s">
        <v>20</v>
      </c>
      <c r="C11" s="123"/>
      <c r="D11" s="21" t="s">
        <v>170</v>
      </c>
      <c r="E11" s="116">
        <v>19</v>
      </c>
      <c r="F11" s="121">
        <f>G11+H11</f>
        <v>16641.03</v>
      </c>
      <c r="G11" s="20">
        <v>16641.03</v>
      </c>
      <c r="H11" s="119"/>
    </row>
    <row r="12" spans="1:8" ht="19.5" customHeight="1">
      <c r="A12" s="117" t="s">
        <v>4</v>
      </c>
      <c r="B12" s="116" t="s">
        <v>21</v>
      </c>
      <c r="C12" s="123"/>
      <c r="D12" s="118" t="s">
        <v>171</v>
      </c>
      <c r="E12" s="116">
        <v>20</v>
      </c>
      <c r="F12" s="121">
        <f t="shared" si="0"/>
        <v>1437.82</v>
      </c>
      <c r="G12" s="20">
        <v>1437.82</v>
      </c>
      <c r="H12" s="20"/>
    </row>
    <row r="13" spans="1:8" ht="19.5" customHeight="1">
      <c r="A13" s="117" t="s">
        <v>4</v>
      </c>
      <c r="B13" s="116" t="s">
        <v>22</v>
      </c>
      <c r="C13" s="123"/>
      <c r="D13" s="118" t="s">
        <v>173</v>
      </c>
      <c r="E13" s="116">
        <v>21</v>
      </c>
      <c r="F13" s="121">
        <f t="shared" si="0"/>
        <v>200.96</v>
      </c>
      <c r="G13" s="20">
        <v>200.96</v>
      </c>
      <c r="H13" s="20"/>
    </row>
    <row r="14" spans="1:8" ht="19.5" customHeight="1">
      <c r="A14" s="117" t="s">
        <v>4</v>
      </c>
      <c r="B14" s="116" t="s">
        <v>23</v>
      </c>
      <c r="C14" s="123"/>
      <c r="D14" s="118" t="s">
        <v>172</v>
      </c>
      <c r="E14" s="116">
        <v>22</v>
      </c>
      <c r="F14" s="121">
        <f t="shared" si="0"/>
        <v>0</v>
      </c>
      <c r="G14" s="20"/>
      <c r="H14" s="119"/>
    </row>
    <row r="15" spans="1:8" ht="19.5" customHeight="1">
      <c r="A15" s="117" t="s">
        <v>4</v>
      </c>
      <c r="B15" s="116" t="s">
        <v>24</v>
      </c>
      <c r="C15" s="123"/>
      <c r="D15" s="118" t="s">
        <v>247</v>
      </c>
      <c r="E15" s="116">
        <v>23</v>
      </c>
      <c r="F15" s="121">
        <f>G15+H15</f>
        <v>483.17</v>
      </c>
      <c r="G15" s="20">
        <v>483.17</v>
      </c>
      <c r="H15" s="119"/>
    </row>
    <row r="16" spans="1:8" ht="19.5" customHeight="1">
      <c r="A16" s="117" t="s">
        <v>4</v>
      </c>
      <c r="B16" s="116" t="s">
        <v>25</v>
      </c>
      <c r="C16" s="123"/>
      <c r="D16" s="118" t="s">
        <v>248</v>
      </c>
      <c r="E16" s="116">
        <v>24</v>
      </c>
      <c r="F16" s="121">
        <f>G16+H16</f>
        <v>0</v>
      </c>
      <c r="G16" s="20">
        <v>0</v>
      </c>
      <c r="H16" s="119"/>
    </row>
    <row r="17" spans="1:8" ht="19.5" customHeight="1">
      <c r="A17" s="120" t="s">
        <v>26</v>
      </c>
      <c r="B17" s="116" t="s">
        <v>27</v>
      </c>
      <c r="C17" s="147">
        <f>C8+C9</f>
        <v>23289.85</v>
      </c>
      <c r="D17" s="120" t="s">
        <v>28</v>
      </c>
      <c r="E17" s="116">
        <v>25</v>
      </c>
      <c r="F17" s="148">
        <f>SUM(F8:F16)</f>
        <v>18762.979999999996</v>
      </c>
      <c r="G17" s="121">
        <f>SUM(G8:G16)</f>
        <v>18762.979999999996</v>
      </c>
      <c r="H17" s="121">
        <f>SUM(H8:H16)</f>
        <v>0</v>
      </c>
    </row>
    <row r="18" spans="1:8" ht="19.5" customHeight="1">
      <c r="A18" s="116" t="s">
        <v>64</v>
      </c>
      <c r="B18" s="116" t="s">
        <v>30</v>
      </c>
      <c r="C18" s="126">
        <v>10194.6</v>
      </c>
      <c r="D18" s="116" t="s">
        <v>65</v>
      </c>
      <c r="E18" s="116">
        <v>26</v>
      </c>
      <c r="F18" s="121">
        <v>14721.47</v>
      </c>
      <c r="G18" s="121">
        <v>14721.47</v>
      </c>
      <c r="H18" s="20"/>
    </row>
    <row r="19" spans="1:8" ht="19.5" customHeight="1">
      <c r="A19" s="117" t="s">
        <v>66</v>
      </c>
      <c r="B19" s="116" t="s">
        <v>33</v>
      </c>
      <c r="C19" s="126">
        <v>10194.6</v>
      </c>
      <c r="D19" s="117" t="s">
        <v>249</v>
      </c>
      <c r="E19" s="116">
        <v>27</v>
      </c>
      <c r="F19" s="121">
        <v>14386.01</v>
      </c>
      <c r="G19" s="121">
        <v>14386.01</v>
      </c>
      <c r="H19" s="20"/>
    </row>
    <row r="20" spans="1:8" ht="19.5" customHeight="1">
      <c r="A20" s="117" t="s">
        <v>67</v>
      </c>
      <c r="B20" s="116" t="s">
        <v>35</v>
      </c>
      <c r="C20" s="126"/>
      <c r="D20" s="117"/>
      <c r="E20" s="116">
        <v>28</v>
      </c>
      <c r="F20" s="121"/>
      <c r="G20" s="20"/>
      <c r="H20" s="20"/>
    </row>
    <row r="21" spans="1:8" ht="19.5" customHeight="1">
      <c r="A21" s="117" t="s">
        <v>4</v>
      </c>
      <c r="B21" s="116" t="s">
        <v>37</v>
      </c>
      <c r="C21" s="126"/>
      <c r="D21" s="117" t="s">
        <v>4</v>
      </c>
      <c r="E21" s="116">
        <v>29</v>
      </c>
      <c r="F21" s="123"/>
      <c r="G21" s="119"/>
      <c r="H21" s="119"/>
    </row>
    <row r="22" spans="1:8" ht="25.5" customHeight="1">
      <c r="A22" s="120" t="s">
        <v>36</v>
      </c>
      <c r="B22" s="116" t="s">
        <v>68</v>
      </c>
      <c r="C22" s="126">
        <f>C17+C18</f>
        <v>33484.45</v>
      </c>
      <c r="D22" s="120" t="s">
        <v>36</v>
      </c>
      <c r="E22" s="116">
        <v>30</v>
      </c>
      <c r="F22" s="121">
        <f>F17+F18</f>
        <v>33484.45</v>
      </c>
      <c r="G22" s="121">
        <f>G17+G18</f>
        <v>33484.45</v>
      </c>
      <c r="H22" s="20"/>
    </row>
    <row r="23" spans="1:8" ht="15" customHeight="1">
      <c r="A23" s="234" t="s">
        <v>69</v>
      </c>
      <c r="B23" s="235"/>
      <c r="C23" s="235"/>
      <c r="D23" s="235"/>
      <c r="E23" s="235"/>
      <c r="F23" s="235"/>
      <c r="G23" s="235"/>
      <c r="H23" s="235"/>
    </row>
    <row r="24" ht="15" customHeight="1"/>
    <row r="25" ht="15" customHeight="1">
      <c r="F25" s="31"/>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c r="C37" s="124"/>
    </row>
    <row r="38" ht="15" customHeight="1">
      <c r="C38" s="125" t="s">
        <v>4</v>
      </c>
    </row>
  </sheetData>
  <sheetProtection/>
  <mergeCells count="10">
    <mergeCell ref="A1:H1"/>
    <mergeCell ref="A4:C4"/>
    <mergeCell ref="D4:H4"/>
    <mergeCell ref="F5:H5"/>
    <mergeCell ref="A23:H23"/>
    <mergeCell ref="A5:A6"/>
    <mergeCell ref="B5:B6"/>
    <mergeCell ref="C5:C6"/>
    <mergeCell ref="D5:D6"/>
    <mergeCell ref="E5:E6"/>
  </mergeCells>
  <printOptions/>
  <pageMargins left="0.88" right="0.3541666666666667" top="0.56" bottom="0.69"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A10">
      <selection activeCell="E10" sqref="E10"/>
    </sheetView>
  </sheetViews>
  <sheetFormatPr defaultColWidth="9.140625" defaultRowHeight="12.75"/>
  <cols>
    <col min="1" max="3" width="5.00390625" style="0" customWidth="1"/>
    <col min="4" max="4" width="30.00390625" style="0" customWidth="1"/>
    <col min="5" max="7" width="18.140625" style="0" customWidth="1"/>
    <col min="8" max="8" width="9.7109375" style="0" customWidth="1"/>
  </cols>
  <sheetData>
    <row r="1" spans="1:7" ht="24.75" customHeight="1">
      <c r="A1" s="240" t="s">
        <v>250</v>
      </c>
      <c r="B1" s="240"/>
      <c r="C1" s="240"/>
      <c r="D1" s="240"/>
      <c r="E1" s="240"/>
      <c r="F1" s="240"/>
      <c r="G1" s="240"/>
    </row>
    <row r="2" spans="1:7" ht="12.75">
      <c r="A2" s="250" t="s">
        <v>251</v>
      </c>
      <c r="B2" s="250"/>
      <c r="C2" s="250"/>
      <c r="D2" s="28"/>
      <c r="E2" s="28"/>
      <c r="F2" s="28"/>
      <c r="G2" s="29" t="s">
        <v>70</v>
      </c>
    </row>
    <row r="3" spans="1:7" ht="17.25" customHeight="1" thickBot="1">
      <c r="A3" s="251"/>
      <c r="B3" s="251"/>
      <c r="C3" s="251"/>
      <c r="D3" s="145" t="s">
        <v>254</v>
      </c>
      <c r="E3" s="28"/>
      <c r="F3" s="28"/>
      <c r="G3" s="29" t="s">
        <v>71</v>
      </c>
    </row>
    <row r="4" spans="1:7" s="1" customFormat="1" ht="23.25" customHeight="1">
      <c r="A4" s="241" t="s">
        <v>38</v>
      </c>
      <c r="B4" s="242" t="s">
        <v>4</v>
      </c>
      <c r="C4" s="242" t="s">
        <v>4</v>
      </c>
      <c r="D4" s="243" t="s">
        <v>4</v>
      </c>
      <c r="E4" s="245" t="s">
        <v>28</v>
      </c>
      <c r="F4" s="245" t="s">
        <v>49</v>
      </c>
      <c r="G4" s="245" t="s">
        <v>50</v>
      </c>
    </row>
    <row r="5" spans="1:7" s="1" customFormat="1" ht="12" customHeight="1">
      <c r="A5" s="248" t="s">
        <v>42</v>
      </c>
      <c r="B5" s="249" t="s">
        <v>4</v>
      </c>
      <c r="C5" s="249" t="s">
        <v>4</v>
      </c>
      <c r="D5" s="244" t="s">
        <v>43</v>
      </c>
      <c r="E5" s="246"/>
      <c r="F5" s="246"/>
      <c r="G5" s="246"/>
    </row>
    <row r="6" spans="1:7" s="1" customFormat="1" ht="12" customHeight="1">
      <c r="A6" s="248" t="s">
        <v>4</v>
      </c>
      <c r="B6" s="249" t="s">
        <v>4</v>
      </c>
      <c r="C6" s="249" t="s">
        <v>4</v>
      </c>
      <c r="D6" s="244" t="s">
        <v>4</v>
      </c>
      <c r="E6" s="246"/>
      <c r="F6" s="246"/>
      <c r="G6" s="246"/>
    </row>
    <row r="7" spans="1:7" s="1" customFormat="1" ht="8.25" customHeight="1">
      <c r="A7" s="248" t="s">
        <v>4</v>
      </c>
      <c r="B7" s="249" t="s">
        <v>4</v>
      </c>
      <c r="C7" s="249" t="s">
        <v>4</v>
      </c>
      <c r="D7" s="244" t="s">
        <v>4</v>
      </c>
      <c r="E7" s="247"/>
      <c r="F7" s="247"/>
      <c r="G7" s="247"/>
    </row>
    <row r="8" spans="1:7" s="1" customFormat="1" ht="24.75" customHeight="1">
      <c r="A8" s="248" t="s">
        <v>45</v>
      </c>
      <c r="B8" s="249" t="s">
        <v>46</v>
      </c>
      <c r="C8" s="249" t="s">
        <v>47</v>
      </c>
      <c r="D8" s="6" t="s">
        <v>48</v>
      </c>
      <c r="E8" s="30">
        <v>9</v>
      </c>
      <c r="F8" s="30" t="s">
        <v>33</v>
      </c>
      <c r="G8" s="30" t="s">
        <v>37</v>
      </c>
    </row>
    <row r="9" spans="1:7" s="1" customFormat="1" ht="26.25" customHeight="1">
      <c r="A9" s="253" t="s">
        <v>4</v>
      </c>
      <c r="B9" s="254" t="s">
        <v>4</v>
      </c>
      <c r="C9" s="254" t="s">
        <v>4</v>
      </c>
      <c r="D9" s="127" t="s">
        <v>36</v>
      </c>
      <c r="E9" s="146">
        <f>E10+E26+E29+E30+E31+E32</f>
        <v>18762.98</v>
      </c>
      <c r="F9" s="146">
        <f>F10+F26+F29+F30+F31+F32</f>
        <v>11203.72</v>
      </c>
      <c r="G9" s="146">
        <f>G10+G26+G29+G30+G31+G32</f>
        <v>7559.26</v>
      </c>
    </row>
    <row r="10" spans="1:7" ht="15" customHeight="1">
      <c r="A10" s="252">
        <v>204</v>
      </c>
      <c r="B10" s="252"/>
      <c r="C10" s="252"/>
      <c r="D10" s="90" t="s">
        <v>239</v>
      </c>
      <c r="E10" s="47">
        <f>E11+E26</f>
        <v>16640.7</v>
      </c>
      <c r="F10" s="47">
        <f>F11+F26</f>
        <v>9081.44</v>
      </c>
      <c r="G10" s="47">
        <f>G11+G26</f>
        <v>7559.26</v>
      </c>
    </row>
    <row r="11" spans="1:7" ht="14.25">
      <c r="A11" s="252">
        <v>20402</v>
      </c>
      <c r="B11" s="252"/>
      <c r="C11" s="252"/>
      <c r="D11" s="54" t="s">
        <v>187</v>
      </c>
      <c r="E11" s="47">
        <f>E12+E13+E14+E15+E16+E17+E18+E19+E20+E21+E22+E23+E24+E25</f>
        <v>16640.7</v>
      </c>
      <c r="F11" s="47">
        <f>F12+F13+F14+F15+F16+F17+F18+F19+F20+F21+F22+F23+F24+F25</f>
        <v>9081.44</v>
      </c>
      <c r="G11" s="47">
        <f>G12+G13+G14+G15+G16+G17+G18+G19+G20+G21+G22+G23+G24+G25</f>
        <v>7559.26</v>
      </c>
    </row>
    <row r="12" spans="1:7" ht="14.25">
      <c r="A12" s="252">
        <v>2040201</v>
      </c>
      <c r="B12" s="252"/>
      <c r="C12" s="252"/>
      <c r="D12" s="92" t="s">
        <v>225</v>
      </c>
      <c r="E12" s="98">
        <f>F12+G12</f>
        <v>5874.92</v>
      </c>
      <c r="F12" s="98">
        <v>5647.92</v>
      </c>
      <c r="G12" s="98">
        <v>227</v>
      </c>
    </row>
    <row r="13" spans="1:7" ht="14.25">
      <c r="A13" s="252">
        <v>2040202</v>
      </c>
      <c r="B13" s="252"/>
      <c r="C13" s="252"/>
      <c r="D13" s="92" t="s">
        <v>226</v>
      </c>
      <c r="E13" s="98">
        <f aca="true" t="shared" si="0" ref="E13:E32">F13+G13</f>
        <v>1595.3700000000001</v>
      </c>
      <c r="F13" s="98">
        <v>1260.16</v>
      </c>
      <c r="G13" s="98">
        <v>335.21</v>
      </c>
    </row>
    <row r="14" spans="1:7" ht="14.25">
      <c r="A14" s="252">
        <v>2040204</v>
      </c>
      <c r="B14" s="252"/>
      <c r="C14" s="252"/>
      <c r="D14" s="93" t="s">
        <v>227</v>
      </c>
      <c r="E14" s="98">
        <f t="shared" si="0"/>
        <v>49.78</v>
      </c>
      <c r="F14" s="98">
        <v>0</v>
      </c>
      <c r="G14" s="98">
        <v>49.78</v>
      </c>
    </row>
    <row r="15" spans="1:7" ht="14.25">
      <c r="A15" s="252">
        <v>2040205</v>
      </c>
      <c r="B15" s="252"/>
      <c r="C15" s="252"/>
      <c r="D15" s="92" t="s">
        <v>228</v>
      </c>
      <c r="E15" s="98">
        <f t="shared" si="0"/>
        <v>64.25</v>
      </c>
      <c r="F15" s="98">
        <v>0</v>
      </c>
      <c r="G15" s="98">
        <v>64.25</v>
      </c>
    </row>
    <row r="16" spans="1:7" ht="14.25">
      <c r="A16" s="252">
        <v>2040206</v>
      </c>
      <c r="B16" s="252"/>
      <c r="C16" s="252"/>
      <c r="D16" s="92" t="s">
        <v>229</v>
      </c>
      <c r="E16" s="98">
        <f t="shared" si="0"/>
        <v>10.6</v>
      </c>
      <c r="F16" s="98">
        <v>0</v>
      </c>
      <c r="G16" s="98">
        <v>10.6</v>
      </c>
    </row>
    <row r="17" spans="1:7" ht="14.25">
      <c r="A17" s="252">
        <v>2040208</v>
      </c>
      <c r="B17" s="252"/>
      <c r="C17" s="252"/>
      <c r="D17" s="92" t="s">
        <v>230</v>
      </c>
      <c r="E17" s="98">
        <f t="shared" si="0"/>
        <v>22.38</v>
      </c>
      <c r="F17" s="98">
        <v>0</v>
      </c>
      <c r="G17" s="98">
        <v>22.38</v>
      </c>
    </row>
    <row r="18" spans="1:7" ht="14.25">
      <c r="A18" s="252">
        <v>2040211</v>
      </c>
      <c r="B18" s="252"/>
      <c r="C18" s="252"/>
      <c r="D18" s="92" t="s">
        <v>231</v>
      </c>
      <c r="E18" s="98">
        <f t="shared" si="0"/>
        <v>158.59</v>
      </c>
      <c r="F18" s="98">
        <v>0</v>
      </c>
      <c r="G18" s="98">
        <v>158.59</v>
      </c>
    </row>
    <row r="19" spans="1:7" ht="14.25">
      <c r="A19" s="252">
        <v>2040212</v>
      </c>
      <c r="B19" s="252"/>
      <c r="C19" s="252"/>
      <c r="D19" s="93" t="s">
        <v>232</v>
      </c>
      <c r="E19" s="98">
        <f t="shared" si="0"/>
        <v>657.3</v>
      </c>
      <c r="F19" s="98">
        <v>607.81</v>
      </c>
      <c r="G19" s="98">
        <v>49.49</v>
      </c>
    </row>
    <row r="20" spans="1:7" ht="14.25">
      <c r="A20" s="252">
        <v>2040215</v>
      </c>
      <c r="B20" s="252"/>
      <c r="C20" s="252"/>
      <c r="D20" s="92" t="s">
        <v>233</v>
      </c>
      <c r="E20" s="98">
        <f t="shared" si="0"/>
        <v>10</v>
      </c>
      <c r="F20" s="98">
        <v>0</v>
      </c>
      <c r="G20" s="98">
        <v>10</v>
      </c>
    </row>
    <row r="21" spans="1:7" ht="14.25">
      <c r="A21" s="252">
        <v>2040216</v>
      </c>
      <c r="B21" s="252"/>
      <c r="C21" s="252"/>
      <c r="D21" s="92" t="s">
        <v>234</v>
      </c>
      <c r="E21" s="98">
        <f t="shared" si="0"/>
        <v>109.86</v>
      </c>
      <c r="F21" s="98">
        <v>0</v>
      </c>
      <c r="G21" s="98">
        <v>109.86</v>
      </c>
    </row>
    <row r="22" spans="1:7" ht="14.25">
      <c r="A22" s="252">
        <v>2040217</v>
      </c>
      <c r="B22" s="252"/>
      <c r="C22" s="252"/>
      <c r="D22" s="92" t="s">
        <v>235</v>
      </c>
      <c r="E22" s="98">
        <f t="shared" si="0"/>
        <v>2498.98</v>
      </c>
      <c r="F22" s="98">
        <v>1386.19</v>
      </c>
      <c r="G22" s="98">
        <v>1112.79</v>
      </c>
    </row>
    <row r="23" spans="1:7" ht="14.25">
      <c r="A23" s="252">
        <v>2040219</v>
      </c>
      <c r="B23" s="252"/>
      <c r="C23" s="252"/>
      <c r="D23" s="92" t="s">
        <v>236</v>
      </c>
      <c r="E23" s="98">
        <f t="shared" si="0"/>
        <v>15.9</v>
      </c>
      <c r="F23" s="98">
        <v>0</v>
      </c>
      <c r="G23" s="98">
        <v>15.9</v>
      </c>
    </row>
    <row r="24" spans="1:7" ht="14.25">
      <c r="A24" s="252">
        <v>2040250</v>
      </c>
      <c r="B24" s="252"/>
      <c r="C24" s="252"/>
      <c r="D24" s="92" t="s">
        <v>237</v>
      </c>
      <c r="E24" s="98">
        <f t="shared" si="0"/>
        <v>175.03</v>
      </c>
      <c r="F24" s="98">
        <v>175.03</v>
      </c>
      <c r="G24" s="98">
        <v>0</v>
      </c>
    </row>
    <row r="25" spans="1:7" ht="14.25">
      <c r="A25" s="252">
        <v>2040299</v>
      </c>
      <c r="B25" s="252"/>
      <c r="C25" s="252"/>
      <c r="D25" s="92" t="s">
        <v>238</v>
      </c>
      <c r="E25" s="98">
        <f t="shared" si="0"/>
        <v>5397.74</v>
      </c>
      <c r="F25" s="98">
        <v>4.33</v>
      </c>
      <c r="G25" s="98">
        <v>5393.41</v>
      </c>
    </row>
    <row r="26" spans="1:7" ht="14.25">
      <c r="A26" s="252">
        <v>20407</v>
      </c>
      <c r="B26" s="252"/>
      <c r="C26" s="252"/>
      <c r="D26" s="90" t="s">
        <v>244</v>
      </c>
      <c r="E26" s="98">
        <f>F26+G26</f>
        <v>0</v>
      </c>
      <c r="F26" s="99">
        <f>F27+F28</f>
        <v>0</v>
      </c>
      <c r="G26" s="99">
        <f>G27+G28</f>
        <v>0</v>
      </c>
    </row>
    <row r="27" spans="1:7" ht="14.25">
      <c r="A27" s="252">
        <v>2040701</v>
      </c>
      <c r="B27" s="252"/>
      <c r="C27" s="252"/>
      <c r="D27" s="92" t="s">
        <v>225</v>
      </c>
      <c r="E27" s="98">
        <f t="shared" si="0"/>
        <v>0</v>
      </c>
      <c r="F27" s="98">
        <v>0</v>
      </c>
      <c r="G27" s="98">
        <v>0</v>
      </c>
    </row>
    <row r="28" spans="1:7" ht="14.25">
      <c r="A28" s="252">
        <v>2040702</v>
      </c>
      <c r="B28" s="252"/>
      <c r="C28" s="252"/>
      <c r="D28" s="92" t="s">
        <v>237</v>
      </c>
      <c r="E28" s="98">
        <f t="shared" si="0"/>
        <v>0</v>
      </c>
      <c r="F28" s="98">
        <v>0</v>
      </c>
      <c r="G28" s="98">
        <v>0</v>
      </c>
    </row>
    <row r="29" spans="1:7" ht="14.25">
      <c r="A29" s="252">
        <v>208</v>
      </c>
      <c r="B29" s="252"/>
      <c r="C29" s="252"/>
      <c r="D29" s="90" t="s">
        <v>240</v>
      </c>
      <c r="E29" s="98">
        <f t="shared" si="0"/>
        <v>1437.82</v>
      </c>
      <c r="F29" s="98">
        <v>1437.82</v>
      </c>
      <c r="G29" s="98"/>
    </row>
    <row r="30" spans="1:7" ht="14.25">
      <c r="A30" s="252">
        <v>210</v>
      </c>
      <c r="B30" s="252"/>
      <c r="C30" s="252"/>
      <c r="D30" s="90" t="s">
        <v>241</v>
      </c>
      <c r="E30" s="98">
        <f t="shared" si="0"/>
        <v>200.96</v>
      </c>
      <c r="F30" s="98">
        <v>200.96</v>
      </c>
      <c r="G30" s="98"/>
    </row>
    <row r="31" spans="1:7" ht="14.25">
      <c r="A31" s="252">
        <v>212</v>
      </c>
      <c r="B31" s="252"/>
      <c r="C31" s="252"/>
      <c r="D31" s="90" t="s">
        <v>242</v>
      </c>
      <c r="E31" s="98">
        <f t="shared" si="0"/>
        <v>0.33</v>
      </c>
      <c r="F31" s="98">
        <v>0.33</v>
      </c>
      <c r="G31" s="98"/>
    </row>
    <row r="32" spans="1:7" ht="14.25">
      <c r="A32" s="252">
        <v>221</v>
      </c>
      <c r="B32" s="252"/>
      <c r="C32" s="252"/>
      <c r="D32" s="90" t="s">
        <v>243</v>
      </c>
      <c r="E32" s="98">
        <f t="shared" si="0"/>
        <v>483.17</v>
      </c>
      <c r="F32" s="100">
        <v>483.17</v>
      </c>
      <c r="G32" s="98"/>
    </row>
  </sheetData>
  <sheetProtection/>
  <mergeCells count="34">
    <mergeCell ref="A29:C29"/>
    <mergeCell ref="A18:C18"/>
    <mergeCell ref="A11:C11"/>
    <mergeCell ref="A12:C12"/>
    <mergeCell ref="A13:C13"/>
    <mergeCell ref="A14:C14"/>
    <mergeCell ref="A30:C30"/>
    <mergeCell ref="A31:C31"/>
    <mergeCell ref="A32:C32"/>
    <mergeCell ref="A22:C22"/>
    <mergeCell ref="A23:C23"/>
    <mergeCell ref="A24:C24"/>
    <mergeCell ref="A25:C25"/>
    <mergeCell ref="A26:C26"/>
    <mergeCell ref="A27:C27"/>
    <mergeCell ref="A28:C28"/>
    <mergeCell ref="A10:C10"/>
    <mergeCell ref="A20:C20"/>
    <mergeCell ref="A21:C21"/>
    <mergeCell ref="A8:A9"/>
    <mergeCell ref="B8:B9"/>
    <mergeCell ref="C8:C9"/>
    <mergeCell ref="A19:C19"/>
    <mergeCell ref="A15:C15"/>
    <mergeCell ref="A16:C16"/>
    <mergeCell ref="A17:C17"/>
    <mergeCell ref="A1:G1"/>
    <mergeCell ref="A4:D4"/>
    <mergeCell ref="D5:D7"/>
    <mergeCell ref="E4:E7"/>
    <mergeCell ref="F4:F7"/>
    <mergeCell ref="G4:G7"/>
    <mergeCell ref="A5:C7"/>
    <mergeCell ref="A2:C3"/>
  </mergeCells>
  <printOptions/>
  <pageMargins left="2.17" right="0.7513888888888889" top="0.67" bottom="0.56"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P88"/>
  <sheetViews>
    <sheetView zoomScalePageLayoutView="0" workbookViewId="0" topLeftCell="J25">
      <selection activeCell="C41" sqref="C41"/>
    </sheetView>
  </sheetViews>
  <sheetFormatPr defaultColWidth="9.140625" defaultRowHeight="12.75"/>
  <cols>
    <col min="1" max="1" width="9.421875" style="1" customWidth="1"/>
    <col min="2" max="2" width="29.7109375" style="1" customWidth="1"/>
    <col min="3" max="4" width="15.8515625" style="1" customWidth="1"/>
    <col min="5" max="5" width="15.8515625" style="136" customWidth="1"/>
    <col min="6" max="94" width="14.00390625" style="1" customWidth="1"/>
    <col min="95" max="95" width="9.7109375" style="1" customWidth="1"/>
    <col min="96" max="16384" width="9.140625" style="1" customWidth="1"/>
  </cols>
  <sheetData>
    <row r="1" spans="1:47" s="2" customFormat="1" ht="21.75" customHeight="1">
      <c r="A1" s="240" t="s">
        <v>72</v>
      </c>
      <c r="B1" s="255"/>
      <c r="C1" s="255"/>
      <c r="D1" s="255"/>
      <c r="E1" s="255"/>
      <c r="AU1" s="27"/>
    </row>
    <row r="2" spans="1:94" s="2" customFormat="1" ht="12.75">
      <c r="A2" s="4"/>
      <c r="B2" s="4"/>
      <c r="C2" s="4"/>
      <c r="D2" s="4"/>
      <c r="E2" s="132" t="s">
        <v>73</v>
      </c>
      <c r="CP2" s="3"/>
    </row>
    <row r="3" spans="1:94" s="2" customFormat="1" ht="12.75">
      <c r="A3" s="4" t="s">
        <v>251</v>
      </c>
      <c r="B3" s="4" t="s">
        <v>253</v>
      </c>
      <c r="C3" s="4"/>
      <c r="D3" s="4"/>
      <c r="E3" s="132" t="s">
        <v>2</v>
      </c>
      <c r="AU3" s="27"/>
      <c r="CP3" s="3"/>
    </row>
    <row r="4" spans="1:5" s="2" customFormat="1" ht="15" customHeight="1">
      <c r="A4" s="256" t="s">
        <v>38</v>
      </c>
      <c r="B4" s="256" t="s">
        <v>4</v>
      </c>
      <c r="C4" s="256" t="s">
        <v>28</v>
      </c>
      <c r="D4" s="256" t="s">
        <v>74</v>
      </c>
      <c r="E4" s="258" t="s">
        <v>75</v>
      </c>
    </row>
    <row r="5" spans="1:5" s="2" customFormat="1" ht="30" customHeight="1">
      <c r="A5" s="7" t="s">
        <v>76</v>
      </c>
      <c r="B5" s="7" t="s">
        <v>43</v>
      </c>
      <c r="C5" s="256" t="s">
        <v>4</v>
      </c>
      <c r="D5" s="256"/>
      <c r="E5" s="258"/>
    </row>
    <row r="6" spans="1:5" s="2" customFormat="1" ht="15" customHeight="1">
      <c r="A6" s="256" t="s">
        <v>48</v>
      </c>
      <c r="B6" s="256"/>
      <c r="C6" s="7" t="s">
        <v>11</v>
      </c>
      <c r="D6" s="19">
        <v>2</v>
      </c>
      <c r="E6" s="133">
        <v>3</v>
      </c>
    </row>
    <row r="7" spans="1:5" s="143" customFormat="1" ht="21" customHeight="1">
      <c r="A7" s="257" t="s">
        <v>36</v>
      </c>
      <c r="B7" s="257"/>
      <c r="C7" s="144">
        <f>D7+E7</f>
        <v>11203.719999999998</v>
      </c>
      <c r="D7" s="141">
        <f>D8+D17+D45+D72</f>
        <v>9634.939999999999</v>
      </c>
      <c r="E7" s="142">
        <f>E8+E17+E45+E72</f>
        <v>1568.7799999999997</v>
      </c>
    </row>
    <row r="8" spans="1:5" s="103" customFormat="1" ht="12.75" customHeight="1">
      <c r="A8" s="22">
        <v>301</v>
      </c>
      <c r="B8" s="23" t="s">
        <v>77</v>
      </c>
      <c r="C8" s="137">
        <f aca="true" t="shared" si="0" ref="C8:C71">D8+E8</f>
        <v>7582.11</v>
      </c>
      <c r="D8" s="140">
        <f>D9+D10+D11+D12+D13+D14+D15+D16</f>
        <v>7582.11</v>
      </c>
      <c r="E8" s="139">
        <f>E9+E10+E11+E12+E13+E14+E15+E16</f>
        <v>0</v>
      </c>
    </row>
    <row r="9" spans="1:5" ht="12.75" customHeight="1">
      <c r="A9" s="24">
        <v>30101</v>
      </c>
      <c r="B9" s="128" t="s">
        <v>252</v>
      </c>
      <c r="C9" s="20">
        <f t="shared" si="0"/>
        <v>1744.23</v>
      </c>
      <c r="D9" s="129">
        <v>1744.23</v>
      </c>
      <c r="E9" s="134"/>
    </row>
    <row r="10" spans="1:5" ht="12.75" customHeight="1">
      <c r="A10" s="24">
        <v>30101</v>
      </c>
      <c r="B10" s="25" t="s">
        <v>78</v>
      </c>
      <c r="C10" s="20">
        <f t="shared" si="0"/>
        <v>3654.11</v>
      </c>
      <c r="D10" s="129">
        <v>3654.11</v>
      </c>
      <c r="E10" s="134"/>
    </row>
    <row r="11" spans="1:5" ht="12.75" customHeight="1">
      <c r="A11" s="24">
        <v>30102</v>
      </c>
      <c r="B11" s="25" t="s">
        <v>79</v>
      </c>
      <c r="C11" s="20">
        <f t="shared" si="0"/>
        <v>44.82</v>
      </c>
      <c r="D11" s="129">
        <v>44.82</v>
      </c>
      <c r="E11" s="134"/>
    </row>
    <row r="12" spans="1:5" ht="12.75" customHeight="1">
      <c r="A12" s="24">
        <v>30103</v>
      </c>
      <c r="B12" s="25" t="s">
        <v>80</v>
      </c>
      <c r="C12" s="20">
        <f t="shared" si="0"/>
        <v>369.32</v>
      </c>
      <c r="D12" s="129">
        <v>369.32</v>
      </c>
      <c r="E12" s="134"/>
    </row>
    <row r="13" spans="1:5" ht="12.75" customHeight="1">
      <c r="A13" s="24">
        <v>30104</v>
      </c>
      <c r="B13" s="25" t="s">
        <v>81</v>
      </c>
      <c r="C13" s="20">
        <f t="shared" si="0"/>
        <v>0</v>
      </c>
      <c r="D13" s="129"/>
      <c r="E13" s="134"/>
    </row>
    <row r="14" spans="1:5" ht="12.75" customHeight="1">
      <c r="A14" s="24">
        <v>30106</v>
      </c>
      <c r="B14" s="25" t="s">
        <v>82</v>
      </c>
      <c r="C14" s="20">
        <f t="shared" si="0"/>
        <v>295.76</v>
      </c>
      <c r="D14" s="129">
        <v>295.76</v>
      </c>
      <c r="E14" s="134"/>
    </row>
    <row r="15" spans="1:5" ht="12.75" customHeight="1">
      <c r="A15" s="24">
        <v>30107</v>
      </c>
      <c r="B15" s="25" t="s">
        <v>83</v>
      </c>
      <c r="C15" s="20">
        <f t="shared" si="0"/>
        <v>0</v>
      </c>
      <c r="D15" s="129"/>
      <c r="E15" s="134"/>
    </row>
    <row r="16" spans="1:5" ht="12.75" customHeight="1">
      <c r="A16" s="24">
        <v>30199</v>
      </c>
      <c r="B16" s="25" t="s">
        <v>84</v>
      </c>
      <c r="C16" s="20">
        <f t="shared" si="0"/>
        <v>1473.87</v>
      </c>
      <c r="D16" s="129">
        <v>1473.87</v>
      </c>
      <c r="E16" s="134"/>
    </row>
    <row r="17" spans="1:5" s="103" customFormat="1" ht="12.75" customHeight="1">
      <c r="A17" s="22">
        <v>302</v>
      </c>
      <c r="B17" s="26" t="s">
        <v>85</v>
      </c>
      <c r="C17" s="137">
        <f t="shared" si="0"/>
        <v>1383.8599999999997</v>
      </c>
      <c r="D17" s="138">
        <f>SUM(D18:D44)</f>
        <v>0</v>
      </c>
      <c r="E17" s="139">
        <f>SUM(E18:E44)</f>
        <v>1383.8599999999997</v>
      </c>
    </row>
    <row r="18" spans="1:7" ht="12.75" customHeight="1">
      <c r="A18" s="24">
        <v>30201</v>
      </c>
      <c r="B18" s="25" t="s">
        <v>86</v>
      </c>
      <c r="C18" s="20">
        <f t="shared" si="0"/>
        <v>201.27</v>
      </c>
      <c r="D18" s="129"/>
      <c r="E18" s="134">
        <v>201.27</v>
      </c>
      <c r="G18" s="4"/>
    </row>
    <row r="19" spans="1:5" ht="12.75" customHeight="1">
      <c r="A19" s="24">
        <v>30202</v>
      </c>
      <c r="B19" s="25" t="s">
        <v>87</v>
      </c>
      <c r="C19" s="20">
        <f t="shared" si="0"/>
        <v>42.82</v>
      </c>
      <c r="D19" s="129"/>
      <c r="E19" s="134">
        <v>42.82</v>
      </c>
    </row>
    <row r="20" spans="1:5" ht="12.75" customHeight="1">
      <c r="A20" s="24">
        <v>30203</v>
      </c>
      <c r="B20" s="25" t="s">
        <v>88</v>
      </c>
      <c r="C20" s="20">
        <f t="shared" si="0"/>
        <v>0</v>
      </c>
      <c r="D20" s="129"/>
      <c r="E20" s="134">
        <v>0</v>
      </c>
    </row>
    <row r="21" spans="1:5" ht="12.75" customHeight="1">
      <c r="A21" s="24">
        <v>30204</v>
      </c>
      <c r="B21" s="25" t="s">
        <v>89</v>
      </c>
      <c r="C21" s="20">
        <f t="shared" si="0"/>
        <v>0.09</v>
      </c>
      <c r="D21" s="129"/>
      <c r="E21" s="134">
        <v>0.09</v>
      </c>
    </row>
    <row r="22" spans="1:5" ht="12.75" customHeight="1">
      <c r="A22" s="24">
        <v>30205</v>
      </c>
      <c r="B22" s="25" t="s">
        <v>90</v>
      </c>
      <c r="C22" s="20">
        <f t="shared" si="0"/>
        <v>35.22</v>
      </c>
      <c r="D22" s="129"/>
      <c r="E22" s="134">
        <v>35.22</v>
      </c>
    </row>
    <row r="23" spans="1:5" ht="12.75" customHeight="1">
      <c r="A23" s="24">
        <v>30206</v>
      </c>
      <c r="B23" s="25" t="s">
        <v>91</v>
      </c>
      <c r="C23" s="20">
        <f t="shared" si="0"/>
        <v>175.95</v>
      </c>
      <c r="D23" s="129"/>
      <c r="E23" s="134">
        <v>175.95</v>
      </c>
    </row>
    <row r="24" spans="1:5" ht="12.75" customHeight="1">
      <c r="A24" s="24">
        <v>30207</v>
      </c>
      <c r="B24" s="25" t="s">
        <v>92</v>
      </c>
      <c r="C24" s="20">
        <f t="shared" si="0"/>
        <v>27.95</v>
      </c>
      <c r="D24" s="129"/>
      <c r="E24" s="134">
        <v>27.95</v>
      </c>
    </row>
    <row r="25" spans="1:5" ht="12.75" customHeight="1">
      <c r="A25" s="24">
        <v>30208</v>
      </c>
      <c r="B25" s="25" t="s">
        <v>93</v>
      </c>
      <c r="C25" s="20">
        <f t="shared" si="0"/>
        <v>0</v>
      </c>
      <c r="D25" s="129"/>
      <c r="E25" s="134">
        <v>0</v>
      </c>
    </row>
    <row r="26" spans="1:5" ht="12.75" customHeight="1">
      <c r="A26" s="24">
        <v>30209</v>
      </c>
      <c r="B26" s="25" t="s">
        <v>94</v>
      </c>
      <c r="C26" s="20">
        <f t="shared" si="0"/>
        <v>6.06</v>
      </c>
      <c r="D26" s="129"/>
      <c r="E26" s="134">
        <v>6.06</v>
      </c>
    </row>
    <row r="27" spans="1:5" ht="12.75" customHeight="1">
      <c r="A27" s="24">
        <v>30211</v>
      </c>
      <c r="B27" s="25" t="s">
        <v>95</v>
      </c>
      <c r="C27" s="20">
        <f t="shared" si="0"/>
        <v>63.34</v>
      </c>
      <c r="D27" s="129"/>
      <c r="E27" s="134">
        <v>63.34</v>
      </c>
    </row>
    <row r="28" spans="1:5" ht="12.75" customHeight="1">
      <c r="A28" s="24">
        <v>30212</v>
      </c>
      <c r="B28" s="25" t="s">
        <v>96</v>
      </c>
      <c r="C28" s="20">
        <f t="shared" si="0"/>
        <v>1.13</v>
      </c>
      <c r="D28" s="129"/>
      <c r="E28" s="134">
        <v>1.13</v>
      </c>
    </row>
    <row r="29" spans="1:5" ht="12.75" customHeight="1">
      <c r="A29" s="24">
        <v>30213</v>
      </c>
      <c r="B29" s="25" t="s">
        <v>97</v>
      </c>
      <c r="C29" s="20">
        <f t="shared" si="0"/>
        <v>35.92</v>
      </c>
      <c r="D29" s="129"/>
      <c r="E29" s="134">
        <v>35.92</v>
      </c>
    </row>
    <row r="30" spans="1:5" ht="12.75" customHeight="1">
      <c r="A30" s="24">
        <v>30214</v>
      </c>
      <c r="B30" s="25" t="s">
        <v>98</v>
      </c>
      <c r="C30" s="20">
        <f t="shared" si="0"/>
        <v>41.56</v>
      </c>
      <c r="D30" s="129"/>
      <c r="E30" s="134">
        <v>41.56</v>
      </c>
    </row>
    <row r="31" spans="1:5" ht="12.75" customHeight="1">
      <c r="A31" s="24">
        <v>30215</v>
      </c>
      <c r="B31" s="25" t="s">
        <v>99</v>
      </c>
      <c r="C31" s="20">
        <f t="shared" si="0"/>
        <v>0</v>
      </c>
      <c r="D31" s="129"/>
      <c r="E31" s="134">
        <v>0</v>
      </c>
    </row>
    <row r="32" spans="1:5" ht="12.75" customHeight="1">
      <c r="A32" s="24">
        <v>30216</v>
      </c>
      <c r="B32" s="25" t="s">
        <v>100</v>
      </c>
      <c r="C32" s="20">
        <f t="shared" si="0"/>
        <v>33.15</v>
      </c>
      <c r="D32" s="129"/>
      <c r="E32" s="134">
        <v>33.15</v>
      </c>
    </row>
    <row r="33" spans="1:5" ht="12.75" customHeight="1">
      <c r="A33" s="24">
        <v>30217</v>
      </c>
      <c r="B33" s="25" t="s">
        <v>101</v>
      </c>
      <c r="C33" s="20">
        <f t="shared" si="0"/>
        <v>15.16</v>
      </c>
      <c r="D33" s="129"/>
      <c r="E33" s="134">
        <v>15.16</v>
      </c>
    </row>
    <row r="34" spans="1:5" ht="12.75" customHeight="1">
      <c r="A34" s="24">
        <v>30218</v>
      </c>
      <c r="B34" s="25" t="s">
        <v>102</v>
      </c>
      <c r="C34" s="20">
        <f t="shared" si="0"/>
        <v>16.66</v>
      </c>
      <c r="D34" s="129"/>
      <c r="E34" s="134">
        <v>16.66</v>
      </c>
    </row>
    <row r="35" spans="1:5" ht="12.75" customHeight="1">
      <c r="A35" s="24">
        <v>30224</v>
      </c>
      <c r="B35" s="25" t="s">
        <v>103</v>
      </c>
      <c r="C35" s="20">
        <f t="shared" si="0"/>
        <v>13.17</v>
      </c>
      <c r="D35" s="129"/>
      <c r="E35" s="134">
        <v>13.17</v>
      </c>
    </row>
    <row r="36" spans="1:5" ht="12.75" customHeight="1">
      <c r="A36" s="24">
        <v>30225</v>
      </c>
      <c r="B36" s="25" t="s">
        <v>104</v>
      </c>
      <c r="C36" s="20">
        <f t="shared" si="0"/>
        <v>0.16</v>
      </c>
      <c r="D36" s="129"/>
      <c r="E36" s="134">
        <v>0.16</v>
      </c>
    </row>
    <row r="37" spans="1:5" ht="12.75" customHeight="1">
      <c r="A37" s="24">
        <v>30226</v>
      </c>
      <c r="B37" s="25" t="s">
        <v>105</v>
      </c>
      <c r="C37" s="20">
        <f t="shared" si="0"/>
        <v>58.61</v>
      </c>
      <c r="D37" s="129"/>
      <c r="E37" s="134">
        <v>58.61</v>
      </c>
    </row>
    <row r="38" spans="1:5" ht="12.75" customHeight="1">
      <c r="A38" s="24">
        <v>30227</v>
      </c>
      <c r="B38" s="25" t="s">
        <v>106</v>
      </c>
      <c r="C38" s="20">
        <f t="shared" si="0"/>
        <v>15.87</v>
      </c>
      <c r="D38" s="129"/>
      <c r="E38" s="134">
        <v>15.87</v>
      </c>
    </row>
    <row r="39" spans="1:5" ht="12.75" customHeight="1">
      <c r="A39" s="24">
        <v>30228</v>
      </c>
      <c r="B39" s="25" t="s">
        <v>107</v>
      </c>
      <c r="C39" s="20">
        <f t="shared" si="0"/>
        <v>0</v>
      </c>
      <c r="D39" s="129"/>
      <c r="E39" s="134">
        <v>0</v>
      </c>
    </row>
    <row r="40" spans="1:5" ht="12.75" customHeight="1">
      <c r="A40" s="24">
        <v>30229</v>
      </c>
      <c r="B40" s="25" t="s">
        <v>108</v>
      </c>
      <c r="C40" s="20">
        <f t="shared" si="0"/>
        <v>0</v>
      </c>
      <c r="D40" s="129"/>
      <c r="E40" s="134">
        <v>0</v>
      </c>
    </row>
    <row r="41" spans="1:5" ht="12.75" customHeight="1">
      <c r="A41" s="24">
        <v>30231</v>
      </c>
      <c r="B41" s="25" t="s">
        <v>109</v>
      </c>
      <c r="C41" s="20">
        <f t="shared" si="0"/>
        <v>126.38</v>
      </c>
      <c r="D41" s="129"/>
      <c r="E41" s="134">
        <v>126.38</v>
      </c>
    </row>
    <row r="42" spans="1:5" ht="12.75" customHeight="1">
      <c r="A42" s="24">
        <v>30239</v>
      </c>
      <c r="B42" s="25" t="s">
        <v>110</v>
      </c>
      <c r="C42" s="20">
        <f t="shared" si="0"/>
        <v>8</v>
      </c>
      <c r="D42" s="129"/>
      <c r="E42" s="134">
        <v>8</v>
      </c>
    </row>
    <row r="43" spans="1:5" ht="12.75" customHeight="1">
      <c r="A43" s="24">
        <v>30240</v>
      </c>
      <c r="B43" s="25" t="s">
        <v>111</v>
      </c>
      <c r="C43" s="20">
        <f t="shared" si="0"/>
        <v>0</v>
      </c>
      <c r="D43" s="129"/>
      <c r="E43" s="134">
        <v>0</v>
      </c>
    </row>
    <row r="44" spans="1:5" ht="12.75" customHeight="1">
      <c r="A44" s="24">
        <v>30299</v>
      </c>
      <c r="B44" s="25" t="s">
        <v>112</v>
      </c>
      <c r="C44" s="20">
        <f t="shared" si="0"/>
        <v>465.39</v>
      </c>
      <c r="D44" s="129"/>
      <c r="E44" s="134">
        <v>465.39</v>
      </c>
    </row>
    <row r="45" spans="1:5" s="103" customFormat="1" ht="12.75" customHeight="1">
      <c r="A45" s="22">
        <v>303</v>
      </c>
      <c r="B45" s="26" t="s">
        <v>113</v>
      </c>
      <c r="C45" s="137">
        <f t="shared" si="0"/>
        <v>2052.8299999999995</v>
      </c>
      <c r="D45" s="138">
        <f>SUM(D46:D59)</f>
        <v>2052.8299999999995</v>
      </c>
      <c r="E45" s="139">
        <f>SUM(E46:E59)</f>
        <v>0</v>
      </c>
    </row>
    <row r="46" spans="1:5" ht="12.75" customHeight="1">
      <c r="A46" s="24">
        <v>30301</v>
      </c>
      <c r="B46" s="25" t="s">
        <v>114</v>
      </c>
      <c r="C46" s="20">
        <f t="shared" si="0"/>
        <v>8.08</v>
      </c>
      <c r="D46" s="129">
        <v>8.08</v>
      </c>
      <c r="E46" s="134"/>
    </row>
    <row r="47" spans="1:5" ht="12.75" customHeight="1">
      <c r="A47" s="24">
        <v>30302</v>
      </c>
      <c r="B47" s="25" t="s">
        <v>115</v>
      </c>
      <c r="C47" s="20">
        <f t="shared" si="0"/>
        <v>782.34</v>
      </c>
      <c r="D47" s="129">
        <v>782.34</v>
      </c>
      <c r="E47" s="134"/>
    </row>
    <row r="48" spans="1:5" ht="12.75" customHeight="1">
      <c r="A48" s="24">
        <v>30303</v>
      </c>
      <c r="B48" s="25" t="s">
        <v>116</v>
      </c>
      <c r="C48" s="20">
        <f t="shared" si="0"/>
        <v>0</v>
      </c>
      <c r="D48" s="129">
        <v>0</v>
      </c>
      <c r="E48" s="134"/>
    </row>
    <row r="49" spans="1:5" ht="12.75" customHeight="1">
      <c r="A49" s="24">
        <v>30304</v>
      </c>
      <c r="B49" s="25" t="s">
        <v>117</v>
      </c>
      <c r="C49" s="20">
        <f t="shared" si="0"/>
        <v>142.53</v>
      </c>
      <c r="D49" s="129">
        <v>142.53</v>
      </c>
      <c r="E49" s="134"/>
    </row>
    <row r="50" spans="1:5" ht="12.75" customHeight="1">
      <c r="A50" s="24">
        <v>30305</v>
      </c>
      <c r="B50" s="25" t="s">
        <v>118</v>
      </c>
      <c r="C50" s="20">
        <f t="shared" si="0"/>
        <v>552.13</v>
      </c>
      <c r="D50" s="129">
        <v>552.13</v>
      </c>
      <c r="E50" s="134"/>
    </row>
    <row r="51" spans="1:5" ht="12.75" customHeight="1">
      <c r="A51" s="24">
        <v>30306</v>
      </c>
      <c r="B51" s="25" t="s">
        <v>119</v>
      </c>
      <c r="C51" s="20">
        <f t="shared" si="0"/>
        <v>0</v>
      </c>
      <c r="D51" s="129">
        <v>0</v>
      </c>
      <c r="E51" s="134"/>
    </row>
    <row r="52" spans="1:5" ht="12.75" customHeight="1">
      <c r="A52" s="24">
        <v>30307</v>
      </c>
      <c r="B52" s="25" t="s">
        <v>120</v>
      </c>
      <c r="C52" s="20">
        <f t="shared" si="0"/>
        <v>34.36</v>
      </c>
      <c r="D52" s="129">
        <v>34.36</v>
      </c>
      <c r="E52" s="134"/>
    </row>
    <row r="53" spans="1:5" ht="12.75" customHeight="1">
      <c r="A53" s="24">
        <v>30308</v>
      </c>
      <c r="B53" s="25" t="s">
        <v>121</v>
      </c>
      <c r="C53" s="20">
        <f t="shared" si="0"/>
        <v>0</v>
      </c>
      <c r="D53" s="129">
        <v>0</v>
      </c>
      <c r="E53" s="134"/>
    </row>
    <row r="54" spans="1:5" ht="12.75" customHeight="1">
      <c r="A54" s="24">
        <v>30309</v>
      </c>
      <c r="B54" s="25" t="s">
        <v>122</v>
      </c>
      <c r="C54" s="20">
        <f t="shared" si="0"/>
        <v>4.32</v>
      </c>
      <c r="D54" s="129">
        <v>4.32</v>
      </c>
      <c r="E54" s="134"/>
    </row>
    <row r="55" spans="1:5" ht="12.75" customHeight="1">
      <c r="A55" s="24">
        <v>30310</v>
      </c>
      <c r="B55" s="25" t="s">
        <v>123</v>
      </c>
      <c r="C55" s="20">
        <f t="shared" si="0"/>
        <v>0</v>
      </c>
      <c r="D55" s="129">
        <v>0</v>
      </c>
      <c r="E55" s="134"/>
    </row>
    <row r="56" spans="1:5" ht="12.75" customHeight="1">
      <c r="A56" s="24">
        <v>30311</v>
      </c>
      <c r="B56" s="25" t="s">
        <v>124</v>
      </c>
      <c r="C56" s="20">
        <f t="shared" si="0"/>
        <v>493.6</v>
      </c>
      <c r="D56" s="129">
        <v>493.6</v>
      </c>
      <c r="E56" s="134"/>
    </row>
    <row r="57" spans="1:5" ht="12.75" customHeight="1">
      <c r="A57" s="24">
        <v>30312</v>
      </c>
      <c r="B57" s="25" t="s">
        <v>125</v>
      </c>
      <c r="C57" s="20">
        <f t="shared" si="0"/>
        <v>0</v>
      </c>
      <c r="D57" s="129">
        <v>0</v>
      </c>
      <c r="E57" s="134"/>
    </row>
    <row r="58" spans="1:5" ht="12.75" customHeight="1">
      <c r="A58" s="24">
        <v>30313</v>
      </c>
      <c r="B58" s="25" t="s">
        <v>126</v>
      </c>
      <c r="C58" s="20">
        <f t="shared" si="0"/>
        <v>0</v>
      </c>
      <c r="D58" s="129">
        <v>0</v>
      </c>
      <c r="E58" s="134"/>
    </row>
    <row r="59" spans="1:5" ht="12.75" customHeight="1">
      <c r="A59" s="24">
        <v>30399</v>
      </c>
      <c r="B59" s="25" t="s">
        <v>127</v>
      </c>
      <c r="C59" s="20">
        <f t="shared" si="0"/>
        <v>35.47</v>
      </c>
      <c r="D59" s="129">
        <v>35.47</v>
      </c>
      <c r="E59" s="134"/>
    </row>
    <row r="60" spans="1:5" ht="12.75" customHeight="1">
      <c r="A60" s="22">
        <v>304</v>
      </c>
      <c r="B60" s="26" t="s">
        <v>128</v>
      </c>
      <c r="C60" s="20">
        <f t="shared" si="0"/>
        <v>0</v>
      </c>
      <c r="D60" s="129"/>
      <c r="E60" s="134"/>
    </row>
    <row r="61" spans="1:5" ht="12.75">
      <c r="A61" s="24">
        <v>30401</v>
      </c>
      <c r="B61" s="25" t="s">
        <v>129</v>
      </c>
      <c r="C61" s="20">
        <f t="shared" si="0"/>
        <v>0</v>
      </c>
      <c r="D61" s="129"/>
      <c r="E61" s="134"/>
    </row>
    <row r="62" spans="1:5" ht="12.75">
      <c r="A62" s="24">
        <v>30402</v>
      </c>
      <c r="B62" s="25" t="s">
        <v>130</v>
      </c>
      <c r="C62" s="20">
        <f t="shared" si="0"/>
        <v>0</v>
      </c>
      <c r="D62" s="129"/>
      <c r="E62" s="134"/>
    </row>
    <row r="63" spans="1:5" ht="12.75">
      <c r="A63" s="24">
        <v>30403</v>
      </c>
      <c r="B63" s="25" t="s">
        <v>131</v>
      </c>
      <c r="C63" s="20">
        <f t="shared" si="0"/>
        <v>0</v>
      </c>
      <c r="D63" s="129"/>
      <c r="E63" s="134"/>
    </row>
    <row r="64" spans="1:5" ht="12.75">
      <c r="A64" s="24">
        <v>30499</v>
      </c>
      <c r="B64" s="25" t="s">
        <v>132</v>
      </c>
      <c r="C64" s="20">
        <f t="shared" si="0"/>
        <v>0</v>
      </c>
      <c r="D64" s="129"/>
      <c r="E64" s="134"/>
    </row>
    <row r="65" spans="1:5" ht="12.75">
      <c r="A65" s="22">
        <v>307</v>
      </c>
      <c r="B65" s="26" t="s">
        <v>133</v>
      </c>
      <c r="C65" s="20">
        <f t="shared" si="0"/>
        <v>0</v>
      </c>
      <c r="D65" s="129"/>
      <c r="E65" s="134"/>
    </row>
    <row r="66" spans="1:5" ht="12.75">
      <c r="A66" s="24">
        <v>30701</v>
      </c>
      <c r="B66" s="25" t="s">
        <v>134</v>
      </c>
      <c r="C66" s="20">
        <f t="shared" si="0"/>
        <v>0</v>
      </c>
      <c r="D66" s="129"/>
      <c r="E66" s="134"/>
    </row>
    <row r="67" spans="1:5" ht="12.75">
      <c r="A67" s="24">
        <v>30707</v>
      </c>
      <c r="B67" s="25" t="s">
        <v>135</v>
      </c>
      <c r="C67" s="20">
        <f t="shared" si="0"/>
        <v>0</v>
      </c>
      <c r="D67" s="130"/>
      <c r="E67" s="135"/>
    </row>
    <row r="68" spans="1:5" ht="12.75">
      <c r="A68" s="22">
        <v>399</v>
      </c>
      <c r="B68" s="26" t="s">
        <v>136</v>
      </c>
      <c r="C68" s="20">
        <f t="shared" si="0"/>
        <v>0</v>
      </c>
      <c r="D68" s="130"/>
      <c r="E68" s="135"/>
    </row>
    <row r="69" spans="1:5" ht="12.75">
      <c r="A69" s="24">
        <v>39906</v>
      </c>
      <c r="B69" s="25" t="s">
        <v>137</v>
      </c>
      <c r="C69" s="20">
        <f t="shared" si="0"/>
        <v>0</v>
      </c>
      <c r="D69" s="130"/>
      <c r="E69" s="135"/>
    </row>
    <row r="70" spans="1:5" ht="12.75">
      <c r="A70" s="24">
        <v>39907</v>
      </c>
      <c r="B70" s="25" t="s">
        <v>138</v>
      </c>
      <c r="C70" s="20">
        <f t="shared" si="0"/>
        <v>0</v>
      </c>
      <c r="D70" s="130"/>
      <c r="E70" s="135"/>
    </row>
    <row r="71" spans="1:5" ht="12.75">
      <c r="A71" s="24">
        <v>39999</v>
      </c>
      <c r="B71" s="25" t="s">
        <v>136</v>
      </c>
      <c r="C71" s="20">
        <f t="shared" si="0"/>
        <v>0</v>
      </c>
      <c r="D71" s="130"/>
      <c r="E71" s="135"/>
    </row>
    <row r="72" spans="1:5" s="103" customFormat="1" ht="12.75" customHeight="1">
      <c r="A72" s="22">
        <v>310</v>
      </c>
      <c r="B72" s="26" t="s">
        <v>139</v>
      </c>
      <c r="C72" s="137">
        <f aca="true" t="shared" si="1" ref="C72:C87">D72+E72</f>
        <v>184.92000000000002</v>
      </c>
      <c r="D72" s="138">
        <f>SUM(D73:D87)</f>
        <v>0</v>
      </c>
      <c r="E72" s="139">
        <f>SUM(E73:E87)</f>
        <v>184.92000000000002</v>
      </c>
    </row>
    <row r="73" spans="1:5" ht="12.75" customHeight="1">
      <c r="A73" s="24">
        <v>31001</v>
      </c>
      <c r="B73" s="25" t="s">
        <v>140</v>
      </c>
      <c r="C73" s="20">
        <f t="shared" si="1"/>
        <v>0</v>
      </c>
      <c r="D73" s="129"/>
      <c r="E73" s="134">
        <v>0</v>
      </c>
    </row>
    <row r="74" spans="1:5" ht="12.75" customHeight="1">
      <c r="A74" s="24">
        <v>31002</v>
      </c>
      <c r="B74" s="25" t="s">
        <v>141</v>
      </c>
      <c r="C74" s="20">
        <f t="shared" si="1"/>
        <v>61.96</v>
      </c>
      <c r="D74" s="129"/>
      <c r="E74" s="134">
        <v>61.96</v>
      </c>
    </row>
    <row r="75" spans="1:5" ht="12.75" customHeight="1">
      <c r="A75" s="24">
        <v>31003</v>
      </c>
      <c r="B75" s="25" t="s">
        <v>142</v>
      </c>
      <c r="C75" s="20">
        <f t="shared" si="1"/>
        <v>32.07</v>
      </c>
      <c r="D75" s="129"/>
      <c r="E75" s="134">
        <v>32.07</v>
      </c>
    </row>
    <row r="76" spans="1:5" ht="12.75" customHeight="1">
      <c r="A76" s="24">
        <v>31005</v>
      </c>
      <c r="B76" s="25" t="s">
        <v>143</v>
      </c>
      <c r="C76" s="20">
        <f t="shared" si="1"/>
        <v>0</v>
      </c>
      <c r="D76" s="129"/>
      <c r="E76" s="134">
        <v>0</v>
      </c>
    </row>
    <row r="77" spans="1:5" ht="12.75" customHeight="1">
      <c r="A77" s="24">
        <v>31006</v>
      </c>
      <c r="B77" s="25" t="s">
        <v>144</v>
      </c>
      <c r="C77" s="20">
        <f t="shared" si="1"/>
        <v>0</v>
      </c>
      <c r="D77" s="129"/>
      <c r="E77" s="134">
        <v>0</v>
      </c>
    </row>
    <row r="78" spans="1:5" ht="12.75" customHeight="1">
      <c r="A78" s="24">
        <v>31007</v>
      </c>
      <c r="B78" s="25" t="s">
        <v>145</v>
      </c>
      <c r="C78" s="20">
        <f t="shared" si="1"/>
        <v>0.52</v>
      </c>
      <c r="D78" s="129"/>
      <c r="E78" s="134">
        <v>0.52</v>
      </c>
    </row>
    <row r="79" spans="1:5" ht="12.75" customHeight="1">
      <c r="A79" s="24">
        <v>31008</v>
      </c>
      <c r="B79" s="25" t="s">
        <v>146</v>
      </c>
      <c r="C79" s="20">
        <f t="shared" si="1"/>
        <v>0</v>
      </c>
      <c r="D79" s="129"/>
      <c r="E79" s="134">
        <v>0</v>
      </c>
    </row>
    <row r="80" spans="1:5" ht="12.75" customHeight="1">
      <c r="A80" s="24">
        <v>31009</v>
      </c>
      <c r="B80" s="25" t="s">
        <v>147</v>
      </c>
      <c r="C80" s="20">
        <f t="shared" si="1"/>
        <v>0</v>
      </c>
      <c r="D80" s="131"/>
      <c r="E80" s="134">
        <v>0</v>
      </c>
    </row>
    <row r="81" spans="1:5" ht="12.75" customHeight="1">
      <c r="A81" s="24">
        <v>31010</v>
      </c>
      <c r="B81" s="25" t="s">
        <v>148</v>
      </c>
      <c r="C81" s="20">
        <f t="shared" si="1"/>
        <v>0</v>
      </c>
      <c r="D81" s="129"/>
      <c r="E81" s="134">
        <v>0</v>
      </c>
    </row>
    <row r="82" spans="1:5" ht="12.75" customHeight="1">
      <c r="A82" s="24">
        <v>31011</v>
      </c>
      <c r="B82" s="25" t="s">
        <v>149</v>
      </c>
      <c r="C82" s="20">
        <f t="shared" si="1"/>
        <v>0</v>
      </c>
      <c r="D82" s="131"/>
      <c r="E82" s="134">
        <v>0</v>
      </c>
    </row>
    <row r="83" spans="1:5" ht="12.75" customHeight="1">
      <c r="A83" s="24">
        <v>31012</v>
      </c>
      <c r="B83" s="25" t="s">
        <v>150</v>
      </c>
      <c r="C83" s="20">
        <f t="shared" si="1"/>
        <v>0</v>
      </c>
      <c r="D83" s="129"/>
      <c r="E83" s="134">
        <v>0</v>
      </c>
    </row>
    <row r="84" spans="1:5" ht="12.75" customHeight="1">
      <c r="A84" s="24">
        <v>31013</v>
      </c>
      <c r="B84" s="25" t="s">
        <v>151</v>
      </c>
      <c r="C84" s="20">
        <f t="shared" si="1"/>
        <v>0</v>
      </c>
      <c r="D84" s="129"/>
      <c r="E84" s="134">
        <v>0</v>
      </c>
    </row>
    <row r="85" spans="1:5" ht="12.75" customHeight="1">
      <c r="A85" s="24">
        <v>31019</v>
      </c>
      <c r="B85" s="25" t="s">
        <v>152</v>
      </c>
      <c r="C85" s="20">
        <f t="shared" si="1"/>
        <v>0</v>
      </c>
      <c r="D85" s="129"/>
      <c r="E85" s="134">
        <v>0</v>
      </c>
    </row>
    <row r="86" spans="1:5" ht="12.75" customHeight="1">
      <c r="A86" s="24">
        <v>31020</v>
      </c>
      <c r="B86" s="25" t="s">
        <v>153</v>
      </c>
      <c r="C86" s="20">
        <f t="shared" si="1"/>
        <v>0</v>
      </c>
      <c r="D86" s="129"/>
      <c r="E86" s="134">
        <v>0</v>
      </c>
    </row>
    <row r="87" spans="1:5" ht="12.75" customHeight="1">
      <c r="A87" s="24">
        <v>31099</v>
      </c>
      <c r="B87" s="25" t="s">
        <v>139</v>
      </c>
      <c r="C87" s="20">
        <f t="shared" si="1"/>
        <v>90.37</v>
      </c>
      <c r="D87" s="129"/>
      <c r="E87" s="134">
        <v>90.37</v>
      </c>
    </row>
    <row r="88" ht="16.5" customHeight="1">
      <c r="A88" s="4" t="s">
        <v>154</v>
      </c>
    </row>
  </sheetData>
  <sheetProtection/>
  <mergeCells count="7">
    <mergeCell ref="A1:E1"/>
    <mergeCell ref="A4:B4"/>
    <mergeCell ref="A6:B6"/>
    <mergeCell ref="A7:B7"/>
    <mergeCell ref="C4:C5"/>
    <mergeCell ref="D4:D5"/>
    <mergeCell ref="E4:E5"/>
  </mergeCells>
  <printOptions/>
  <pageMargins left="0.75" right="0.75" top="1" bottom="1" header="0.5" footer="0.5"/>
  <pageSetup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F9"/>
  <sheetViews>
    <sheetView zoomScalePageLayoutView="0" workbookViewId="0" topLeftCell="A1">
      <selection activeCell="E16" sqref="E16"/>
    </sheetView>
  </sheetViews>
  <sheetFormatPr defaultColWidth="9.140625" defaultRowHeight="12.75"/>
  <cols>
    <col min="1" max="1" width="18.28125" style="0" customWidth="1"/>
    <col min="2" max="2" width="21.00390625" style="0" customWidth="1"/>
    <col min="3" max="6" width="18.28125" style="0" customWidth="1"/>
  </cols>
  <sheetData>
    <row r="1" spans="1:6" ht="24.75" customHeight="1">
      <c r="A1" s="259" t="s">
        <v>155</v>
      </c>
      <c r="B1" s="259"/>
      <c r="C1" s="259"/>
      <c r="D1" s="259"/>
      <c r="E1" s="259"/>
      <c r="F1" s="259"/>
    </row>
    <row r="2" spans="1:6" ht="15" customHeight="1">
      <c r="A2" s="17"/>
      <c r="B2" s="17"/>
      <c r="C2" s="17"/>
      <c r="D2" s="17"/>
      <c r="E2" s="17"/>
      <c r="F2" s="18" t="s">
        <v>156</v>
      </c>
    </row>
    <row r="3" spans="1:6" ht="25.5" customHeight="1">
      <c r="A3" s="70" t="s">
        <v>177</v>
      </c>
      <c r="B3" s="70"/>
      <c r="C3" s="70"/>
      <c r="D3" s="70"/>
      <c r="E3" s="70"/>
      <c r="F3" s="71" t="s">
        <v>2</v>
      </c>
    </row>
    <row r="4" spans="1:6" ht="43.5" customHeight="1">
      <c r="A4" s="260" t="s">
        <v>157</v>
      </c>
      <c r="B4" s="261"/>
      <c r="C4" s="261"/>
      <c r="D4" s="261"/>
      <c r="E4" s="261"/>
      <c r="F4" s="262"/>
    </row>
    <row r="5" spans="1:6" ht="46.5" customHeight="1">
      <c r="A5" s="263" t="s">
        <v>36</v>
      </c>
      <c r="B5" s="263" t="s">
        <v>158</v>
      </c>
      <c r="C5" s="260" t="s">
        <v>159</v>
      </c>
      <c r="D5" s="261"/>
      <c r="E5" s="262"/>
      <c r="F5" s="263" t="s">
        <v>101</v>
      </c>
    </row>
    <row r="6" spans="1:6" ht="38.25" customHeight="1">
      <c r="A6" s="264"/>
      <c r="B6" s="264"/>
      <c r="C6" s="69" t="s">
        <v>44</v>
      </c>
      <c r="D6" s="69" t="s">
        <v>160</v>
      </c>
      <c r="E6" s="69" t="s">
        <v>161</v>
      </c>
      <c r="F6" s="264"/>
    </row>
    <row r="7" spans="1:6" ht="51" customHeight="1">
      <c r="A7" s="69">
        <f>B7+C7+F7</f>
        <v>935.1599999999999</v>
      </c>
      <c r="B7" s="69">
        <v>1.13</v>
      </c>
      <c r="C7" s="69">
        <f>D7+E7</f>
        <v>918.8699999999999</v>
      </c>
      <c r="D7" s="69">
        <v>16.06</v>
      </c>
      <c r="E7" s="69">
        <v>902.81</v>
      </c>
      <c r="F7" s="69">
        <v>15.16</v>
      </c>
    </row>
    <row r="8" ht="22.5" customHeight="1"/>
    <row r="9" ht="12.75">
      <c r="A9" s="17" t="s">
        <v>162</v>
      </c>
    </row>
  </sheetData>
  <sheetProtection/>
  <mergeCells count="6">
    <mergeCell ref="A1:F1"/>
    <mergeCell ref="A4:F4"/>
    <mergeCell ref="C5:E5"/>
    <mergeCell ref="A5:A6"/>
    <mergeCell ref="B5:B6"/>
    <mergeCell ref="F5:F6"/>
  </mergeCells>
  <printOptions/>
  <pageMargins left="1.63" right="0.7513888888888889" top="1.34"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4"/>
  <sheetViews>
    <sheetView zoomScalePageLayoutView="0" workbookViewId="0" topLeftCell="A4">
      <selection activeCell="C18" sqref="C18"/>
    </sheetView>
  </sheetViews>
  <sheetFormatPr defaultColWidth="9.140625" defaultRowHeight="12.75"/>
  <cols>
    <col min="1" max="1" width="11.00390625" style="1" customWidth="1"/>
    <col min="2" max="2" width="9.28125" style="1" customWidth="1"/>
    <col min="3" max="3" width="17.421875" style="1" customWidth="1"/>
    <col min="4" max="8" width="15.7109375" style="1" customWidth="1"/>
    <col min="9" max="9" width="9.7109375" style="1" customWidth="1"/>
    <col min="10" max="16384" width="9.140625" style="1" customWidth="1"/>
  </cols>
  <sheetData>
    <row r="1" spans="1:8" ht="31.5" customHeight="1">
      <c r="A1" s="265" t="s">
        <v>163</v>
      </c>
      <c r="B1" s="265"/>
      <c r="C1" s="265"/>
      <c r="D1" s="265"/>
      <c r="E1" s="265"/>
      <c r="F1" s="265"/>
      <c r="G1" s="265"/>
      <c r="H1" s="265"/>
    </row>
    <row r="2" spans="1:8" ht="12.75">
      <c r="A2" s="2"/>
      <c r="B2" s="2"/>
      <c r="C2" s="2"/>
      <c r="D2" s="2"/>
      <c r="E2" s="2"/>
      <c r="F2" s="2"/>
      <c r="G2" s="2"/>
      <c r="H2" s="3" t="s">
        <v>164</v>
      </c>
    </row>
    <row r="3" spans="1:8" ht="12.75">
      <c r="A3" s="4" t="s">
        <v>1</v>
      </c>
      <c r="B3" s="4" t="s">
        <v>253</v>
      </c>
      <c r="C3" s="2"/>
      <c r="D3" s="2"/>
      <c r="E3" s="2"/>
      <c r="F3" s="2"/>
      <c r="G3" s="2"/>
      <c r="H3" s="3" t="s">
        <v>2</v>
      </c>
    </row>
    <row r="4" spans="1:8" ht="15" customHeight="1">
      <c r="A4" s="241" t="s">
        <v>38</v>
      </c>
      <c r="B4" s="242" t="s">
        <v>4</v>
      </c>
      <c r="C4" s="266" t="s">
        <v>165</v>
      </c>
      <c r="D4" s="266" t="s">
        <v>166</v>
      </c>
      <c r="E4" s="242" t="s">
        <v>167</v>
      </c>
      <c r="F4" s="242" t="s">
        <v>4</v>
      </c>
      <c r="G4" s="242" t="s">
        <v>4</v>
      </c>
      <c r="H4" s="266" t="s">
        <v>168</v>
      </c>
    </row>
    <row r="5" spans="1:8" ht="32.25" customHeight="1">
      <c r="A5" s="5" t="s">
        <v>42</v>
      </c>
      <c r="B5" s="6" t="s">
        <v>43</v>
      </c>
      <c r="C5" s="267"/>
      <c r="D5" s="267"/>
      <c r="E5" s="6" t="s">
        <v>36</v>
      </c>
      <c r="F5" s="6" t="s">
        <v>49</v>
      </c>
      <c r="G5" s="6" t="s">
        <v>50</v>
      </c>
      <c r="H5" s="267"/>
    </row>
    <row r="6" spans="1:8" ht="15" customHeight="1">
      <c r="A6" s="256" t="s">
        <v>48</v>
      </c>
      <c r="B6" s="256"/>
      <c r="C6" s="8" t="s">
        <v>11</v>
      </c>
      <c r="D6" s="8" t="s">
        <v>14</v>
      </c>
      <c r="E6" s="8" t="s">
        <v>17</v>
      </c>
      <c r="F6" s="8" t="s">
        <v>20</v>
      </c>
      <c r="G6" s="8" t="s">
        <v>21</v>
      </c>
      <c r="H6" s="8" t="s">
        <v>22</v>
      </c>
    </row>
    <row r="7" spans="1:8" ht="15" customHeight="1">
      <c r="A7" s="256" t="s">
        <v>36</v>
      </c>
      <c r="B7" s="256"/>
      <c r="C7" s="9">
        <v>0</v>
      </c>
      <c r="D7" s="9">
        <v>0</v>
      </c>
      <c r="E7" s="9">
        <v>0</v>
      </c>
      <c r="F7" s="9">
        <v>0</v>
      </c>
      <c r="G7" s="9">
        <v>0</v>
      </c>
      <c r="H7" s="9">
        <v>0</v>
      </c>
    </row>
    <row r="8" spans="1:8" ht="15" customHeight="1">
      <c r="A8" s="10" t="s">
        <v>4</v>
      </c>
      <c r="B8" s="11" t="s">
        <v>4</v>
      </c>
      <c r="C8" s="9" t="s">
        <v>4</v>
      </c>
      <c r="D8" s="9" t="s">
        <v>4</v>
      </c>
      <c r="E8" s="9" t="s">
        <v>4</v>
      </c>
      <c r="F8" s="9" t="s">
        <v>4</v>
      </c>
      <c r="G8" s="9" t="s">
        <v>4</v>
      </c>
      <c r="H8" s="9" t="s">
        <v>4</v>
      </c>
    </row>
    <row r="9" spans="1:8" ht="15" customHeight="1">
      <c r="A9" s="12" t="s">
        <v>4</v>
      </c>
      <c r="B9" s="13" t="s">
        <v>4</v>
      </c>
      <c r="C9" s="9" t="s">
        <v>4</v>
      </c>
      <c r="D9" s="9" t="s">
        <v>4</v>
      </c>
      <c r="E9" s="9" t="s">
        <v>4</v>
      </c>
      <c r="F9" s="9" t="s">
        <v>4</v>
      </c>
      <c r="G9" s="9" t="s">
        <v>4</v>
      </c>
      <c r="H9" s="9" t="s">
        <v>4</v>
      </c>
    </row>
    <row r="10" spans="1:8" ht="15" customHeight="1">
      <c r="A10" s="12" t="s">
        <v>4</v>
      </c>
      <c r="B10" s="13" t="s">
        <v>4</v>
      </c>
      <c r="C10" s="9" t="s">
        <v>4</v>
      </c>
      <c r="D10" s="9" t="s">
        <v>4</v>
      </c>
      <c r="E10" s="9" t="s">
        <v>4</v>
      </c>
      <c r="F10" s="9" t="s">
        <v>4</v>
      </c>
      <c r="G10" s="9" t="s">
        <v>4</v>
      </c>
      <c r="H10" s="9" t="s">
        <v>4</v>
      </c>
    </row>
    <row r="11" spans="1:8" ht="15" customHeight="1">
      <c r="A11" s="12" t="s">
        <v>4</v>
      </c>
      <c r="B11" s="13" t="s">
        <v>4</v>
      </c>
      <c r="C11" s="9" t="s">
        <v>4</v>
      </c>
      <c r="D11" s="9" t="s">
        <v>4</v>
      </c>
      <c r="E11" s="9" t="s">
        <v>4</v>
      </c>
      <c r="F11" s="9" t="s">
        <v>4</v>
      </c>
      <c r="G11" s="9" t="s">
        <v>4</v>
      </c>
      <c r="H11" s="9" t="s">
        <v>4</v>
      </c>
    </row>
    <row r="12" spans="1:8" ht="15" customHeight="1">
      <c r="A12" s="12" t="s">
        <v>4</v>
      </c>
      <c r="B12" s="13" t="s">
        <v>4</v>
      </c>
      <c r="C12" s="9" t="s">
        <v>4</v>
      </c>
      <c r="D12" s="9" t="s">
        <v>4</v>
      </c>
      <c r="E12" s="9" t="s">
        <v>4</v>
      </c>
      <c r="F12" s="9" t="s">
        <v>4</v>
      </c>
      <c r="G12" s="9" t="s">
        <v>4</v>
      </c>
      <c r="H12" s="9" t="s">
        <v>4</v>
      </c>
    </row>
    <row r="13" spans="1:8" ht="15" customHeight="1">
      <c r="A13" s="14" t="s">
        <v>4</v>
      </c>
      <c r="B13" s="15" t="s">
        <v>4</v>
      </c>
      <c r="C13" s="16" t="s">
        <v>4</v>
      </c>
      <c r="D13" s="16" t="s">
        <v>4</v>
      </c>
      <c r="E13" s="16" t="s">
        <v>4</v>
      </c>
      <c r="F13" s="16" t="s">
        <v>4</v>
      </c>
      <c r="G13" s="16" t="s">
        <v>4</v>
      </c>
      <c r="H13" s="16" t="s">
        <v>4</v>
      </c>
    </row>
    <row r="14" ht="18" customHeight="1">
      <c r="A14" s="4" t="s">
        <v>169</v>
      </c>
    </row>
  </sheetData>
  <sheetProtection/>
  <mergeCells count="8">
    <mergeCell ref="A1:H1"/>
    <mergeCell ref="A4:B4"/>
    <mergeCell ref="E4:G4"/>
    <mergeCell ref="A6:B6"/>
    <mergeCell ref="A7:B7"/>
    <mergeCell ref="C4:C5"/>
    <mergeCell ref="D4:D5"/>
    <mergeCell ref="H4:H5"/>
  </mergeCells>
  <printOptions/>
  <pageMargins left="1.5354166666666667" right="0.7513888888888889"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2016-09-18T19:00:50Z</cp:lastPrinted>
  <dcterms:created xsi:type="dcterms:W3CDTF">2016-08-11T08:14:30Z</dcterms:created>
  <dcterms:modified xsi:type="dcterms:W3CDTF">2016-09-29T08:12:21Z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