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1385" tabRatio="927" firstSheet="2" activeTab="2"/>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部门收支总表" sheetId="6" r:id="rId6"/>
    <sheet name="部门收入总表" sheetId="7" r:id="rId7"/>
    <sheet name="部门支出总表" sheetId="8" r:id="rId8"/>
    <sheet name="项目支出绩效信息表" sheetId="9" r:id="rId9"/>
    <sheet name="政府采购明细表" sheetId="10" r:id="rId10"/>
    <sheet name="Sheet1" sheetId="11" r:id="rId11"/>
  </sheets>
  <definedNames>
    <definedName name="_xlnm.Print_Area" localSheetId="5">部门收支总表!$1:$34</definedName>
  </definedNames>
  <calcPr calcId="144525" concurrentCalc="0"/>
</workbook>
</file>

<file path=xl/comments1.xml><?xml version="1.0" encoding="utf-8"?>
<comments xmlns="http://schemas.openxmlformats.org/spreadsheetml/2006/main">
  <authors>
    <author>report4</author>
  </authors>
  <commentList>
    <comment ref="A7" authorId="0">
      <text>
        <r>
          <rPr>
            <sz val="12"/>
            <rFont val="宋体"/>
            <charset val="134"/>
          </rPr>
          <t>05-拘押收教</t>
        </r>
      </text>
    </comment>
    <comment ref="B9" authorId="0">
      <text>
        <r>
          <rPr>
            <sz val="12"/>
            <rFont val="宋体"/>
            <charset val="134"/>
          </rPr>
          <t>T204050.132-新办公大楼配套项目</t>
        </r>
      </text>
    </comment>
    <comment ref="J9" authorId="0">
      <text>
        <r>
          <rPr>
            <sz val="12"/>
            <rFont val="宋体"/>
            <charset val="134"/>
          </rPr>
          <t>经费执行率</t>
        </r>
      </text>
    </comment>
    <comment ref="K9" authorId="0">
      <text>
        <r>
          <rPr>
            <sz val="12"/>
            <rFont val="宋体"/>
            <charset val="134"/>
          </rPr>
          <t>经费执行率100%</t>
        </r>
      </text>
    </comment>
    <comment ref="J10" authorId="0">
      <text>
        <r>
          <rPr>
            <sz val="12"/>
            <rFont val="宋体"/>
            <charset val="134"/>
          </rPr>
          <t>在押人员意外死亡率</t>
        </r>
      </text>
    </comment>
    <comment ref="K10" authorId="0">
      <text>
        <r>
          <rPr>
            <sz val="12"/>
            <rFont val="宋体"/>
            <charset val="134"/>
          </rPr>
          <t>意外死亡率=0%</t>
        </r>
      </text>
    </comment>
    <comment ref="B11" authorId="0">
      <text>
        <r>
          <rPr>
            <sz val="12"/>
            <rFont val="宋体"/>
            <charset val="134"/>
          </rPr>
          <t>T204050.132-新办公大楼配套项目</t>
        </r>
      </text>
    </comment>
    <comment ref="J11" authorId="0">
      <text>
        <r>
          <rPr>
            <sz val="12"/>
            <rFont val="宋体"/>
            <charset val="134"/>
          </rPr>
          <t>新办公大楼配套</t>
        </r>
      </text>
    </comment>
    <comment ref="K11" authorId="0">
      <text>
        <r>
          <rPr>
            <sz val="12"/>
            <rFont val="宋体"/>
            <charset val="134"/>
          </rPr>
          <t>新办公大楼配套</t>
        </r>
      </text>
    </comment>
    <comment ref="J12" authorId="0">
      <text>
        <r>
          <rPr>
            <sz val="12"/>
            <rFont val="宋体"/>
            <charset val="134"/>
          </rPr>
          <t>新办公大楼配套</t>
        </r>
      </text>
    </comment>
    <comment ref="K12" authorId="0">
      <text>
        <r>
          <rPr>
            <sz val="12"/>
            <rFont val="宋体"/>
            <charset val="134"/>
          </rPr>
          <t>新办公大楼配套</t>
        </r>
      </text>
    </comment>
    <comment ref="B14" authorId="0">
      <text>
        <r>
          <rPr>
            <sz val="12"/>
            <rFont val="宋体"/>
            <charset val="134"/>
          </rPr>
          <t>T203124.132-在押人员体检、重大医疗费</t>
        </r>
      </text>
    </comment>
    <comment ref="J14" authorId="0">
      <text>
        <r>
          <rPr>
            <sz val="12"/>
            <rFont val="宋体"/>
            <charset val="134"/>
          </rPr>
          <t>使用率</t>
        </r>
      </text>
    </comment>
    <comment ref="K14" authorId="0">
      <text>
        <r>
          <rPr>
            <sz val="12"/>
            <rFont val="宋体"/>
            <charset val="134"/>
          </rPr>
          <t>保障在押人员基本权利，保证监所安全稳定。使用率100%</t>
        </r>
      </text>
    </comment>
    <comment ref="J15" authorId="0">
      <text>
        <r>
          <rPr>
            <sz val="12"/>
            <rFont val="宋体"/>
            <charset val="134"/>
          </rPr>
          <t>满意率</t>
        </r>
      </text>
    </comment>
    <comment ref="K15" authorId="0">
      <text>
        <r>
          <rPr>
            <sz val="12"/>
            <rFont val="宋体"/>
            <charset val="134"/>
          </rPr>
          <t>保证监所安全稳定。
满意率100%</t>
        </r>
      </text>
    </comment>
    <comment ref="B16" authorId="0">
      <text>
        <r>
          <rPr>
            <sz val="12"/>
            <rFont val="宋体"/>
            <charset val="134"/>
          </rPr>
          <t>T203026.132-第二看守所综合工作经费</t>
        </r>
      </text>
    </comment>
    <comment ref="J16" authorId="0">
      <text>
        <r>
          <rPr>
            <sz val="12"/>
            <rFont val="宋体"/>
            <charset val="134"/>
          </rPr>
          <t>使用率</t>
        </r>
      </text>
    </comment>
    <comment ref="K16" authorId="0">
      <text>
        <r>
          <rPr>
            <sz val="12"/>
            <rFont val="宋体"/>
            <charset val="134"/>
          </rPr>
          <t>综合工作经费10万元</t>
        </r>
      </text>
    </comment>
    <comment ref="J17" authorId="0">
      <text>
        <r>
          <rPr>
            <sz val="12"/>
            <rFont val="宋体"/>
            <charset val="134"/>
          </rPr>
          <t>达标率</t>
        </r>
      </text>
    </comment>
    <comment ref="K17" authorId="0">
      <text>
        <r>
          <rPr>
            <sz val="12"/>
            <rFont val="宋体"/>
            <charset val="134"/>
          </rPr>
          <t>完善设施设备，维持工作经费，提高工作效率</t>
        </r>
      </text>
    </comment>
    <comment ref="B18" authorId="0">
      <text>
        <r>
          <rPr>
            <sz val="12"/>
            <rFont val="宋体"/>
            <charset val="134"/>
          </rPr>
          <t>T203124.132-在押人员体检、重大医疗费</t>
        </r>
      </text>
    </comment>
    <comment ref="J18" authorId="0">
      <text>
        <r>
          <rPr>
            <sz val="12"/>
            <rFont val="宋体"/>
            <charset val="134"/>
          </rPr>
          <t>使用率</t>
        </r>
      </text>
    </comment>
    <comment ref="K18" authorId="0">
      <text>
        <r>
          <rPr>
            <sz val="12"/>
            <rFont val="宋体"/>
            <charset val="134"/>
          </rPr>
          <t>在押人员体检、重大医疗费</t>
        </r>
      </text>
    </comment>
    <comment ref="J19" authorId="0">
      <text>
        <r>
          <rPr>
            <sz val="12"/>
            <rFont val="宋体"/>
            <charset val="134"/>
          </rPr>
          <t>成效率</t>
        </r>
      </text>
    </comment>
    <comment ref="K19" authorId="0">
      <text>
        <r>
          <rPr>
            <sz val="12"/>
            <rFont val="宋体"/>
            <charset val="134"/>
          </rPr>
          <t>保障在押人员权力</t>
        </r>
      </text>
    </comment>
    <comment ref="A20" authorId="0">
      <text>
        <r>
          <rPr>
            <sz val="12"/>
            <rFont val="宋体"/>
            <charset val="134"/>
          </rPr>
          <t>06-其他道路交通管理事务</t>
        </r>
      </text>
    </comment>
    <comment ref="B22" authorId="0">
      <text>
        <r>
          <rPr>
            <sz val="12"/>
            <rFont val="宋体"/>
            <charset val="134"/>
          </rPr>
          <t>T202783.132-儋州市综合视频监控系统</t>
        </r>
      </text>
    </comment>
    <comment ref="J22" authorId="0">
      <text>
        <r>
          <rPr>
            <sz val="12"/>
            <rFont val="宋体"/>
            <charset val="134"/>
          </rPr>
          <t>项目完成率</t>
        </r>
      </text>
    </comment>
    <comment ref="K22" authorId="0">
      <text>
        <r>
          <rPr>
            <sz val="12"/>
            <rFont val="宋体"/>
            <charset val="134"/>
          </rPr>
          <t xml:space="preserve">项目完成率100%
</t>
        </r>
      </text>
    </comment>
    <comment ref="J23" authorId="0">
      <text>
        <r>
          <rPr>
            <sz val="12"/>
            <rFont val="宋体"/>
            <charset val="134"/>
          </rPr>
          <t>社会安全感</t>
        </r>
      </text>
    </comment>
    <comment ref="K23" authorId="0">
      <text>
        <r>
          <rPr>
            <sz val="12"/>
            <rFont val="宋体"/>
            <charset val="134"/>
          </rPr>
          <t>群众社会治安满意率90%</t>
        </r>
      </text>
    </comment>
    <comment ref="A24" authorId="0">
      <text>
        <r>
          <rPr>
            <sz val="12"/>
            <rFont val="宋体"/>
            <charset val="134"/>
          </rPr>
          <t>07-其他公安事务</t>
        </r>
      </text>
    </comment>
    <comment ref="B26" authorId="0">
      <text>
        <r>
          <rPr>
            <sz val="12"/>
            <rFont val="宋体"/>
            <charset val="134"/>
          </rPr>
          <t>R202121.132-协警业务费</t>
        </r>
      </text>
    </comment>
    <comment ref="J26" authorId="0">
      <text>
        <r>
          <rPr>
            <sz val="12"/>
            <rFont val="宋体"/>
            <charset val="134"/>
          </rPr>
          <t>使用率</t>
        </r>
      </text>
    </comment>
    <comment ref="K26" authorId="0">
      <text>
        <r>
          <rPr>
            <sz val="12"/>
            <rFont val="宋体"/>
            <charset val="134"/>
          </rPr>
          <t>经费执行率100%</t>
        </r>
      </text>
    </comment>
    <comment ref="J27" authorId="0">
      <text>
        <r>
          <rPr>
            <sz val="12"/>
            <rFont val="宋体"/>
            <charset val="134"/>
          </rPr>
          <t>满意率</t>
        </r>
      </text>
    </comment>
    <comment ref="K27" authorId="0">
      <text>
        <r>
          <rPr>
            <sz val="12"/>
            <rFont val="宋体"/>
            <charset val="134"/>
          </rPr>
          <t>人民群众对社会治安的满意率100%</t>
        </r>
      </text>
    </comment>
    <comment ref="B29" authorId="0">
      <text>
        <r>
          <rPr>
            <sz val="12"/>
            <rFont val="宋体"/>
            <charset val="134"/>
          </rPr>
          <t>T200161.132-派出所附属工程（附属设施建设）</t>
        </r>
      </text>
    </comment>
    <comment ref="J29" authorId="0">
      <text>
        <r>
          <rPr>
            <sz val="12"/>
            <rFont val="宋体"/>
            <charset val="134"/>
          </rPr>
          <t>经费执行率</t>
        </r>
      </text>
    </comment>
    <comment ref="K29" authorId="0">
      <text>
        <r>
          <rPr>
            <sz val="12"/>
            <rFont val="宋体"/>
            <charset val="134"/>
          </rPr>
          <t>执行率100%</t>
        </r>
      </text>
    </comment>
    <comment ref="J30" authorId="0">
      <text>
        <r>
          <rPr>
            <sz val="12"/>
            <rFont val="宋体"/>
            <charset val="134"/>
          </rPr>
          <t>达标率</t>
        </r>
      </text>
    </comment>
    <comment ref="K30" authorId="0">
      <text>
        <r>
          <rPr>
            <sz val="12"/>
            <rFont val="宋体"/>
            <charset val="134"/>
          </rPr>
          <t>主体工程等基础设施建设达到有关要求，达标率100%</t>
        </r>
      </text>
    </comment>
    <comment ref="J31" authorId="0">
      <text>
        <r>
          <rPr>
            <sz val="12"/>
            <rFont val="宋体"/>
            <charset val="134"/>
          </rPr>
          <t>满意率</t>
        </r>
      </text>
    </comment>
    <comment ref="K31" authorId="0">
      <text>
        <r>
          <rPr>
            <sz val="12"/>
            <rFont val="宋体"/>
            <charset val="134"/>
          </rPr>
          <t>主体工程建设基本达到施工要求，满意率100%</t>
        </r>
      </text>
    </comment>
    <comment ref="B32" authorId="0">
      <text>
        <r>
          <rPr>
            <sz val="12"/>
            <rFont val="宋体"/>
            <charset val="134"/>
          </rPr>
          <t>T200124.132-派出所附属工程及新建工程</t>
        </r>
      </text>
    </comment>
    <comment ref="J32" authorId="0">
      <text>
        <r>
          <rPr>
            <sz val="12"/>
            <rFont val="宋体"/>
            <charset val="134"/>
          </rPr>
          <t>执行率</t>
        </r>
      </text>
    </comment>
    <comment ref="K32" authorId="0">
      <text>
        <r>
          <rPr>
            <sz val="12"/>
            <rFont val="宋体"/>
            <charset val="134"/>
          </rPr>
          <t>100%</t>
        </r>
      </text>
    </comment>
    <comment ref="J33" authorId="0">
      <text>
        <r>
          <rPr>
            <sz val="12"/>
            <rFont val="宋体"/>
            <charset val="134"/>
          </rPr>
          <t>满意率</t>
        </r>
      </text>
    </comment>
    <comment ref="K33" authorId="0">
      <text>
        <r>
          <rPr>
            <sz val="12"/>
            <rFont val="宋体"/>
            <charset val="134"/>
          </rPr>
          <t>100%</t>
        </r>
      </text>
    </comment>
    <comment ref="B34" authorId="0">
      <text>
        <r>
          <rPr>
            <sz val="12"/>
            <rFont val="宋体"/>
            <charset val="134"/>
          </rPr>
          <t>T200161.132-派出所附属工程（附属设施建设）</t>
        </r>
      </text>
    </comment>
    <comment ref="J34" authorId="0">
      <text>
        <r>
          <rPr>
            <sz val="12"/>
            <rFont val="宋体"/>
            <charset val="134"/>
          </rPr>
          <t>使用率</t>
        </r>
      </text>
    </comment>
    <comment ref="K34" authorId="0">
      <text>
        <r>
          <rPr>
            <sz val="12"/>
            <rFont val="宋体"/>
            <charset val="134"/>
          </rPr>
          <t>所有派出所完成附属工程建设及配套设，使用率100%</t>
        </r>
      </text>
    </comment>
    <comment ref="J35" authorId="0">
      <text>
        <r>
          <rPr>
            <sz val="12"/>
            <rFont val="宋体"/>
            <charset val="134"/>
          </rPr>
          <t>达标率</t>
        </r>
      </text>
    </comment>
    <comment ref="K35" authorId="0">
      <text>
        <r>
          <rPr>
            <sz val="12"/>
            <rFont val="宋体"/>
            <charset val="134"/>
          </rPr>
          <t>所有派出所的附属工程建设全部达到设计要求，
达标率100%</t>
        </r>
      </text>
    </comment>
    <comment ref="B37" authorId="0">
      <text>
        <r>
          <rPr>
            <sz val="12"/>
            <rFont val="宋体"/>
            <charset val="134"/>
          </rPr>
          <t>R202264.132-装备购置费</t>
        </r>
      </text>
    </comment>
    <comment ref="J37" authorId="0">
      <text>
        <r>
          <rPr>
            <sz val="12"/>
            <rFont val="宋体"/>
            <charset val="134"/>
          </rPr>
          <t>使用率</t>
        </r>
      </text>
    </comment>
    <comment ref="K37" authorId="0">
      <text>
        <r>
          <rPr>
            <sz val="12"/>
            <rFont val="宋体"/>
            <charset val="134"/>
          </rPr>
          <t>完成各监控点设备维修、维护工作， 使用率100%</t>
        </r>
      </text>
    </comment>
    <comment ref="J38" authorId="0">
      <text>
        <r>
          <rPr>
            <sz val="12"/>
            <rFont val="宋体"/>
            <charset val="134"/>
          </rPr>
          <t>达标率</t>
        </r>
      </text>
    </comment>
    <comment ref="K38" authorId="0">
      <text>
        <r>
          <rPr>
            <sz val="12"/>
            <rFont val="宋体"/>
            <charset val="134"/>
          </rPr>
          <t>维修维护工作达到设备工作正常，达标率100%</t>
        </r>
      </text>
    </comment>
    <comment ref="B39" authorId="0">
      <text>
        <r>
          <rPr>
            <sz val="12"/>
            <rFont val="宋体"/>
            <charset val="134"/>
          </rPr>
          <t>R202264.132-装备购置费</t>
        </r>
      </text>
    </comment>
    <comment ref="J39" authorId="0">
      <text>
        <r>
          <rPr>
            <sz val="12"/>
            <rFont val="宋体"/>
            <charset val="134"/>
          </rPr>
          <t>使用率</t>
        </r>
      </text>
    </comment>
    <comment ref="K39" authorId="0">
      <text>
        <r>
          <rPr>
            <sz val="12"/>
            <rFont val="宋体"/>
            <charset val="134"/>
          </rPr>
          <t>使用率100%</t>
        </r>
      </text>
    </comment>
    <comment ref="B41" authorId="0">
      <text>
        <r>
          <rPr>
            <sz val="12"/>
            <rFont val="宋体"/>
            <charset val="134"/>
          </rPr>
          <t>R200536.132-警戒购置费</t>
        </r>
      </text>
    </comment>
    <comment ref="J41" authorId="0">
      <text>
        <r>
          <rPr>
            <sz val="12"/>
            <rFont val="宋体"/>
            <charset val="134"/>
          </rPr>
          <t>执行率</t>
        </r>
      </text>
    </comment>
    <comment ref="K41" authorId="0">
      <text>
        <r>
          <rPr>
            <sz val="12"/>
            <rFont val="宋体"/>
            <charset val="134"/>
          </rPr>
          <t>执行率100%</t>
        </r>
      </text>
    </comment>
    <comment ref="J42" authorId="0">
      <text>
        <r>
          <rPr>
            <sz val="12"/>
            <rFont val="宋体"/>
            <charset val="134"/>
          </rPr>
          <t>民警满意率</t>
        </r>
      </text>
    </comment>
    <comment ref="K42" authorId="0">
      <text>
        <r>
          <rPr>
            <sz val="12"/>
            <rFont val="宋体"/>
            <charset val="134"/>
          </rPr>
          <t>民警满意率100%</t>
        </r>
      </text>
    </comment>
    <comment ref="B43" authorId="0">
      <text>
        <r>
          <rPr>
            <sz val="12"/>
            <rFont val="宋体"/>
            <charset val="134"/>
          </rPr>
          <t>R200536.132-警戒购置费</t>
        </r>
      </text>
    </comment>
    <comment ref="J43" authorId="0">
      <text>
        <r>
          <rPr>
            <sz val="12"/>
            <rFont val="宋体"/>
            <charset val="134"/>
          </rPr>
          <t>警棍、手铐、脚镣</t>
        </r>
      </text>
    </comment>
    <comment ref="K43" authorId="0">
      <text>
        <r>
          <rPr>
            <sz val="12"/>
            <rFont val="宋体"/>
            <charset val="134"/>
          </rPr>
          <t>警棍、手铐、脚镣</t>
        </r>
      </text>
    </comment>
    <comment ref="J44" authorId="0">
      <text>
        <r>
          <rPr>
            <sz val="12"/>
            <rFont val="宋体"/>
            <charset val="134"/>
          </rPr>
          <t>警棍、手铐、脚镣</t>
        </r>
      </text>
    </comment>
    <comment ref="K44" authorId="0">
      <text>
        <r>
          <rPr>
            <sz val="12"/>
            <rFont val="宋体"/>
            <charset val="134"/>
          </rPr>
          <t>警棍、手铐、脚镣</t>
        </r>
      </text>
    </comment>
    <comment ref="B45" authorId="0">
      <text>
        <r>
          <rPr>
            <sz val="12"/>
            <rFont val="宋体"/>
            <charset val="134"/>
          </rPr>
          <t>T203501.132-公安局本级综合工作经费</t>
        </r>
      </text>
    </comment>
    <comment ref="J45" authorId="0">
      <text>
        <r>
          <rPr>
            <sz val="12"/>
            <rFont val="宋体"/>
            <charset val="134"/>
          </rPr>
          <t>满意率</t>
        </r>
      </text>
    </comment>
    <comment ref="K45" authorId="0">
      <text>
        <r>
          <rPr>
            <sz val="12"/>
            <rFont val="宋体"/>
            <charset val="134"/>
          </rPr>
          <t>100%</t>
        </r>
      </text>
    </comment>
    <comment ref="B46" authorId="0">
      <text>
        <r>
          <rPr>
            <sz val="12"/>
            <rFont val="宋体"/>
            <charset val="134"/>
          </rPr>
          <t>T203952.132-“一标三实”工作经费</t>
        </r>
      </text>
    </comment>
    <comment ref="J46" authorId="0">
      <text>
        <r>
          <rPr>
            <sz val="12"/>
            <rFont val="宋体"/>
            <charset val="134"/>
          </rPr>
          <t>数据采集率</t>
        </r>
      </text>
    </comment>
    <comment ref="K46" authorId="0">
      <text>
        <r>
          <rPr>
            <sz val="12"/>
            <rFont val="宋体"/>
            <charset val="134"/>
          </rPr>
          <t>数据采集率100%</t>
        </r>
      </text>
    </comment>
    <comment ref="J47" authorId="0">
      <text>
        <r>
          <rPr>
            <sz val="12"/>
            <rFont val="宋体"/>
            <charset val="134"/>
          </rPr>
          <t>数据有效应用率</t>
        </r>
      </text>
    </comment>
    <comment ref="K47" authorId="0">
      <text>
        <r>
          <rPr>
            <sz val="12"/>
            <rFont val="宋体"/>
            <charset val="134"/>
          </rPr>
          <t>数据有效应用率100%</t>
        </r>
      </text>
    </comment>
    <comment ref="A48" authorId="0">
      <text>
        <r>
          <rPr>
            <sz val="12"/>
            <rFont val="宋体"/>
            <charset val="134"/>
          </rPr>
          <t>08-业务办案事务</t>
        </r>
      </text>
    </comment>
    <comment ref="B50" authorId="0">
      <text>
        <r>
          <rPr>
            <sz val="12"/>
            <rFont val="宋体"/>
            <charset val="134"/>
          </rPr>
          <t>T203948.132-反诈系统建设和技术防范设备采购费</t>
        </r>
      </text>
    </comment>
    <comment ref="J50" authorId="0">
      <text>
        <r>
          <rPr>
            <sz val="12"/>
            <rFont val="宋体"/>
            <charset val="134"/>
          </rPr>
          <t>经费执行率</t>
        </r>
      </text>
    </comment>
    <comment ref="K50" authorId="0">
      <text>
        <r>
          <rPr>
            <sz val="12"/>
            <rFont val="宋体"/>
            <charset val="134"/>
          </rPr>
          <t>经费执行率100%</t>
        </r>
      </text>
    </comment>
    <comment ref="J51" authorId="0">
      <text>
        <r>
          <rPr>
            <sz val="12"/>
            <rFont val="宋体"/>
            <charset val="134"/>
          </rPr>
          <t>群众满意率</t>
        </r>
      </text>
    </comment>
    <comment ref="K51" authorId="0">
      <text>
        <r>
          <rPr>
            <sz val="12"/>
            <rFont val="宋体"/>
            <charset val="134"/>
          </rPr>
          <t>人民群众对社会治安的满意率100%</t>
        </r>
      </text>
    </comment>
    <comment ref="B52" authorId="0">
      <text>
        <r>
          <rPr>
            <sz val="12"/>
            <rFont val="宋体"/>
            <charset val="134"/>
          </rPr>
          <t>R200576.132-治安监控系统光纤租用费</t>
        </r>
      </text>
    </comment>
    <comment ref="J52" authorId="0">
      <text>
        <r>
          <rPr>
            <sz val="12"/>
            <rFont val="宋体"/>
            <charset val="134"/>
          </rPr>
          <t>使用率</t>
        </r>
      </text>
    </comment>
    <comment ref="K52" authorId="0">
      <text>
        <r>
          <rPr>
            <sz val="12"/>
            <rFont val="宋体"/>
            <charset val="134"/>
          </rPr>
          <t>完成各治安卡口监控工作要求，使用率100%</t>
        </r>
      </text>
    </comment>
    <comment ref="J53" authorId="0">
      <text>
        <r>
          <rPr>
            <sz val="12"/>
            <rFont val="宋体"/>
            <charset val="134"/>
          </rPr>
          <t>达标率</t>
        </r>
      </text>
    </comment>
    <comment ref="K53" authorId="0">
      <text>
        <r>
          <rPr>
            <sz val="12"/>
            <rFont val="宋体"/>
            <charset val="134"/>
          </rPr>
          <t>各治安卡口监控设备运行各项工作指标正常，达标率100%</t>
        </r>
      </text>
    </comment>
    <comment ref="J54" authorId="0">
      <text>
        <r>
          <rPr>
            <sz val="12"/>
            <rFont val="宋体"/>
            <charset val="134"/>
          </rPr>
          <t>满意率</t>
        </r>
      </text>
    </comment>
    <comment ref="K54" authorId="0">
      <text>
        <r>
          <rPr>
            <sz val="12"/>
            <rFont val="宋体"/>
            <charset val="134"/>
          </rPr>
          <t>监控系统运行为治安防范和侦查破案提供技术支持的工作目标基本实现，满意率100%</t>
        </r>
      </text>
    </comment>
    <comment ref="B55" authorId="0">
      <text>
        <r>
          <rPr>
            <sz val="12"/>
            <rFont val="宋体"/>
            <charset val="134"/>
          </rPr>
          <t>R202789.132-禁毒工作经费</t>
        </r>
      </text>
    </comment>
    <comment ref="J55" authorId="0">
      <text>
        <r>
          <rPr>
            <sz val="12"/>
            <rFont val="宋体"/>
            <charset val="134"/>
          </rPr>
          <t>执行率</t>
        </r>
      </text>
    </comment>
    <comment ref="K55" authorId="0">
      <text>
        <r>
          <rPr>
            <sz val="12"/>
            <rFont val="宋体"/>
            <charset val="134"/>
          </rPr>
          <t>执行率100%</t>
        </r>
      </text>
    </comment>
    <comment ref="J56" authorId="0">
      <text>
        <r>
          <rPr>
            <sz val="12"/>
            <rFont val="宋体"/>
            <charset val="134"/>
          </rPr>
          <t>群众满意率</t>
        </r>
      </text>
    </comment>
    <comment ref="K56" authorId="0">
      <text>
        <r>
          <rPr>
            <sz val="12"/>
            <rFont val="宋体"/>
            <charset val="134"/>
          </rPr>
          <t>群众满意率100%</t>
        </r>
      </text>
    </comment>
    <comment ref="B57" authorId="0">
      <text>
        <r>
          <rPr>
            <sz val="12"/>
            <rFont val="宋体"/>
            <charset val="134"/>
          </rPr>
          <t>R202790.132-反恐工作经费</t>
        </r>
      </text>
    </comment>
    <comment ref="J57" authorId="0">
      <text>
        <r>
          <rPr>
            <sz val="12"/>
            <rFont val="宋体"/>
            <charset val="134"/>
          </rPr>
          <t>经费执行率</t>
        </r>
      </text>
    </comment>
    <comment ref="K57" authorId="0">
      <text>
        <r>
          <rPr>
            <sz val="12"/>
            <rFont val="宋体"/>
            <charset val="134"/>
          </rPr>
          <t>执行率100%</t>
        </r>
      </text>
    </comment>
    <comment ref="J58" authorId="0">
      <text>
        <r>
          <rPr>
            <sz val="12"/>
            <rFont val="宋体"/>
            <charset val="134"/>
          </rPr>
          <t>群众社会安全感满意率</t>
        </r>
      </text>
    </comment>
    <comment ref="K58" authorId="0">
      <text>
        <r>
          <rPr>
            <sz val="12"/>
            <rFont val="宋体"/>
            <charset val="134"/>
          </rPr>
          <t>满意率100%</t>
        </r>
      </text>
    </comment>
    <comment ref="B59" authorId="0">
      <text>
        <r>
          <rPr>
            <sz val="12"/>
            <rFont val="宋体"/>
            <charset val="134"/>
          </rPr>
          <t>T203948.132-反诈系统建设和技术防范设备采购费</t>
        </r>
      </text>
    </comment>
    <comment ref="J59" authorId="0">
      <text>
        <r>
          <rPr>
            <sz val="12"/>
            <rFont val="宋体"/>
            <charset val="134"/>
          </rPr>
          <t>破案率</t>
        </r>
      </text>
    </comment>
    <comment ref="K59" authorId="0">
      <text>
        <r>
          <rPr>
            <sz val="12"/>
            <rFont val="宋体"/>
            <charset val="134"/>
          </rPr>
          <t>破案率提升50%</t>
        </r>
      </text>
    </comment>
    <comment ref="B60" authorId="0">
      <text>
        <r>
          <rPr>
            <sz val="12"/>
            <rFont val="宋体"/>
            <charset val="134"/>
          </rPr>
          <t>T203949.132-儋州市综合视频监控系统链路租用费</t>
        </r>
      </text>
    </comment>
    <comment ref="J60" authorId="0">
      <text>
        <r>
          <rPr>
            <sz val="12"/>
            <rFont val="宋体"/>
            <charset val="134"/>
          </rPr>
          <t>执行率</t>
        </r>
      </text>
    </comment>
    <comment ref="K60" authorId="0">
      <text>
        <r>
          <rPr>
            <sz val="12"/>
            <rFont val="宋体"/>
            <charset val="134"/>
          </rPr>
          <t>执行率100%</t>
        </r>
      </text>
    </comment>
    <comment ref="J61" authorId="0">
      <text>
        <r>
          <rPr>
            <sz val="12"/>
            <rFont val="宋体"/>
            <charset val="134"/>
          </rPr>
          <t>群众对社会治安满意率</t>
        </r>
      </text>
    </comment>
    <comment ref="K61" authorId="0">
      <text>
        <r>
          <rPr>
            <sz val="12"/>
            <rFont val="宋体"/>
            <charset val="134"/>
          </rPr>
          <t>满意率100%</t>
        </r>
      </text>
    </comment>
    <comment ref="B62" authorId="0">
      <text>
        <r>
          <rPr>
            <sz val="12"/>
            <rFont val="宋体"/>
            <charset val="134"/>
          </rPr>
          <t>T203950.132-儋州市综合视频监控系统后台建设费（租用）</t>
        </r>
      </text>
    </comment>
    <comment ref="J62" authorId="0">
      <text>
        <r>
          <rPr>
            <sz val="12"/>
            <rFont val="宋体"/>
            <charset val="134"/>
          </rPr>
          <t>使用率</t>
        </r>
      </text>
    </comment>
    <comment ref="K62" authorId="0">
      <text>
        <r>
          <rPr>
            <sz val="12"/>
            <rFont val="宋体"/>
            <charset val="134"/>
          </rPr>
          <t>使用率100%</t>
        </r>
      </text>
    </comment>
    <comment ref="B64" authorId="0">
      <text>
        <r>
          <rPr>
            <sz val="12"/>
            <rFont val="宋体"/>
            <charset val="134"/>
          </rPr>
          <t>T200767.132-户籍管理费</t>
        </r>
      </text>
    </comment>
    <comment ref="J64" authorId="0">
      <text>
        <r>
          <rPr>
            <sz val="12"/>
            <rFont val="宋体"/>
            <charset val="134"/>
          </rPr>
          <t>执行率</t>
        </r>
      </text>
    </comment>
    <comment ref="K64" authorId="0">
      <text>
        <r>
          <rPr>
            <sz val="12"/>
            <rFont val="宋体"/>
            <charset val="134"/>
          </rPr>
          <t>执行率100%</t>
        </r>
      </text>
    </comment>
    <comment ref="J65" authorId="0">
      <text>
        <r>
          <rPr>
            <sz val="12"/>
            <rFont val="宋体"/>
            <charset val="134"/>
          </rPr>
          <t>群众满意度</t>
        </r>
      </text>
    </comment>
    <comment ref="K65" authorId="0">
      <text>
        <r>
          <rPr>
            <sz val="12"/>
            <rFont val="宋体"/>
            <charset val="134"/>
          </rPr>
          <t>满意度100%</t>
        </r>
      </text>
    </comment>
  </commentList>
</comments>
</file>

<file path=xl/comments2.xml><?xml version="1.0" encoding="utf-8"?>
<comments xmlns="http://schemas.openxmlformats.org/spreadsheetml/2006/main">
  <authors>
    <author>report4</author>
  </authors>
  <commentList>
    <comment ref="E8" authorId="0">
      <text>
        <r>
          <rPr>
            <sz val="12"/>
            <rFont val="宋体"/>
            <charset val="134"/>
          </rPr>
          <t>897名协警管理服务费</t>
        </r>
      </text>
    </comment>
    <comment ref="E10" authorId="0">
      <text>
        <r>
          <rPr>
            <sz val="12"/>
            <rFont val="宋体"/>
            <charset val="134"/>
          </rPr>
          <t>购置安保类无人机反制设备1套5架</t>
        </r>
      </text>
    </comment>
    <comment ref="E14" authorId="0">
      <text>
        <r>
          <rPr>
            <sz val="12"/>
            <rFont val="宋体"/>
            <charset val="134"/>
          </rPr>
          <t>户籍档案数字信息化服务费</t>
        </r>
      </text>
    </comment>
    <comment ref="E16" authorId="0">
      <text>
        <r>
          <rPr>
            <sz val="12"/>
            <rFont val="宋体"/>
            <charset val="134"/>
          </rPr>
          <t>采购安装儋州市综合视频监控系统设备1套</t>
        </r>
      </text>
    </comment>
    <comment ref="E18" authorId="0">
      <text>
        <r>
          <rPr>
            <sz val="12"/>
            <rFont val="宋体"/>
            <charset val="134"/>
          </rPr>
          <t>公安大楼物业管理费</t>
        </r>
      </text>
    </comment>
    <comment ref="E20" authorId="0">
      <text>
        <r>
          <rPr>
            <sz val="12"/>
            <rFont val="宋体"/>
            <charset val="134"/>
          </rPr>
          <t>为加强我市反电信诈骗侦查破案能力，需要购置反电信诈骗专用设备一批</t>
        </r>
      </text>
    </comment>
    <comment ref="E22" authorId="0">
      <text>
        <r>
          <rPr>
            <sz val="12"/>
            <rFont val="宋体"/>
            <charset val="134"/>
          </rPr>
          <t>儋州市综合视频监控系统1年链路租用费</t>
        </r>
      </text>
    </comment>
    <comment ref="E24" authorId="0">
      <text>
        <r>
          <rPr>
            <sz val="12"/>
            <rFont val="宋体"/>
            <charset val="134"/>
          </rPr>
          <t>儋州市综合视频监控系统1年期的后台设备服务租赁费</t>
        </r>
      </text>
    </comment>
    <comment ref="E27" authorId="0">
      <text>
        <r>
          <rPr>
            <sz val="12"/>
            <rFont val="宋体"/>
            <charset val="134"/>
          </rPr>
          <t>手铐100副（ 100元/副 ）、脚镣100副（200元/副 ）</t>
        </r>
      </text>
    </comment>
    <comment ref="E29" authorId="0">
      <text>
        <r>
          <rPr>
            <sz val="12"/>
            <rFont val="宋体"/>
            <charset val="134"/>
          </rPr>
          <t>在押人员被子500床X120元/床=60000元；囚服500套X90元/套=45000元</t>
        </r>
      </text>
    </comment>
    <comment ref="E31" authorId="0">
      <text>
        <r>
          <rPr>
            <sz val="12"/>
            <rFont val="宋体"/>
            <charset val="134"/>
          </rPr>
          <t>计划采购6台电脑</t>
        </r>
      </text>
    </comment>
  </commentList>
</comments>
</file>

<file path=xl/sharedStrings.xml><?xml version="1.0" encoding="utf-8"?>
<sst xmlns="http://schemas.openxmlformats.org/spreadsheetml/2006/main" count="324">
  <si>
    <t>附件1-1</t>
  </si>
  <si>
    <t>财政拨款收支总表</t>
  </si>
  <si>
    <t>部门：儋州市公安局（汇总）</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</si>
  <si>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</si>
  <si>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</si>
  <si>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</si>
  <si>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</si>
  <si>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</si>
  <si>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</si>
  <si>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</si>
  <si>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</si>
  <si>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</si>
  <si>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</si>
  <si>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</si>
  <si>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</si>
  <si>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</si>
  <si>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</si>
  <si>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</si>
  <si>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</si>
  <si>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</si>
  <si>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</si>
  <si>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</si>
  <si>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</si>
  <si>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</si>
  <si>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</si>
  <si>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</si>
  <si>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</si>
  <si>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</si>
  <si>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</si>
  <si>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 xml:space="preserve"> (十五)资源勘探信息等支出(215)</t>
  </si>
  <si>
    <t>（十六）商业服务业等支出(216)</t>
  </si>
  <si>
    <t>（十七）金融支出(217)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</si>
  <si>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</si>
  <si>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</si>
  <si>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</si>
  <si>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</si>
  <si>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</si>
  <si>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</si>
  <si>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</si>
  <si>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</si>
  <si>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</si>
  <si>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</si>
  <si>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收入总计</t>
  </si>
  <si>
    <t>支出总计</t>
  </si>
  <si>
    <t>附件1-2</t>
  </si>
  <si>
    <t>一般公共预算支出表</t>
  </si>
  <si>
    <t>支出功能分类科目</t>
  </si>
  <si>
    <t>2019年预算数</t>
  </si>
  <si>
    <t>科目编码</t>
  </si>
  <si>
    <t>科目名称</t>
  </si>
  <si>
    <t>小计</t>
  </si>
  <si>
    <t>基本支出</t>
  </si>
  <si>
    <t>项目支出</t>
  </si>
  <si>
    <t>行政运行</t>
  </si>
  <si>
    <t>一般行政管理事务</t>
  </si>
  <si>
    <t>信息化建设</t>
  </si>
  <si>
    <t>执法办案</t>
  </si>
  <si>
    <t>特别业务</t>
  </si>
  <si>
    <t>其他公安支出</t>
  </si>
  <si>
    <t>机关事业单位基本养老保险缴费支出</t>
  </si>
  <si>
    <t>其他优抚支出</t>
  </si>
  <si>
    <t>行政单位医疗</t>
  </si>
  <si>
    <t>公务员医疗补助</t>
  </si>
  <si>
    <t>住房公积金</t>
  </si>
  <si>
    <t>附件1-3</t>
  </si>
  <si>
    <t>一般公共预算基本支出表</t>
  </si>
  <si>
    <t>支出经济分类科目</t>
  </si>
  <si>
    <t>2019年基本支出</t>
  </si>
  <si>
    <t>人员经费</t>
  </si>
  <si>
    <t>公用经费</t>
  </si>
  <si>
    <t>基本工资</t>
  </si>
  <si>
    <t>津贴补贴</t>
  </si>
  <si>
    <t>奖金</t>
  </si>
  <si>
    <t>绩效工资</t>
  </si>
  <si>
    <t>机关事业单位基本养老保险缴费</t>
  </si>
  <si>
    <t>职工基本医疗保险缴费</t>
  </si>
  <si>
    <t>公务员医疗补助缴费</t>
  </si>
  <si>
    <t>其他社会保障缴费</t>
  </si>
  <si>
    <t>其他工资福利支出</t>
  </si>
  <si>
    <t>办公费</t>
  </si>
  <si>
    <t>邮电费</t>
  </si>
  <si>
    <t>工会经费</t>
  </si>
  <si>
    <t>福利费</t>
  </si>
  <si>
    <t>公务用车运行维护费</t>
  </si>
  <si>
    <t>其他交通费用</t>
  </si>
  <si>
    <t>其他商品和服务支出</t>
  </si>
  <si>
    <t>生活补助</t>
  </si>
  <si>
    <t>附件1-4</t>
  </si>
  <si>
    <t>一般公共预算“三公”经费支出表</t>
  </si>
  <si>
    <t>2018年预算数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</si>
  <si>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</si>
  <si>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</si>
  <si>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</si>
  <si>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</si>
  <si>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</si>
  <si>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</si>
  <si>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</si>
  <si>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</si>
  <si>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</si>
  <si>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部门收支总表</t>
  </si>
  <si>
    <t>收     入</t>
  </si>
  <si>
    <t xml:space="preserve"> 支     出</t>
  </si>
  <si>
    <t>项    目</t>
  </si>
  <si>
    <t>本年预算</t>
  </si>
  <si>
    <t xml:space="preserve">  一、一般公共预算收入</t>
  </si>
  <si>
    <t xml:space="preserve">  一、一般公共服务支出(201)</t>
  </si>
  <si>
    <t xml:space="preserve">  二、政府性基金收入</t>
  </si>
  <si>
    <t xml:space="preserve">  二、外交支出(202)</t>
  </si>
  <si>
    <t xml:space="preserve">  三、国防支出(203)</t>
  </si>
  <si>
    <t xml:space="preserve">  四、公共安全支出(204)</t>
  </si>
  <si>
    <t xml:space="preserve">  五、教育支出(205)</t>
  </si>
  <si>
    <t xml:space="preserve">  六、科学技术支出(206)</t>
  </si>
  <si>
    <t xml:space="preserve">  七、文化体育与传媒支出(207)</t>
  </si>
  <si>
    <t xml:space="preserve">  八、社会保障和就业支出(208)</t>
  </si>
  <si>
    <t xml:space="preserve">  九、社会保险基金支出(209)</t>
  </si>
  <si>
    <t xml:space="preserve">  十、医疗卫生与计划生育支出(210)</t>
  </si>
  <si>
    <t xml:space="preserve">  十一、节能环保支出(211)</t>
  </si>
  <si>
    <t xml:space="preserve">  十二、城乡社区支出(212)</t>
  </si>
  <si>
    <t xml:space="preserve">  十三、农林水支出(213)</t>
  </si>
  <si>
    <t xml:space="preserve">  十四、交通运输支出(214)</t>
  </si>
  <si>
    <t xml:space="preserve">  十五、资源勘探信息等支出(215)</t>
  </si>
  <si>
    <t xml:space="preserve">  十六、商业服务业等支出(216)</t>
  </si>
  <si>
    <t xml:space="preserve">  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</si>
  <si>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</si>
  <si>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</si>
  <si>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</si>
  <si>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</si>
  <si>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</si>
  <si>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</si>
  <si>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</si>
  <si>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</si>
  <si>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</si>
  <si>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</si>
  <si>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 入 总 计</t>
  </si>
  <si>
    <t>支 出 总 计</t>
  </si>
  <si>
    <t>附件1-7</t>
  </si>
  <si>
    <t>部门收入总表</t>
  </si>
  <si>
    <t>儋州市公安局（汇总）</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</si>
  <si>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</si>
  <si>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</si>
  <si>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</si>
  <si>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</si>
  <si>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</si>
  <si>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</si>
  <si>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</si>
  <si>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</si>
  <si>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</si>
  <si>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</si>
  <si>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</si>
  <si>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</si>
  <si>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儋州市公安局</t>
  </si>
  <si>
    <t>附件1-8</t>
  </si>
  <si>
    <t>部门支出总表</t>
  </si>
  <si>
    <t>本级</t>
  </si>
  <si>
    <t>下级</t>
  </si>
  <si>
    <t>……</t>
  </si>
  <si>
    <t>附件1-9</t>
  </si>
  <si>
    <t xml:space="preserve">  </t>
  </si>
  <si>
    <t>项目支出绩效信息表</t>
  </si>
  <si>
    <t xml:space="preserve"> 部门：儋州市公安局</t>
  </si>
  <si>
    <t xml:space="preserve"> </t>
  </si>
  <si>
    <t>金额单位：</t>
  </si>
  <si>
    <t>元</t>
  </si>
  <si>
    <t>预算部门职责</t>
  </si>
  <si>
    <t>项目名称</t>
  </si>
  <si>
    <t>预算单位</t>
  </si>
  <si>
    <t>项目类型</t>
  </si>
  <si>
    <t>资金性质</t>
  </si>
  <si>
    <t>指标类型</t>
  </si>
  <si>
    <t>绩效指标</t>
  </si>
  <si>
    <t>绩效目标</t>
  </si>
  <si>
    <t xml:space="preserve"> 132-儋州市公安局</t>
  </si>
  <si>
    <t xml:space="preserve">   05-拘押收教</t>
  </si>
  <si>
    <t xml:space="preserve">       01-拘押场所设施维护</t>
  </si>
  <si>
    <t xml:space="preserve"> T203838.132-在押人员疾病预防和治疗费</t>
  </si>
  <si>
    <t xml:space="preserve"> 132001-儋州市公安局本级</t>
  </si>
  <si>
    <t xml:space="preserve"> Z-专项业务类</t>
  </si>
  <si>
    <t xml:space="preserve"> 11-一般公共预算</t>
  </si>
  <si>
    <t>产出指标</t>
  </si>
  <si>
    <t xml:space="preserve"> 经费执行率</t>
  </si>
  <si>
    <t xml:space="preserve"> 经费执行率100%</t>
  </si>
  <si>
    <t>成效指标</t>
  </si>
  <si>
    <t xml:space="preserve"> 在押人员意外死亡率</t>
  </si>
  <si>
    <t xml:space="preserve"> 意外死亡率=0%</t>
  </si>
  <si>
    <t xml:space="preserve"> T204050.132-新办公大楼配套项目</t>
  </si>
  <si>
    <t xml:space="preserve"> 132004-儋州市第二看守所</t>
  </si>
  <si>
    <t xml:space="preserve"> F-发展建设类</t>
  </si>
  <si>
    <t xml:space="preserve"> 新办公大楼配套</t>
  </si>
  <si>
    <t xml:space="preserve">       02-拘押人员保障</t>
  </si>
  <si>
    <t xml:space="preserve"> R202350.132-在押人员给养费</t>
  </si>
  <si>
    <t xml:space="preserve"> 使用率</t>
  </si>
  <si>
    <t xml:space="preserve"> 保障在押人员基本权利，保证监所安全稳定。使用率100%</t>
  </si>
  <si>
    <t xml:space="preserve"> 满意率</t>
  </si>
  <si>
    <t xml:space="preserve"> 保证监所安全稳定。
满意率100%</t>
  </si>
  <si>
    <t xml:space="preserve"> T203026.132-第二看守所综合工作经费</t>
  </si>
  <si>
    <t xml:space="preserve"> 综合工作经费10万元</t>
  </si>
  <si>
    <t xml:space="preserve"> 达标率</t>
  </si>
  <si>
    <t xml:space="preserve"> 完善设施设备，维持工作经费，提高工作效率</t>
  </si>
  <si>
    <t xml:space="preserve"> T203124.132-在押人员体检、重大医疗费</t>
  </si>
  <si>
    <t xml:space="preserve"> 在押人员体检、重大医疗费</t>
  </si>
  <si>
    <t xml:space="preserve"> 成效率</t>
  </si>
  <si>
    <t xml:space="preserve"> 保障在押人员权力</t>
  </si>
  <si>
    <t xml:space="preserve">   06-其他道路交通管理事务</t>
  </si>
  <si>
    <t xml:space="preserve">       02-信息化系统</t>
  </si>
  <si>
    <t xml:space="preserve"> T202783.132-儋州市综合视频监控系统</t>
  </si>
  <si>
    <t xml:space="preserve"> 12-政府性基金</t>
  </si>
  <si>
    <t xml:space="preserve"> 项目完成率</t>
  </si>
  <si>
    <t xml:space="preserve"> 项目完成率100%
</t>
  </si>
  <si>
    <t xml:space="preserve"> 社会安全感</t>
  </si>
  <si>
    <t xml:space="preserve"> 群众社会治安满意率90%</t>
  </si>
  <si>
    <t xml:space="preserve">   07-其他公安事务</t>
  </si>
  <si>
    <t xml:space="preserve">       01-后勤管理</t>
  </si>
  <si>
    <t xml:space="preserve"> R202121.132-协警业务费</t>
  </si>
  <si>
    <t xml:space="preserve"> 人民群众对社会治安的满意率100%</t>
  </si>
  <si>
    <t xml:space="preserve">       03-业务用房建设及维护</t>
  </si>
  <si>
    <t xml:space="preserve"> T200122.132-儋州市第二看守所建设项目（新建）</t>
  </si>
  <si>
    <t xml:space="preserve"> 执行率100%</t>
  </si>
  <si>
    <t xml:space="preserve"> 主体工程等基础设施建设达到有关要求，达标率100%</t>
  </si>
  <si>
    <t>效率指标</t>
  </si>
  <si>
    <t xml:space="preserve"> 主体工程建设基本达到施工要求，满意率100%</t>
  </si>
  <si>
    <t xml:space="preserve"> T200124.132-派出所附属工程及新建工程</t>
  </si>
  <si>
    <t xml:space="preserve"> 执行率</t>
  </si>
  <si>
    <t xml:space="preserve"> 100%</t>
  </si>
  <si>
    <t xml:space="preserve"> T200161.132-派出所附属工程（附属设施建设）</t>
  </si>
  <si>
    <t xml:space="preserve"> 所有派出所完成附属工程建设及配套设，使用率100%</t>
  </si>
  <si>
    <t xml:space="preserve"> 所有派出所的附属工程建设全部达到设计要求，
达标率100%</t>
  </si>
  <si>
    <t xml:space="preserve">       04-装备更新及维护</t>
  </si>
  <si>
    <t xml:space="preserve"> R200577.132-监控系统维修维护费</t>
  </si>
  <si>
    <t xml:space="preserve"> 完成各监控点设备维修、维护工作， 使用率100%</t>
  </si>
  <si>
    <t xml:space="preserve"> 维修维护工作达到设备工作正常，达标率100%</t>
  </si>
  <si>
    <t xml:space="preserve"> R202264.132-装备购置费</t>
  </si>
  <si>
    <t xml:space="preserve"> 使用率100%</t>
  </si>
  <si>
    <t xml:space="preserve">       05-综合事务</t>
  </si>
  <si>
    <t xml:space="preserve"> T200040.132-民警体检及人身意外保险费</t>
  </si>
  <si>
    <t xml:space="preserve"> 民警满意率</t>
  </si>
  <si>
    <t xml:space="preserve"> 民警满意率100%</t>
  </si>
  <si>
    <t xml:space="preserve"> R200536.132-警戒购置费</t>
  </si>
  <si>
    <t xml:space="preserve"> 警棍、手铐、脚镣</t>
  </si>
  <si>
    <t xml:space="preserve"> T203501.132-公安局本级综合工作经费</t>
  </si>
  <si>
    <t xml:space="preserve"> T203952.132-“一标三实”工作经费</t>
  </si>
  <si>
    <t xml:space="preserve"> 数据采集率</t>
  </si>
  <si>
    <t xml:space="preserve"> 数据采集率100%</t>
  </si>
  <si>
    <t xml:space="preserve"> 数据有效应用率</t>
  </si>
  <si>
    <t xml:space="preserve"> 数据有效应用率100%</t>
  </si>
  <si>
    <t xml:space="preserve">   08-业务办案事务</t>
  </si>
  <si>
    <t xml:space="preserve">       01-案件侦查及相关  事务管理</t>
  </si>
  <si>
    <t xml:space="preserve"> R200041.132-不可预见办案业务及情报信息费</t>
  </si>
  <si>
    <t xml:space="preserve"> 群众满意率</t>
  </si>
  <si>
    <t xml:space="preserve"> R200576.132-治安监控系统光纤租用费</t>
  </si>
  <si>
    <t xml:space="preserve"> 完成各治安卡口监控工作要求，使用率100%</t>
  </si>
  <si>
    <t xml:space="preserve"> 各治安卡口监控设备运行各项工作指标正常，达标率100%</t>
  </si>
  <si>
    <t xml:space="preserve"> 监控系统运行为治安防范和侦查破案提供技术支持的工作目标基本实现，满意率100%</t>
  </si>
  <si>
    <t xml:space="preserve"> R202789.132-禁毒工作经费</t>
  </si>
  <si>
    <t xml:space="preserve"> 群众满意率100%</t>
  </si>
  <si>
    <t xml:space="preserve"> R202790.132-反恐工作经费</t>
  </si>
  <si>
    <t xml:space="preserve"> 群众社会安全感满意率</t>
  </si>
  <si>
    <t xml:space="preserve"> 满意率100%</t>
  </si>
  <si>
    <t xml:space="preserve"> T203948.132-反诈系统建设和技术防范设备采购费</t>
  </si>
  <si>
    <t xml:space="preserve"> 破案率</t>
  </si>
  <si>
    <t xml:space="preserve"> 破案率提升50%</t>
  </si>
  <si>
    <t xml:space="preserve"> T203949.132-儋州市综合视频监控系统链路租用费</t>
  </si>
  <si>
    <t xml:space="preserve"> 群众对社会治安满意率</t>
  </si>
  <si>
    <t xml:space="preserve"> T203950.132-儋州市综合视频监控系统后台建设费（租用）</t>
  </si>
  <si>
    <t xml:space="preserve">       02-证件管理</t>
  </si>
  <si>
    <t xml:space="preserve"> T200767.132-户籍管理费</t>
  </si>
  <si>
    <t xml:space="preserve"> 群众满意度</t>
  </si>
  <si>
    <t xml:space="preserve"> 满意度100%</t>
  </si>
  <si>
    <t xml:space="preserve"> 报表编号：CZPF-013</t>
  </si>
  <si>
    <t xml:space="preserve">   儋州市公安局2019年政府采购预算明细表</t>
  </si>
  <si>
    <t xml:space="preserve">    预算年度：2019</t>
  </si>
  <si>
    <t xml:space="preserve"> 金额单位：</t>
  </si>
  <si>
    <t>预算单位/项目名称</t>
  </si>
  <si>
    <t>采购目录大类</t>
  </si>
  <si>
    <t>配置数量</t>
  </si>
  <si>
    <t>采购金额</t>
  </si>
  <si>
    <t>采购说明</t>
  </si>
  <si>
    <t xml:space="preserve">    R202121.132-协警业务费</t>
  </si>
  <si>
    <t>600,000.00</t>
  </si>
  <si>
    <t>C99-其他服务</t>
  </si>
  <si>
    <t>897名协警管理服务费</t>
  </si>
  <si>
    <t xml:space="preserve">    R202264.132-装备购置费</t>
  </si>
  <si>
    <t>2,700,000.00</t>
  </si>
  <si>
    <t>A1016-保安设备</t>
  </si>
  <si>
    <t>购置安保类无人机反制设备1套5架</t>
  </si>
  <si>
    <t xml:space="preserve">    T200161.132-派出所附属工程（附属设施建设）</t>
  </si>
  <si>
    <t>2,000,000.00</t>
  </si>
  <si>
    <t>A99-其他货物</t>
  </si>
  <si>
    <t>派出所附属工程设备购置</t>
  </si>
  <si>
    <t xml:space="preserve">    T200767.132-户籍管理费</t>
  </si>
  <si>
    <t>1,140,000.00</t>
  </si>
  <si>
    <t>户籍档案数字信息化服务费</t>
  </si>
  <si>
    <t xml:space="preserve">    T202783.132-儋州市综合视频监控系统</t>
  </si>
  <si>
    <t>50,000,000.00</t>
  </si>
  <si>
    <t>A1099-其他专用设备</t>
  </si>
  <si>
    <t>采购安装儋州市综合视频监控系统设备1套</t>
  </si>
  <si>
    <t xml:space="preserve">    T203501.132-公安局本级综合工作经费</t>
  </si>
  <si>
    <t>3,500,000.00</t>
  </si>
  <si>
    <t>C10-物业管理</t>
  </si>
  <si>
    <t>公安大楼物业管理费</t>
  </si>
  <si>
    <t xml:space="preserve">    T203948.132-反诈系统建设和技术防范设备采购费</t>
  </si>
  <si>
    <t>23,723,500.00</t>
  </si>
  <si>
    <t>为加强我市反电信诈骗侦查破案能力，需要购置反电信诈骗专用设备一批</t>
  </si>
  <si>
    <t xml:space="preserve">    T203949.132-儋州市综合视频监控系统链路租用费</t>
  </si>
  <si>
    <t>6,858,000.00</t>
  </si>
  <si>
    <t>C0699-其他租赁</t>
  </si>
  <si>
    <t>儋州市综合视频监控系统1年链路租用费</t>
  </si>
  <si>
    <t xml:space="preserve">    T203950.132-儋州市综合视频监控系统后台建设费（租用）</t>
  </si>
  <si>
    <t>3,120,000.00</t>
  </si>
  <si>
    <t>C0604-设备和机械</t>
  </si>
  <si>
    <t>儋州市综合视频监控系统1年期的后台设备服务租赁费</t>
  </si>
  <si>
    <t xml:space="preserve">    R200536.132-警戒购置费</t>
  </si>
  <si>
    <t>30,000.00</t>
  </si>
  <si>
    <t>A1015-警用设备和用品</t>
  </si>
  <si>
    <t>手铐100副（ 100元/副 ）、脚镣100副（200元/副 ）</t>
  </si>
  <si>
    <t xml:space="preserve">    R202350.132-在押人员给养费</t>
  </si>
  <si>
    <t>105,000.00</t>
  </si>
  <si>
    <t>在押人员被子500床X120元/床=60000元；囚服500套X90元/套=45000元</t>
  </si>
  <si>
    <t xml:space="preserve">    T204050.132-新办公大楼配套项目</t>
  </si>
  <si>
    <t>183,400.00</t>
  </si>
  <si>
    <t>A1004-网络设备</t>
  </si>
  <si>
    <t>计划采购6台电脑</t>
  </si>
  <si>
    <t>货物</t>
  </si>
  <si>
    <t>工程</t>
  </si>
  <si>
    <t>服务</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</si>
</sst>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numFmt numFmtId="177" formatCode="#,##0.00_ "/>
    <numFmt numFmtId="178" formatCode="0.00_ "/>
  </numFmts>
  <fonts count="50">
    <font>
      <sz val="11"/>
      <color theme="1"/>
      <name val="宋体"/>
      <charset val="134"/>
      <scheme val="minor"/>
    </font>
    <font>
      <sz val="12"/>
      <name val="宋体"/>
      <charset val="134"/>
    </font>
    <font>
      <sz val="14"/>
      <name val="宋体"/>
      <charset val="134"/>
    </font>
    <font>
      <sz val="11"/>
      <color indexed="16"/>
      <name val="宋体"/>
      <charset val="134"/>
    </font>
    <font>
      <sz val="11"/>
      <color indexed="8"/>
      <name val="宋体"/>
      <charset val="134"/>
    </font>
    <font>
      <sz val="12"/>
      <color indexed="8"/>
      <name val="宋体"/>
      <charset val="134"/>
    </font>
    <font>
      <b/>
      <sz val="22"/>
      <color indexed="8"/>
      <name val="宋体"/>
      <charset val="134"/>
    </font>
    <font>
      <sz val="14"/>
      <color indexed="8"/>
      <name val="宋体"/>
      <charset val="134"/>
    </font>
    <font>
      <b/>
      <sz val="11"/>
      <color indexed="8"/>
      <name val="宋体"/>
      <charset val="134"/>
    </font>
    <font>
      <b/>
      <sz val="12"/>
      <color indexed="10"/>
      <name val="宋体"/>
      <charset val="134"/>
    </font>
    <font>
      <b/>
      <sz val="14"/>
      <color indexed="8"/>
      <name val="宋体"/>
      <charset val="134"/>
    </font>
    <font>
      <sz val="11"/>
      <color indexed="12"/>
      <name val="宋体"/>
      <charset val="134"/>
    </font>
    <font>
      <sz val="11"/>
      <name val="宋体"/>
      <charset val="134"/>
    </font>
    <font>
      <b/>
      <sz val="22"/>
      <name val="宋体"/>
      <charset val="134"/>
    </font>
    <font>
      <b/>
      <sz val="11"/>
      <name val="宋体"/>
      <charset val="134"/>
    </font>
    <font>
      <sz val="12"/>
      <color indexed="8"/>
      <name val="Dialog"/>
      <charset val="0"/>
    </font>
    <font>
      <b/>
      <sz val="11"/>
      <color indexed="10"/>
      <name val="宋体"/>
      <charset val="134"/>
    </font>
    <font>
      <b/>
      <sz val="11"/>
      <color theme="1"/>
      <name val="宋体"/>
      <charset val="134"/>
      <scheme val="minor"/>
    </font>
    <font>
      <b/>
      <sz val="22"/>
      <color theme="1"/>
      <name val="宋体"/>
      <charset val="134"/>
      <scheme val="minor"/>
    </font>
    <font>
      <sz val="11"/>
      <color rgb="FFFF0000"/>
      <name val="宋体"/>
      <charset val="134"/>
      <scheme val="minor"/>
    </font>
    <font>
      <sz val="9"/>
      <color theme="1"/>
      <name val="宋体"/>
      <charset val="134"/>
      <scheme val="minor"/>
    </font>
    <font>
      <sz val="12"/>
      <color theme="1"/>
      <name val="宋体"/>
      <charset val="134"/>
      <scheme val="minor"/>
    </font>
    <font>
      <sz val="16"/>
      <color theme="1"/>
      <name val="宋体"/>
      <charset val="134"/>
      <scheme val="minor"/>
    </font>
    <font>
      <b/>
      <sz val="11"/>
      <color rgb="FF002060"/>
      <name val="宋体"/>
      <charset val="134"/>
      <scheme val="minor"/>
    </font>
    <font>
      <sz val="11"/>
      <color rgb="FF002060"/>
      <name val="宋体"/>
      <charset val="134"/>
      <scheme val="minor"/>
    </font>
    <font>
      <sz val="14"/>
      <color theme="1"/>
      <name val="宋体"/>
      <charset val="134"/>
      <scheme val="minor"/>
    </font>
    <font>
      <sz val="11"/>
      <color rgb="FF0070C0"/>
      <name val="宋体"/>
      <charset val="134"/>
      <scheme val="minor"/>
    </font>
    <font>
      <sz val="11"/>
      <name val="宋体"/>
      <charset val="134"/>
      <scheme val="minor"/>
    </font>
    <font>
      <b/>
      <sz val="12"/>
      <color theme="1"/>
      <name val="宋体"/>
      <charset val="134"/>
      <scheme val="minor"/>
    </font>
    <font>
      <sz val="11"/>
      <color rgb="FF0070C0"/>
      <name val="宋体"/>
      <charset val="134"/>
    </font>
    <font>
      <b/>
      <sz val="12"/>
      <color indexed="8"/>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5">
    <border>
      <left/>
      <right/>
      <top/>
      <bottom/>
      <diagonal/>
    </border>
    <border>
      <left/>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thin">
        <color indexed="16"/>
      </right>
      <top style="thin">
        <color indexed="16"/>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16"/>
      </right>
      <top style="thin">
        <color indexed="16"/>
      </top>
      <bottom style="thin">
        <color indexed="16"/>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8" borderId="0" applyNumberFormat="0" applyBorder="0" applyAlignment="0" applyProtection="0">
      <alignment vertical="center"/>
    </xf>
    <xf numFmtId="0" fontId="42"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2" borderId="0" applyNumberFormat="0" applyBorder="0" applyAlignment="0" applyProtection="0">
      <alignment vertical="center"/>
    </xf>
    <xf numFmtId="0" fontId="35" fillId="13" borderId="0" applyNumberFormat="0" applyBorder="0" applyAlignment="0" applyProtection="0">
      <alignment vertical="center"/>
    </xf>
    <xf numFmtId="43" fontId="0" fillId="0" borderId="0" applyFont="0" applyFill="0" applyBorder="0" applyAlignment="0" applyProtection="0">
      <alignment vertical="center"/>
    </xf>
    <xf numFmtId="0" fontId="36" fillId="21"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6" borderId="20" applyNumberFormat="0" applyFont="0" applyAlignment="0" applyProtection="0">
      <alignment vertical="center"/>
    </xf>
    <xf numFmtId="0" fontId="36" fillId="15"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19" applyNumberFormat="0" applyFill="0" applyAlignment="0" applyProtection="0">
      <alignment vertical="center"/>
    </xf>
    <xf numFmtId="0" fontId="47" fillId="0" borderId="19" applyNumberFormat="0" applyFill="0" applyAlignment="0" applyProtection="0">
      <alignment vertical="center"/>
    </xf>
    <xf numFmtId="0" fontId="36" fillId="20" borderId="0" applyNumberFormat="0" applyBorder="0" applyAlignment="0" applyProtection="0">
      <alignment vertical="center"/>
    </xf>
    <xf numFmtId="0" fontId="33" fillId="0" borderId="17" applyNumberFormat="0" applyFill="0" applyAlignment="0" applyProtection="0">
      <alignment vertical="center"/>
    </xf>
    <xf numFmtId="0" fontId="36" fillId="19" borderId="0" applyNumberFormat="0" applyBorder="0" applyAlignment="0" applyProtection="0">
      <alignment vertical="center"/>
    </xf>
    <xf numFmtId="0" fontId="48" fillId="25" borderId="23" applyNumberFormat="0" applyAlignment="0" applyProtection="0">
      <alignment vertical="center"/>
    </xf>
    <xf numFmtId="0" fontId="43" fillId="25" borderId="21" applyNumberFormat="0" applyAlignment="0" applyProtection="0">
      <alignment vertical="center"/>
    </xf>
    <xf numFmtId="0" fontId="49" fillId="34" borderId="24" applyNumberFormat="0" applyAlignment="0" applyProtection="0">
      <alignment vertical="center"/>
    </xf>
    <xf numFmtId="0" fontId="31" fillId="7" borderId="0" applyNumberFormat="0" applyBorder="0" applyAlignment="0" applyProtection="0">
      <alignment vertical="center"/>
    </xf>
    <xf numFmtId="0" fontId="36" fillId="31" borderId="0" applyNumberFormat="0" applyBorder="0" applyAlignment="0" applyProtection="0">
      <alignment vertical="center"/>
    </xf>
    <xf numFmtId="0" fontId="37" fillId="0" borderId="18" applyNumberFormat="0" applyFill="0" applyAlignment="0" applyProtection="0">
      <alignment vertical="center"/>
    </xf>
    <xf numFmtId="0" fontId="46" fillId="0" borderId="22" applyNumberFormat="0" applyFill="0" applyAlignment="0" applyProtection="0">
      <alignment vertical="center"/>
    </xf>
    <xf numFmtId="0" fontId="32" fillId="6" borderId="0" applyNumberFormat="0" applyBorder="0" applyAlignment="0" applyProtection="0">
      <alignment vertical="center"/>
    </xf>
    <xf numFmtId="0" fontId="39" fillId="18" borderId="0" applyNumberFormat="0" applyBorder="0" applyAlignment="0" applyProtection="0">
      <alignment vertical="center"/>
    </xf>
    <xf numFmtId="0" fontId="31" fillId="24" borderId="0" applyNumberFormat="0" applyBorder="0" applyAlignment="0" applyProtection="0">
      <alignment vertical="center"/>
    </xf>
    <xf numFmtId="0" fontId="36" fillId="29"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36" fillId="28" borderId="0" applyNumberFormat="0" applyBorder="0" applyAlignment="0" applyProtection="0">
      <alignment vertical="center"/>
    </xf>
    <xf numFmtId="0" fontId="36" fillId="27" borderId="0" applyNumberFormat="0" applyBorder="0" applyAlignment="0" applyProtection="0">
      <alignment vertical="center"/>
    </xf>
    <xf numFmtId="0" fontId="31" fillId="4" borderId="0" applyNumberFormat="0" applyBorder="0" applyAlignment="0" applyProtection="0">
      <alignment vertical="center"/>
    </xf>
    <xf numFmtId="0" fontId="31" fillId="10" borderId="0" applyNumberFormat="0" applyBorder="0" applyAlignment="0" applyProtection="0">
      <alignment vertical="center"/>
    </xf>
    <xf numFmtId="0" fontId="36" fillId="30" borderId="0" applyNumberFormat="0" applyBorder="0" applyAlignment="0" applyProtection="0">
      <alignment vertical="center"/>
    </xf>
    <xf numFmtId="0" fontId="31" fillId="32" borderId="0" applyNumberFormat="0" applyBorder="0" applyAlignment="0" applyProtection="0">
      <alignment vertical="center"/>
    </xf>
    <xf numFmtId="0" fontId="36" fillId="14" borderId="0" applyNumberFormat="0" applyBorder="0" applyAlignment="0" applyProtection="0">
      <alignment vertical="center"/>
    </xf>
    <xf numFmtId="0" fontId="36" fillId="26" borderId="0" applyNumberFormat="0" applyBorder="0" applyAlignment="0" applyProtection="0">
      <alignment vertical="center"/>
    </xf>
    <xf numFmtId="0" fontId="31" fillId="9" borderId="0" applyNumberFormat="0" applyBorder="0" applyAlignment="0" applyProtection="0">
      <alignment vertical="center"/>
    </xf>
    <xf numFmtId="0" fontId="36" fillId="17" borderId="0" applyNumberFormat="0" applyBorder="0" applyAlignment="0" applyProtection="0">
      <alignment vertical="center"/>
    </xf>
    <xf numFmtId="0" fontId="1" fillId="0" borderId="0"/>
  </cellStyleXfs>
  <cellXfs count="125">
    <xf numFmtId="0" fontId="0" fillId="0" borderId="0" xfId="0">
      <alignment vertical="center"/>
    </xf>
    <xf numFmtId="0" fontId="1" fillId="0" borderId="0" xfId="0" applyFont="1" applyFill="1" applyBorder="1" applyAlignment="1"/>
    <xf numFmtId="0" fontId="2" fillId="0" borderId="0" xfId="0" applyFont="1" applyFill="1" applyBorder="1" applyAlignment="1"/>
    <xf numFmtId="49" fontId="3"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5"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6" fillId="0" borderId="0"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center"/>
    </xf>
    <xf numFmtId="49" fontId="10"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shrinkToFit="1"/>
    </xf>
    <xf numFmtId="49" fontId="8" fillId="0" borderId="2" xfId="0" applyNumberFormat="1" applyFont="1" applyFill="1" applyBorder="1" applyAlignment="1">
      <alignment horizontal="center" vertical="center"/>
    </xf>
    <xf numFmtId="0" fontId="4" fillId="0" borderId="2" xfId="0" applyFont="1" applyFill="1" applyBorder="1" applyAlignment="1">
      <alignment horizontal="left" vertical="center"/>
    </xf>
    <xf numFmtId="4" fontId="4" fillId="0" borderId="2" xfId="0" applyNumberFormat="1" applyFont="1" applyFill="1" applyBorder="1" applyAlignment="1">
      <alignment horizontal="right" vertical="center"/>
    </xf>
    <xf numFmtId="49" fontId="4" fillId="0" borderId="2"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176"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49" fontId="3" fillId="2" borderId="0" xfId="0" applyNumberFormat="1" applyFont="1" applyFill="1" applyBorder="1" applyAlignment="1">
      <alignment horizontal="left" vertical="center"/>
    </xf>
    <xf numFmtId="49" fontId="4"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4" fillId="2" borderId="0" xfId="0" applyFont="1" applyFill="1" applyBorder="1" applyAlignment="1">
      <alignment horizontal="center" vertical="center"/>
    </xf>
    <xf numFmtId="49" fontId="6"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xf>
    <xf numFmtId="49" fontId="12" fillId="2" borderId="1" xfId="0" applyNumberFormat="1" applyFont="1" applyFill="1" applyBorder="1" applyAlignment="1">
      <alignment horizontal="left" vertical="center"/>
    </xf>
    <xf numFmtId="0" fontId="9" fillId="2" borderId="1" xfId="0" applyFont="1" applyFill="1" applyBorder="1" applyAlignment="1">
      <alignment horizontal="right" vertical="center"/>
    </xf>
    <xf numFmtId="0" fontId="9" fillId="2" borderId="1" xfId="0" applyFont="1" applyFill="1" applyBorder="1" applyAlignment="1">
      <alignment horizontal="left" vertical="center"/>
    </xf>
    <xf numFmtId="0" fontId="9" fillId="2" borderId="1" xfId="0" applyFont="1" applyFill="1" applyBorder="1" applyAlignment="1">
      <alignment horizontal="right" vertical="center" wrapText="1" shrinkToFit="1"/>
    </xf>
    <xf numFmtId="49" fontId="9" fillId="2" borderId="1" xfId="0" applyNumberFormat="1" applyFont="1" applyFill="1" applyBorder="1" applyAlignment="1">
      <alignment horizontal="right" vertical="center" wrapText="1" shrinkToFit="1"/>
    </xf>
    <xf numFmtId="49" fontId="9" fillId="2" borderId="1" xfId="0" applyNumberFormat="1" applyFont="1" applyFill="1" applyBorder="1" applyAlignment="1">
      <alignment horizontal="left" vertical="center"/>
    </xf>
    <xf numFmtId="49" fontId="8" fillId="2" borderId="2" xfId="0" applyNumberFormat="1" applyFont="1" applyFill="1" applyBorder="1" applyAlignment="1">
      <alignment horizontal="center" vertical="center"/>
    </xf>
    <xf numFmtId="49" fontId="14" fillId="2" borderId="2" xfId="0" applyNumberFormat="1" applyFont="1" applyFill="1" applyBorder="1" applyAlignment="1">
      <alignment horizontal="center" vertical="center"/>
    </xf>
    <xf numFmtId="49" fontId="4" fillId="2" borderId="2" xfId="0" applyNumberFormat="1" applyFont="1" applyFill="1" applyBorder="1" applyAlignment="1">
      <alignment horizontal="left" vertical="center" wrapText="1" shrinkToFit="1"/>
    </xf>
    <xf numFmtId="0" fontId="4" fillId="2" borderId="2" xfId="0" applyFont="1" applyFill="1" applyBorder="1" applyAlignment="1">
      <alignment horizontal="right" vertical="center"/>
    </xf>
    <xf numFmtId="0" fontId="12" fillId="2" borderId="2" xfId="0" applyFont="1" applyFill="1" applyBorder="1" applyAlignment="1">
      <alignment horizontal="center" vertical="center"/>
    </xf>
    <xf numFmtId="0" fontId="4" fillId="2" borderId="2" xfId="0" applyFont="1" applyFill="1" applyBorder="1" applyAlignment="1">
      <alignment horizontal="center" vertical="center"/>
    </xf>
    <xf numFmtId="4" fontId="4" fillId="2" borderId="2" xfId="0" applyNumberFormat="1" applyFont="1" applyFill="1" applyBorder="1" applyAlignment="1">
      <alignment horizontal="right" vertical="top"/>
    </xf>
    <xf numFmtId="4" fontId="4" fillId="2" borderId="3" xfId="0" applyNumberFormat="1" applyFont="1" applyFill="1" applyBorder="1" applyAlignment="1">
      <alignment horizontal="right" vertical="top"/>
    </xf>
    <xf numFmtId="177" fontId="0" fillId="0" borderId="4" xfId="0" applyNumberFormat="1" applyBorder="1">
      <alignment vertical="center"/>
    </xf>
    <xf numFmtId="4" fontId="4" fillId="2" borderId="4" xfId="0" applyNumberFormat="1" applyFont="1" applyFill="1" applyBorder="1" applyAlignment="1">
      <alignment horizontal="right" vertical="top"/>
    </xf>
    <xf numFmtId="49" fontId="4" fillId="2" borderId="2" xfId="0" applyNumberFormat="1" applyFont="1" applyFill="1" applyBorder="1" applyAlignment="1">
      <alignment horizontal="left" vertical="top" wrapText="1" shrinkToFit="1"/>
    </xf>
    <xf numFmtId="49" fontId="12" fillId="2" borderId="2" xfId="0" applyNumberFormat="1" applyFont="1" applyFill="1" applyBorder="1" applyAlignment="1">
      <alignment horizontal="left" vertical="top" wrapText="1" shrinkToFit="1"/>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0" fontId="1" fillId="0" borderId="4" xfId="0" applyFont="1" applyFill="1" applyBorder="1" applyAlignment="1"/>
    <xf numFmtId="177" fontId="0" fillId="0" borderId="7" xfId="0" applyNumberFormat="1" applyBorder="1" applyAlignment="1">
      <alignment horizontal="center" vertical="center"/>
    </xf>
    <xf numFmtId="49" fontId="5"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0" fontId="16" fillId="2" borderId="1" xfId="0" applyFont="1" applyFill="1" applyBorder="1" applyAlignment="1">
      <alignment horizontal="right" vertical="center"/>
    </xf>
    <xf numFmtId="0" fontId="4" fillId="2" borderId="8" xfId="0" applyFont="1" applyFill="1" applyBorder="1" applyAlignment="1">
      <alignment horizontal="right" vertical="center"/>
    </xf>
    <xf numFmtId="49" fontId="4" fillId="2" borderId="8" xfId="0" applyNumberFormat="1" applyFont="1" applyFill="1" applyBorder="1" applyAlignment="1">
      <alignment horizontal="center" vertical="center"/>
    </xf>
    <xf numFmtId="0" fontId="17" fillId="0" borderId="0" xfId="0" applyFont="1">
      <alignment vertical="center"/>
    </xf>
    <xf numFmtId="0" fontId="0" fillId="0" borderId="0" xfId="0" applyFont="1">
      <alignment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pplyBorder="1">
      <alignment vertical="center"/>
    </xf>
    <xf numFmtId="0" fontId="17" fillId="0" borderId="4" xfId="0" applyFont="1" applyBorder="1" applyAlignment="1">
      <alignment horizontal="center" vertical="center"/>
    </xf>
    <xf numFmtId="49" fontId="8" fillId="2" borderId="4"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0" fillId="0" borderId="4" xfId="0" applyFont="1" applyBorder="1" applyAlignment="1">
      <alignment horizontal="center" vertical="center"/>
    </xf>
    <xf numFmtId="49" fontId="4" fillId="2" borderId="4" xfId="0" applyNumberFormat="1"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177" fontId="19" fillId="0" borderId="4" xfId="0" applyNumberFormat="1" applyFont="1" applyBorder="1">
      <alignment vertical="center"/>
    </xf>
    <xf numFmtId="0" fontId="0" fillId="0" borderId="4" xfId="0" applyBorder="1">
      <alignment vertical="center"/>
    </xf>
    <xf numFmtId="0" fontId="20" fillId="0" borderId="4" xfId="0" applyFont="1" applyBorder="1" applyAlignment="1">
      <alignment horizontal="left" vertical="center"/>
    </xf>
    <xf numFmtId="177" fontId="0" fillId="0" borderId="4" xfId="0" applyNumberFormat="1"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0" xfId="0" applyAlignment="1">
      <alignment horizontal="right" vertical="center"/>
    </xf>
    <xf numFmtId="0" fontId="0" fillId="0" borderId="0" xfId="0" applyFont="1" applyAlignment="1">
      <alignment wrapText="1"/>
    </xf>
    <xf numFmtId="0" fontId="21" fillId="0" borderId="0" xfId="0" applyFont="1" applyAlignment="1">
      <alignment horizontal="center" vertical="center"/>
    </xf>
    <xf numFmtId="0" fontId="22" fillId="0" borderId="0" xfId="0" applyFont="1">
      <alignment vertical="center"/>
    </xf>
    <xf numFmtId="0" fontId="0" fillId="0" borderId="12" xfId="0" applyFont="1" applyBorder="1" applyAlignment="1">
      <alignment horizontal="center" vertical="center" wrapText="1"/>
    </xf>
    <xf numFmtId="49" fontId="4" fillId="2" borderId="4" xfId="0" applyNumberFormat="1"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21" fillId="3" borderId="9" xfId="0" applyFont="1" applyFill="1" applyBorder="1" applyAlignment="1">
      <alignment horizontal="center" vertical="center"/>
    </xf>
    <xf numFmtId="178" fontId="21" fillId="3" borderId="4" xfId="0" applyNumberFormat="1" applyFont="1" applyFill="1" applyBorder="1" applyAlignment="1">
      <alignment horizontal="center" vertical="center"/>
    </xf>
    <xf numFmtId="0" fontId="21" fillId="0" borderId="4" xfId="0" applyFont="1" applyBorder="1" applyAlignment="1">
      <alignment horizontal="center" vertical="center"/>
    </xf>
    <xf numFmtId="0" fontId="21" fillId="3" borderId="4" xfId="0" applyFont="1" applyFill="1" applyBorder="1" applyAlignment="1">
      <alignment horizontal="center" vertical="center"/>
    </xf>
    <xf numFmtId="0" fontId="19" fillId="0" borderId="0" xfId="0" applyFont="1">
      <alignment vertical="center"/>
    </xf>
    <xf numFmtId="0" fontId="0" fillId="0" borderId="15" xfId="0" applyBorder="1" applyAlignment="1">
      <alignment horizontal="right" vertical="center"/>
    </xf>
    <xf numFmtId="49" fontId="4" fillId="2" borderId="4" xfId="0" applyNumberFormat="1" applyFont="1" applyFill="1" applyBorder="1" applyAlignment="1">
      <alignment horizontal="left" vertical="center"/>
    </xf>
    <xf numFmtId="0" fontId="4" fillId="2" borderId="4" xfId="0" applyFont="1" applyFill="1" applyBorder="1" applyAlignment="1">
      <alignment horizontal="left" vertical="center"/>
    </xf>
    <xf numFmtId="0" fontId="18" fillId="0" borderId="0" xfId="0" applyFont="1">
      <alignment vertical="center"/>
    </xf>
    <xf numFmtId="0" fontId="0" fillId="0" borderId="0" xfId="0" applyAlignment="1">
      <alignment horizontal="left" vertical="center"/>
    </xf>
    <xf numFmtId="0" fontId="23" fillId="0" borderId="0" xfId="0" applyFont="1">
      <alignment vertical="center"/>
    </xf>
    <xf numFmtId="0" fontId="0" fillId="0" borderId="4" xfId="0" applyBorder="1" applyAlignment="1">
      <alignment vertical="center" wrapText="1"/>
    </xf>
    <xf numFmtId="177" fontId="24" fillId="0" borderId="4" xfId="0" applyNumberFormat="1" applyFont="1" applyBorder="1">
      <alignment vertical="center"/>
    </xf>
    <xf numFmtId="0" fontId="24" fillId="0" borderId="0" xfId="0" applyFont="1">
      <alignment vertical="center"/>
    </xf>
    <xf numFmtId="0" fontId="19" fillId="0" borderId="0" xfId="0" applyFont="1" applyAlignment="1">
      <alignment horizontal="left" vertical="center"/>
    </xf>
    <xf numFmtId="0" fontId="0" fillId="0" borderId="0" xfId="0" applyAlignment="1">
      <alignment horizontal="center" vertical="center" wrapText="1"/>
    </xf>
    <xf numFmtId="0" fontId="25" fillId="0" borderId="0" xfId="0" applyFont="1">
      <alignment vertical="center"/>
    </xf>
    <xf numFmtId="0" fontId="0" fillId="0" borderId="4" xfId="0" applyBorder="1" applyAlignment="1">
      <alignment horizontal="center" vertical="center" wrapText="1"/>
    </xf>
    <xf numFmtId="0" fontId="4" fillId="0" borderId="4" xfId="0" applyFont="1" applyFill="1" applyBorder="1" applyAlignment="1">
      <alignment horizontal="center" vertical="center"/>
    </xf>
    <xf numFmtId="0" fontId="17" fillId="0" borderId="0" xfId="0" applyFont="1" applyAlignment="1">
      <alignment horizontal="right" vertical="center"/>
    </xf>
    <xf numFmtId="0" fontId="26" fillId="0" borderId="0" xfId="0" applyFont="1">
      <alignment vertical="center"/>
    </xf>
    <xf numFmtId="0" fontId="26" fillId="0" borderId="0" xfId="0" applyFont="1" applyAlignment="1">
      <alignment horizontal="center" vertical="center"/>
    </xf>
    <xf numFmtId="0" fontId="25" fillId="0" borderId="0" xfId="0" applyFont="1" applyAlignment="1">
      <alignment horizontal="left" vertical="center"/>
    </xf>
    <xf numFmtId="0" fontId="0" fillId="0" borderId="0" xfId="0" applyBorder="1" applyAlignment="1">
      <alignment horizontal="left" vertical="center"/>
    </xf>
    <xf numFmtId="0" fontId="21" fillId="0" borderId="0" xfId="0" applyFont="1" applyAlignment="1">
      <alignment horizontal="right" vertical="center"/>
    </xf>
    <xf numFmtId="0" fontId="26" fillId="0" borderId="4" xfId="0" applyFont="1" applyBorder="1" applyAlignment="1">
      <alignment horizontal="center" vertical="center"/>
    </xf>
    <xf numFmtId="177" fontId="26" fillId="0" borderId="4" xfId="0" applyNumberFormat="1" applyFont="1" applyBorder="1" applyAlignment="1">
      <alignment horizontal="center" vertical="center"/>
    </xf>
    <xf numFmtId="177" fontId="27" fillId="0" borderId="4" xfId="0" applyNumberFormat="1" applyFont="1" applyBorder="1" applyAlignment="1">
      <alignment horizontal="center" vertical="center"/>
    </xf>
    <xf numFmtId="177" fontId="0" fillId="0" borderId="4" xfId="0" applyNumberFormat="1" applyFont="1"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178" fontId="0" fillId="0" borderId="0" xfId="0" applyNumberFormat="1">
      <alignment vertical="center"/>
    </xf>
    <xf numFmtId="0" fontId="0" fillId="0" borderId="0" xfId="0" applyBorder="1" applyAlignment="1">
      <alignment horizontal="center" vertical="center"/>
    </xf>
    <xf numFmtId="177" fontId="26" fillId="0" borderId="4" xfId="0" applyNumberFormat="1" applyFont="1" applyBorder="1">
      <alignment vertical="center"/>
    </xf>
    <xf numFmtId="0" fontId="28" fillId="0" borderId="0" xfId="0" applyFont="1" applyAlignment="1">
      <alignment horizontal="center" vertical="center"/>
    </xf>
    <xf numFmtId="0" fontId="21" fillId="0" borderId="0" xfId="0" applyFont="1" applyAlignment="1">
      <alignment horizontal="left" vertical="center"/>
    </xf>
    <xf numFmtId="0" fontId="0" fillId="0" borderId="0" xfId="0" applyBorder="1" applyAlignment="1">
      <alignment horizontal="right" vertical="center"/>
    </xf>
    <xf numFmtId="49" fontId="4" fillId="2" borderId="4" xfId="49" applyNumberFormat="1" applyFont="1" applyFill="1" applyBorder="1" applyAlignment="1">
      <alignment horizontal="left" vertical="center"/>
    </xf>
    <xf numFmtId="49" fontId="29" fillId="2" borderId="4" xfId="49" applyNumberFormat="1" applyFont="1" applyFill="1" applyBorder="1" applyAlignment="1">
      <alignment horizontal="left" vertical="center"/>
    </xf>
    <xf numFmtId="0" fontId="28" fillId="0" borderId="4" xfId="0" applyFont="1" applyBorder="1" applyAlignment="1">
      <alignment horizontal="center" vertical="center"/>
    </xf>
    <xf numFmtId="177" fontId="28" fillId="0" borderId="4" xfId="0" applyNumberFormat="1" applyFont="1" applyBorder="1" applyAlignment="1">
      <alignment horizontal="center" vertical="center"/>
    </xf>
    <xf numFmtId="49" fontId="30" fillId="2" borderId="4" xfId="49"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4"/>
  <sheetViews>
    <sheetView zoomScale="85" zoomScaleNormal="85" workbookViewId="0">
      <selection activeCell="B19" sqref="B19"/>
    </sheetView>
  </sheetViews>
  <sheetFormatPr defaultColWidth="9" defaultRowHeight="24.95" customHeight="1" outlineLevelCol="5"/>
  <cols>
    <col min="1" max="1" width="24.9916666666667" customWidth="1"/>
    <col min="2" max="2" width="20" customWidth="1"/>
    <col min="3" max="3" width="32.125" customWidth="1"/>
    <col min="4" max="6" width="18.6666666666667" customWidth="1"/>
    <col min="7" max="7" width="12.625"/>
  </cols>
  <sheetData>
    <row r="1" ht="24.75" customHeight="1" spans="1:1">
      <c r="A1" s="99" t="s">
        <v>0</v>
      </c>
    </row>
    <row r="2" ht="39" customHeight="1" spans="1:6">
      <c r="A2" s="59" t="s">
        <v>1</v>
      </c>
      <c r="B2" s="59"/>
      <c r="C2" s="59"/>
      <c r="D2" s="59"/>
      <c r="E2" s="59"/>
      <c r="F2" s="59"/>
    </row>
    <row r="3" ht="26.25" customHeight="1" spans="1:6">
      <c r="A3" s="118" t="s">
        <v>2</v>
      </c>
      <c r="B3" s="118"/>
      <c r="C3" s="59"/>
      <c r="D3" s="59"/>
      <c r="E3" s="59"/>
      <c r="F3" s="119" t="s">
        <v>3</v>
      </c>
    </row>
    <row r="4" customHeight="1" spans="1:6">
      <c r="A4" s="67" t="s">
        <v>4</v>
      </c>
      <c r="B4" s="67"/>
      <c r="C4" s="67" t="s">
        <v>5</v>
      </c>
      <c r="D4" s="67"/>
      <c r="E4" s="67"/>
      <c r="F4" s="67"/>
    </row>
    <row r="5" customHeight="1" spans="1:6">
      <c r="A5" s="67" t="s">
        <v>6</v>
      </c>
      <c r="B5" s="67" t="s">
        <v>7</v>
      </c>
      <c r="C5" s="67" t="s">
        <v>6</v>
      </c>
      <c r="D5" s="67" t="s">
        <v>8</v>
      </c>
      <c r="E5" s="67" t="s">
        <v>9</v>
      </c>
      <c r="F5" s="67" t="s">
        <v>10</v>
      </c>
    </row>
    <row r="6" customHeight="1" spans="1:6">
      <c r="A6" s="70" t="s">
        <v>11</v>
      </c>
      <c r="B6" s="43"/>
      <c r="C6" s="70" t="s">
        <v>12</v>
      </c>
      <c r="D6" s="43"/>
      <c r="E6" s="43"/>
      <c r="F6" s="43"/>
    </row>
    <row r="7" customHeight="1" spans="1:6">
      <c r="A7" s="70" t="s">
        <v>13</v>
      </c>
      <c r="B7" s="43">
        <v>263276164.3</v>
      </c>
      <c r="C7" s="120" t="s">
        <v>14</v>
      </c>
      <c r="D7" s="43">
        <f>E7+F7</f>
        <v>0</v>
      </c>
      <c r="E7" s="43"/>
      <c r="F7" s="43"/>
    </row>
    <row r="8" customHeight="1" spans="1:6">
      <c r="A8" s="70" t="s">
        <v>15</v>
      </c>
      <c r="B8" s="43">
        <v>77038000</v>
      </c>
      <c r="C8" s="120" t="s">
        <v>16</v>
      </c>
      <c r="D8" s="43">
        <f t="shared" ref="D8:D34" si="0">E8+F8</f>
        <v>0</v>
      </c>
      <c r="E8" s="43"/>
      <c r="F8" s="43"/>
    </row>
    <row r="9" ht="18" customHeight="1" spans="1:6">
      <c r="A9" s="70"/>
      <c r="B9" s="43"/>
      <c r="C9" s="120" t="s">
        <v>17</v>
      </c>
      <c r="D9" s="43">
        <f t="shared" si="0"/>
        <v>0</v>
      </c>
      <c r="E9" s="43"/>
      <c r="F9" s="43"/>
    </row>
    <row r="10" ht="18" customHeight="1" spans="1:6">
      <c r="A10" s="70"/>
      <c r="B10" s="43"/>
      <c r="C10" s="121" t="s">
        <v>18</v>
      </c>
      <c r="D10" s="43">
        <f t="shared" si="0"/>
        <v>232408691.1</v>
      </c>
      <c r="E10" s="43">
        <f>159087291.1+73321400</f>
        <v>232408691.1</v>
      </c>
      <c r="F10" s="43"/>
    </row>
    <row r="11" ht="18" customHeight="1" spans="1:6">
      <c r="A11" s="70"/>
      <c r="B11" s="43"/>
      <c r="C11" s="120" t="s">
        <v>19</v>
      </c>
      <c r="D11" s="43">
        <f t="shared" si="0"/>
        <v>0</v>
      </c>
      <c r="E11" s="43"/>
      <c r="F11" s="43"/>
    </row>
    <row r="12" ht="18" customHeight="1" spans="1:6">
      <c r="A12" s="70"/>
      <c r="B12" s="43"/>
      <c r="C12" s="120" t="s">
        <v>20</v>
      </c>
      <c r="D12" s="43">
        <f t="shared" si="0"/>
        <v>0</v>
      </c>
      <c r="E12" s="43"/>
      <c r="F12" s="43"/>
    </row>
    <row r="13" ht="18" customHeight="1" spans="1:6">
      <c r="A13" s="70"/>
      <c r="B13" s="43"/>
      <c r="C13" s="120" t="s">
        <v>21</v>
      </c>
      <c r="D13" s="43">
        <f t="shared" si="0"/>
        <v>0</v>
      </c>
      <c r="E13" s="43"/>
      <c r="F13" s="43"/>
    </row>
    <row r="14" ht="18" customHeight="1" spans="1:6">
      <c r="A14" s="70"/>
      <c r="B14" s="43"/>
      <c r="C14" s="121" t="s">
        <v>22</v>
      </c>
      <c r="D14" s="43">
        <f t="shared" si="0"/>
        <v>11776928</v>
      </c>
      <c r="E14" s="43">
        <v>11776928</v>
      </c>
      <c r="F14" s="43"/>
    </row>
    <row r="15" ht="18" customHeight="1" spans="1:6">
      <c r="A15" s="70"/>
      <c r="B15" s="43"/>
      <c r="C15" s="120" t="s">
        <v>23</v>
      </c>
      <c r="D15" s="43">
        <f t="shared" si="0"/>
        <v>0</v>
      </c>
      <c r="E15" s="43"/>
      <c r="F15" s="43"/>
    </row>
    <row r="16" ht="18" customHeight="1" spans="1:6">
      <c r="A16" s="70"/>
      <c r="B16" s="43"/>
      <c r="C16" s="121" t="s">
        <v>24</v>
      </c>
      <c r="D16" s="43">
        <f t="shared" si="0"/>
        <v>10800724.4</v>
      </c>
      <c r="E16" s="43">
        <v>10800724.4</v>
      </c>
      <c r="F16" s="43"/>
    </row>
    <row r="17" ht="18" customHeight="1" spans="1:6">
      <c r="A17" s="70"/>
      <c r="B17" s="43"/>
      <c r="C17" s="120" t="s">
        <v>25</v>
      </c>
      <c r="D17" s="43">
        <f t="shared" si="0"/>
        <v>0</v>
      </c>
      <c r="E17" s="43"/>
      <c r="F17" s="43"/>
    </row>
    <row r="18" ht="18" customHeight="1" spans="1:6">
      <c r="A18" s="70"/>
      <c r="B18" s="43"/>
      <c r="C18" s="121" t="s">
        <v>26</v>
      </c>
      <c r="D18" s="43">
        <f t="shared" si="0"/>
        <v>77038000</v>
      </c>
      <c r="E18" s="43"/>
      <c r="F18" s="43">
        <v>77038000</v>
      </c>
    </row>
    <row r="19" ht="18" customHeight="1" spans="1:6">
      <c r="A19" s="70"/>
      <c r="B19" s="43"/>
      <c r="C19" s="120" t="s">
        <v>27</v>
      </c>
      <c r="D19" s="43">
        <f t="shared" si="0"/>
        <v>0</v>
      </c>
      <c r="E19" s="43"/>
      <c r="F19" s="43"/>
    </row>
    <row r="20" ht="18" customHeight="1" spans="1:6">
      <c r="A20" s="70"/>
      <c r="B20" s="43"/>
      <c r="C20" s="120" t="s">
        <v>28</v>
      </c>
      <c r="D20" s="43">
        <f t="shared" si="0"/>
        <v>0</v>
      </c>
      <c r="E20" s="43"/>
      <c r="F20" s="43"/>
    </row>
    <row r="21" ht="18" customHeight="1" spans="1:6">
      <c r="A21" s="70"/>
      <c r="B21" s="43"/>
      <c r="C21" s="120" t="s">
        <v>29</v>
      </c>
      <c r="D21" s="43">
        <f t="shared" si="0"/>
        <v>0</v>
      </c>
      <c r="E21" s="43"/>
      <c r="F21" s="43"/>
    </row>
    <row r="22" ht="18" customHeight="1" spans="1:6">
      <c r="A22" s="70"/>
      <c r="B22" s="43"/>
      <c r="C22" s="120" t="s">
        <v>30</v>
      </c>
      <c r="D22" s="43">
        <f t="shared" si="0"/>
        <v>0</v>
      </c>
      <c r="E22" s="43"/>
      <c r="F22" s="43"/>
    </row>
    <row r="23" ht="18" customHeight="1" spans="1:6">
      <c r="A23" s="70"/>
      <c r="B23" s="43"/>
      <c r="C23" s="120" t="s">
        <v>31</v>
      </c>
      <c r="D23" s="43">
        <f t="shared" si="0"/>
        <v>0</v>
      </c>
      <c r="E23" s="43"/>
      <c r="F23" s="43"/>
    </row>
    <row r="24" ht="18" customHeight="1" spans="1:6">
      <c r="A24" s="70"/>
      <c r="B24" s="43"/>
      <c r="C24" s="120" t="s">
        <v>32</v>
      </c>
      <c r="D24" s="43">
        <f t="shared" si="0"/>
        <v>0</v>
      </c>
      <c r="E24" s="43"/>
      <c r="F24" s="43"/>
    </row>
    <row r="25" ht="18" customHeight="1" spans="1:6">
      <c r="A25" s="70"/>
      <c r="B25" s="43"/>
      <c r="C25" s="120" t="s">
        <v>33</v>
      </c>
      <c r="D25" s="43">
        <f t="shared" si="0"/>
        <v>0</v>
      </c>
      <c r="E25" s="43"/>
      <c r="F25" s="43"/>
    </row>
    <row r="26" ht="18" customHeight="1" spans="1:6">
      <c r="A26" s="70"/>
      <c r="B26" s="43"/>
      <c r="C26" s="121" t="s">
        <v>34</v>
      </c>
      <c r="D26" s="43">
        <f t="shared" si="0"/>
        <v>8289820.8</v>
      </c>
      <c r="E26" s="43">
        <v>8289820.8</v>
      </c>
      <c r="F26" s="43"/>
    </row>
    <row r="27" ht="18" customHeight="1" spans="1:6">
      <c r="A27" s="70"/>
      <c r="B27" s="43"/>
      <c r="C27" s="120" t="s">
        <v>35</v>
      </c>
      <c r="D27" s="43">
        <f t="shared" si="0"/>
        <v>0</v>
      </c>
      <c r="E27" s="43"/>
      <c r="F27" s="43"/>
    </row>
    <row r="28" ht="18" customHeight="1" spans="1:6">
      <c r="A28" s="70"/>
      <c r="B28" s="43"/>
      <c r="C28" s="120" t="s">
        <v>36</v>
      </c>
      <c r="D28" s="43">
        <f t="shared" si="0"/>
        <v>0</v>
      </c>
      <c r="E28" s="43"/>
      <c r="F28" s="43"/>
    </row>
    <row r="29" ht="18" customHeight="1" spans="1:6">
      <c r="A29" s="70"/>
      <c r="B29" s="43"/>
      <c r="C29" s="120" t="s">
        <v>37</v>
      </c>
      <c r="D29" s="43">
        <f t="shared" si="0"/>
        <v>0</v>
      </c>
      <c r="E29" s="43"/>
      <c r="F29" s="43"/>
    </row>
    <row r="30" ht="18" customHeight="1" spans="1:6">
      <c r="A30" s="70"/>
      <c r="B30" s="43"/>
      <c r="C30" s="120" t="s">
        <v>38</v>
      </c>
      <c r="D30" s="43">
        <f t="shared" si="0"/>
        <v>0</v>
      </c>
      <c r="E30" s="43"/>
      <c r="F30" s="43"/>
    </row>
    <row r="31" ht="18" customHeight="1" spans="1:6">
      <c r="A31" s="70"/>
      <c r="B31" s="43"/>
      <c r="C31" s="120" t="s">
        <v>39</v>
      </c>
      <c r="D31" s="43">
        <f t="shared" si="0"/>
        <v>0</v>
      </c>
      <c r="E31" s="43"/>
      <c r="F31" s="43"/>
    </row>
    <row r="32" ht="18" customHeight="1" spans="1:6">
      <c r="A32" s="70"/>
      <c r="B32" s="43"/>
      <c r="C32" s="120" t="s">
        <v>40</v>
      </c>
      <c r="D32" s="43">
        <f t="shared" si="0"/>
        <v>0</v>
      </c>
      <c r="E32" s="43"/>
      <c r="F32" s="43"/>
    </row>
    <row r="33" ht="18" customHeight="1" spans="1:6">
      <c r="A33" s="70"/>
      <c r="B33" s="43"/>
      <c r="C33" s="120" t="s">
        <v>41</v>
      </c>
      <c r="D33" s="43">
        <f t="shared" si="0"/>
        <v>0</v>
      </c>
      <c r="E33" s="43"/>
      <c r="F33" s="43"/>
    </row>
    <row r="34" s="117" customFormat="1" ht="34" customHeight="1" spans="1:6">
      <c r="A34" s="122" t="s">
        <v>42</v>
      </c>
      <c r="B34" s="123">
        <f>SUM(B7:B33)</f>
        <v>340314164.3</v>
      </c>
      <c r="C34" s="124" t="s">
        <v>43</v>
      </c>
      <c r="D34" s="123">
        <f t="shared" si="0"/>
        <v>340314164.3</v>
      </c>
      <c r="E34" s="123">
        <f>SUM(E7:E33)</f>
        <v>263276164.3</v>
      </c>
      <c r="F34" s="123">
        <f>SUM(F7:F33)</f>
        <v>77038000</v>
      </c>
    </row>
  </sheetData>
  <mergeCells count="4">
    <mergeCell ref="A2:F2"/>
    <mergeCell ref="A3:B3"/>
    <mergeCell ref="A4:B4"/>
    <mergeCell ref="C4:F4"/>
  </mergeCells>
  <printOptions horizontalCentered="1"/>
  <pageMargins left="0.0388888888888889" right="0.0388888888888889" top="0.747916666666667" bottom="0.747916666666667" header="0.313888888888889" footer="0.313888888888889"/>
  <pageSetup paperSize="9" scale="7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7"/>
  <sheetViews>
    <sheetView workbookViewId="0">
      <selection activeCell="C25" sqref="C25"/>
    </sheetView>
  </sheetViews>
  <sheetFormatPr defaultColWidth="9" defaultRowHeight="14.25" outlineLevelCol="4"/>
  <cols>
    <col min="1" max="1" width="52.1583333333333" style="1" customWidth="1"/>
    <col min="2" max="2" width="22.6833333333333" style="1" customWidth="1"/>
    <col min="3" max="3" width="13.2666666666667" style="1" customWidth="1"/>
    <col min="4" max="4" width="19.8333333333333" style="1" customWidth="1"/>
    <col min="5" max="5" width="61.7166666666667" style="1" customWidth="1"/>
    <col min="6" max="16384" width="9" style="1"/>
  </cols>
  <sheetData>
    <row r="1" s="1" customFormat="1" ht="14.75" customHeight="1" spans="1:5">
      <c r="A1" s="3" t="s">
        <v>267</v>
      </c>
      <c r="B1" s="4"/>
      <c r="C1" s="4"/>
      <c r="D1" s="5"/>
      <c r="E1" s="6"/>
    </row>
    <row r="2" s="1" customFormat="1" ht="24.55" customHeight="1" spans="1:5">
      <c r="A2" s="7" t="s">
        <v>268</v>
      </c>
      <c r="B2" s="7"/>
      <c r="C2" s="7"/>
      <c r="D2" s="7"/>
      <c r="E2" s="7"/>
    </row>
    <row r="3" s="1" customFormat="1" ht="21" customHeight="1" spans="1:5">
      <c r="A3" s="8" t="s">
        <v>269</v>
      </c>
      <c r="B3" s="9"/>
      <c r="C3" s="9"/>
      <c r="D3" s="10" t="s">
        <v>270</v>
      </c>
      <c r="E3" s="11" t="s">
        <v>162</v>
      </c>
    </row>
    <row r="4" s="2" customFormat="1" ht="25" customHeight="1" spans="1:5">
      <c r="A4" s="12" t="s">
        <v>271</v>
      </c>
      <c r="B4" s="12" t="s">
        <v>272</v>
      </c>
      <c r="C4" s="13" t="s">
        <v>273</v>
      </c>
      <c r="D4" s="12" t="s">
        <v>274</v>
      </c>
      <c r="E4" s="12" t="s">
        <v>275</v>
      </c>
    </row>
    <row r="5" s="1" customFormat="1" ht="19.65" customHeight="1" spans="1:5">
      <c r="A5" s="14" t="s">
        <v>8</v>
      </c>
      <c r="B5" s="15"/>
      <c r="C5" s="15"/>
      <c r="D5" s="16">
        <f>D6+D25</f>
        <v>93959900</v>
      </c>
      <c r="E5" s="15"/>
    </row>
    <row r="6" s="1" customFormat="1" ht="19.65" customHeight="1" spans="1:5">
      <c r="A6" s="17" t="s">
        <v>175</v>
      </c>
      <c r="B6" s="15"/>
      <c r="C6" s="15"/>
      <c r="D6" s="16">
        <f>D8+D10+D12+D14+D16+D18+D20+D22+D24</f>
        <v>93641500</v>
      </c>
      <c r="E6" s="15"/>
    </row>
    <row r="7" s="1" customFormat="1" ht="19.65" customHeight="1" spans="1:5">
      <c r="A7" s="18" t="s">
        <v>276</v>
      </c>
      <c r="B7" s="15"/>
      <c r="C7" s="15"/>
      <c r="D7" s="16" t="s">
        <v>277</v>
      </c>
      <c r="E7" s="15"/>
    </row>
    <row r="8" s="1" customFormat="1" ht="19.65" customHeight="1" spans="1:5">
      <c r="A8" s="15"/>
      <c r="B8" s="17" t="s">
        <v>278</v>
      </c>
      <c r="C8" s="19">
        <v>1</v>
      </c>
      <c r="D8" s="16">
        <v>600000</v>
      </c>
      <c r="E8" s="20" t="s">
        <v>279</v>
      </c>
    </row>
    <row r="9" s="1" customFormat="1" ht="19.65" customHeight="1" spans="1:5">
      <c r="A9" s="18" t="s">
        <v>280</v>
      </c>
      <c r="B9" s="15"/>
      <c r="C9" s="15"/>
      <c r="D9" s="16" t="s">
        <v>281</v>
      </c>
      <c r="E9" s="15"/>
    </row>
    <row r="10" s="1" customFormat="1" ht="19.65" customHeight="1" spans="1:5">
      <c r="A10" s="15"/>
      <c r="B10" s="17" t="s">
        <v>282</v>
      </c>
      <c r="C10" s="19">
        <v>5</v>
      </c>
      <c r="D10" s="16" t="s">
        <v>281</v>
      </c>
      <c r="E10" s="20" t="s">
        <v>283</v>
      </c>
    </row>
    <row r="11" s="1" customFormat="1" ht="19.65" customHeight="1" spans="1:5">
      <c r="A11" s="18" t="s">
        <v>284</v>
      </c>
      <c r="B11" s="15"/>
      <c r="C11" s="15"/>
      <c r="D11" s="16" t="s">
        <v>285</v>
      </c>
      <c r="E11" s="15"/>
    </row>
    <row r="12" s="1" customFormat="1" ht="19.65" customHeight="1" spans="1:5">
      <c r="A12" s="15"/>
      <c r="B12" s="17" t="s">
        <v>286</v>
      </c>
      <c r="C12" s="19">
        <v>1</v>
      </c>
      <c r="D12" s="16" t="s">
        <v>285</v>
      </c>
      <c r="E12" s="21" t="s">
        <v>287</v>
      </c>
    </row>
    <row r="13" s="1" customFormat="1" ht="19.65" customHeight="1" spans="1:5">
      <c r="A13" s="18" t="s">
        <v>288</v>
      </c>
      <c r="B13" s="15"/>
      <c r="C13" s="15"/>
      <c r="D13" s="16" t="s">
        <v>289</v>
      </c>
      <c r="E13" s="15"/>
    </row>
    <row r="14" s="1" customFormat="1" ht="19.65" customHeight="1" spans="1:5">
      <c r="A14" s="15"/>
      <c r="B14" s="17" t="s">
        <v>278</v>
      </c>
      <c r="C14" s="19">
        <v>1</v>
      </c>
      <c r="D14" s="16" t="s">
        <v>289</v>
      </c>
      <c r="E14" s="20" t="s">
        <v>290</v>
      </c>
    </row>
    <row r="15" s="1" customFormat="1" ht="19.65" customHeight="1" spans="1:5">
      <c r="A15" s="18" t="s">
        <v>291</v>
      </c>
      <c r="B15" s="15"/>
      <c r="C15" s="15"/>
      <c r="D15" s="16" t="s">
        <v>292</v>
      </c>
      <c r="E15" s="15"/>
    </row>
    <row r="16" s="1" customFormat="1" ht="19.65" customHeight="1" spans="1:5">
      <c r="A16" s="15"/>
      <c r="B16" s="17" t="s">
        <v>293</v>
      </c>
      <c r="C16" s="19">
        <v>1</v>
      </c>
      <c r="D16" s="16" t="s">
        <v>292</v>
      </c>
      <c r="E16" s="20" t="s">
        <v>294</v>
      </c>
    </row>
    <row r="17" s="1" customFormat="1" ht="19.65" customHeight="1" spans="1:5">
      <c r="A17" s="18" t="s">
        <v>295</v>
      </c>
      <c r="B17" s="15"/>
      <c r="C17" s="15"/>
      <c r="D17" s="16" t="s">
        <v>296</v>
      </c>
      <c r="E17" s="15"/>
    </row>
    <row r="18" s="1" customFormat="1" ht="19.65" customHeight="1" spans="1:5">
      <c r="A18" s="15"/>
      <c r="B18" s="17" t="s">
        <v>297</v>
      </c>
      <c r="C18" s="19">
        <v>1</v>
      </c>
      <c r="D18" s="16" t="s">
        <v>296</v>
      </c>
      <c r="E18" s="20" t="s">
        <v>298</v>
      </c>
    </row>
    <row r="19" s="1" customFormat="1" ht="19.65" customHeight="1" spans="1:5">
      <c r="A19" s="18" t="s">
        <v>299</v>
      </c>
      <c r="B19" s="15"/>
      <c r="C19" s="15"/>
      <c r="D19" s="16" t="s">
        <v>300</v>
      </c>
      <c r="E19" s="15"/>
    </row>
    <row r="20" s="1" customFormat="1" ht="19.65" customHeight="1" spans="1:5">
      <c r="A20" s="15"/>
      <c r="B20" s="17" t="s">
        <v>293</v>
      </c>
      <c r="C20" s="19">
        <v>1</v>
      </c>
      <c r="D20" s="16" t="s">
        <v>300</v>
      </c>
      <c r="E20" s="20" t="s">
        <v>301</v>
      </c>
    </row>
    <row r="21" s="1" customFormat="1" ht="19.65" customHeight="1" spans="1:5">
      <c r="A21" s="18" t="s">
        <v>302</v>
      </c>
      <c r="B21" s="15"/>
      <c r="C21" s="15"/>
      <c r="D21" s="16" t="s">
        <v>303</v>
      </c>
      <c r="E21" s="15"/>
    </row>
    <row r="22" s="1" customFormat="1" ht="19.65" customHeight="1" spans="1:5">
      <c r="A22" s="15"/>
      <c r="B22" s="17" t="s">
        <v>304</v>
      </c>
      <c r="C22" s="19">
        <v>1</v>
      </c>
      <c r="D22" s="16" t="s">
        <v>303</v>
      </c>
      <c r="E22" s="20" t="s">
        <v>305</v>
      </c>
    </row>
    <row r="23" s="1" customFormat="1" ht="19.65" customHeight="1" spans="1:5">
      <c r="A23" s="18" t="s">
        <v>306</v>
      </c>
      <c r="B23" s="15"/>
      <c r="C23" s="15"/>
      <c r="D23" s="16" t="s">
        <v>307</v>
      </c>
      <c r="E23" s="15"/>
    </row>
    <row r="24" s="1" customFormat="1" ht="19.65" customHeight="1" spans="1:5">
      <c r="A24" s="15"/>
      <c r="B24" s="17" t="s">
        <v>308</v>
      </c>
      <c r="C24" s="19">
        <v>1</v>
      </c>
      <c r="D24" s="16" t="s">
        <v>307</v>
      </c>
      <c r="E24" s="20" t="s">
        <v>309</v>
      </c>
    </row>
    <row r="25" s="1" customFormat="1" ht="19.65" customHeight="1" spans="1:5">
      <c r="A25" s="17" t="s">
        <v>185</v>
      </c>
      <c r="B25" s="15"/>
      <c r="C25" s="15"/>
      <c r="D25" s="16">
        <f>D27+D29+D31</f>
        <v>318400</v>
      </c>
      <c r="E25" s="15"/>
    </row>
    <row r="26" s="1" customFormat="1" ht="19.65" customHeight="1" spans="1:5">
      <c r="A26" s="18" t="s">
        <v>310</v>
      </c>
      <c r="B26" s="15"/>
      <c r="C26" s="15"/>
      <c r="D26" s="16" t="s">
        <v>311</v>
      </c>
      <c r="E26" s="15"/>
    </row>
    <row r="27" s="1" customFormat="1" ht="19.65" customHeight="1" spans="1:5">
      <c r="A27" s="15"/>
      <c r="B27" s="17" t="s">
        <v>312</v>
      </c>
      <c r="C27" s="19">
        <v>200</v>
      </c>
      <c r="D27" s="16" t="s">
        <v>311</v>
      </c>
      <c r="E27" s="20" t="s">
        <v>313</v>
      </c>
    </row>
    <row r="28" s="1" customFormat="1" ht="19.65" customHeight="1" spans="1:5">
      <c r="A28" s="18" t="s">
        <v>314</v>
      </c>
      <c r="B28" s="15"/>
      <c r="C28" s="15"/>
      <c r="D28" s="16" t="s">
        <v>315</v>
      </c>
      <c r="E28" s="15"/>
    </row>
    <row r="29" s="1" customFormat="1" ht="19.65" customHeight="1" spans="1:5">
      <c r="A29" s="15"/>
      <c r="B29" s="17" t="s">
        <v>312</v>
      </c>
      <c r="C29" s="19">
        <v>1000</v>
      </c>
      <c r="D29" s="16" t="s">
        <v>315</v>
      </c>
      <c r="E29" s="20" t="s">
        <v>316</v>
      </c>
    </row>
    <row r="30" s="1" customFormat="1" ht="19.65" customHeight="1" spans="1:5">
      <c r="A30" s="18" t="s">
        <v>317</v>
      </c>
      <c r="B30" s="15"/>
      <c r="C30" s="15"/>
      <c r="D30" s="16" t="s">
        <v>318</v>
      </c>
      <c r="E30" s="15"/>
    </row>
    <row r="31" s="1" customFormat="1" ht="19.65" customHeight="1" spans="1:5">
      <c r="A31" s="15"/>
      <c r="B31" s="17" t="s">
        <v>319</v>
      </c>
      <c r="C31" s="19">
        <v>6</v>
      </c>
      <c r="D31" s="16">
        <v>183400</v>
      </c>
      <c r="E31" s="20" t="s">
        <v>320</v>
      </c>
    </row>
    <row r="33" s="1" customFormat="1" ht="22" hidden="1" customHeight="1" spans="3:4">
      <c r="C33" s="1" t="s">
        <v>321</v>
      </c>
      <c r="D33" s="1">
        <f>D10+D12+D16+D20+D27+D29+D31</f>
        <v>78741900</v>
      </c>
    </row>
    <row r="34" s="1" customFormat="1" ht="22" hidden="1" customHeight="1" spans="3:4">
      <c r="C34" s="1" t="s">
        <v>322</v>
      </c>
      <c r="D34" s="1">
        <v>0</v>
      </c>
    </row>
    <row r="35" s="1" customFormat="1" ht="22" hidden="1" customHeight="1" spans="3:4">
      <c r="C35" s="1" t="s">
        <v>323</v>
      </c>
      <c r="D35" s="1">
        <f>D8+D14+D18+D22+D24</f>
        <v>15218000</v>
      </c>
    </row>
    <row r="36" s="1" customFormat="1" ht="22" hidden="1" customHeight="1" spans="3:4">
      <c r="C36" s="1" t="s">
        <v>8</v>
      </c>
      <c r="D36" s="1">
        <f>SUM(D33:D35)</f>
        <v>93959900</v>
      </c>
    </row>
    <row r="37" s="1" customFormat="1" ht="22" customHeight="1"/>
  </sheetData>
  <mergeCells count="1">
    <mergeCell ref="A2:E2"/>
  </mergeCells>
  <pageMargins left="0.75" right="0.75" top="1" bottom="1" header="0.511805555555556" footer="0.511805555555556"/>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D6" sqref="D6:D12"/>
    </sheetView>
  </sheetViews>
  <sheetFormatPr defaultColWidth="15.625" defaultRowHeight="24.95" customHeight="1" outlineLevelCol="4"/>
  <cols>
    <col min="1" max="1" width="12.125" style="58" customWidth="1"/>
    <col min="2" max="2" width="12" customWidth="1"/>
    <col min="3" max="4" width="17.125"/>
    <col min="5" max="5" width="16"/>
  </cols>
  <sheetData>
    <row r="1" customHeight="1" spans="1:1">
      <c r="A1" s="105" t="s">
        <v>44</v>
      </c>
    </row>
    <row r="2" customHeight="1" spans="1:5">
      <c r="A2" s="59" t="s">
        <v>45</v>
      </c>
      <c r="B2" s="59"/>
      <c r="C2" s="59"/>
      <c r="D2" s="59"/>
      <c r="E2" s="59"/>
    </row>
    <row r="3" customHeight="1" spans="1:5">
      <c r="A3" s="115" t="s">
        <v>2</v>
      </c>
      <c r="B3" s="59"/>
      <c r="C3" s="59"/>
      <c r="D3" s="59"/>
      <c r="E3" s="75" t="s">
        <v>3</v>
      </c>
    </row>
    <row r="4" customHeight="1" spans="1:5">
      <c r="A4" s="67" t="s">
        <v>46</v>
      </c>
      <c r="B4" s="67"/>
      <c r="C4" s="67" t="s">
        <v>47</v>
      </c>
      <c r="D4" s="67"/>
      <c r="E4" s="67"/>
    </row>
    <row r="5" s="58" customFormat="1" customHeight="1" spans="1:5">
      <c r="A5" s="67" t="s">
        <v>48</v>
      </c>
      <c r="B5" s="67" t="s">
        <v>49</v>
      </c>
      <c r="C5" s="67" t="s">
        <v>50</v>
      </c>
      <c r="D5" s="67" t="s">
        <v>51</v>
      </c>
      <c r="E5" s="67" t="s">
        <v>52</v>
      </c>
    </row>
    <row r="6" customHeight="1" spans="1:5">
      <c r="A6" s="67">
        <v>2040201</v>
      </c>
      <c r="B6" s="70" t="s">
        <v>53</v>
      </c>
      <c r="C6" s="43">
        <f t="shared" ref="C6:C17" si="0">D6+E6</f>
        <v>157263231.1</v>
      </c>
      <c r="D6" s="116">
        <v>157263231.1</v>
      </c>
      <c r="E6" s="43"/>
    </row>
    <row r="7" customHeight="1" spans="1:5">
      <c r="A7" s="67">
        <v>2040202</v>
      </c>
      <c r="B7" s="70" t="s">
        <v>54</v>
      </c>
      <c r="C7" s="43">
        <f t="shared" si="0"/>
        <v>38060900</v>
      </c>
      <c r="D7" s="116"/>
      <c r="E7" s="43">
        <v>38060900</v>
      </c>
    </row>
    <row r="8" customHeight="1" spans="1:5">
      <c r="A8" s="67">
        <v>2040219</v>
      </c>
      <c r="B8" s="70" t="s">
        <v>55</v>
      </c>
      <c r="C8" s="43">
        <f t="shared" si="0"/>
        <v>1000000</v>
      </c>
      <c r="D8" s="116"/>
      <c r="E8" s="43">
        <v>1000000</v>
      </c>
    </row>
    <row r="9" customHeight="1" spans="1:5">
      <c r="A9" s="67">
        <v>2040220</v>
      </c>
      <c r="B9" s="70" t="s">
        <v>56</v>
      </c>
      <c r="C9" s="43">
        <f t="shared" si="0"/>
        <v>9067000</v>
      </c>
      <c r="D9" s="116"/>
      <c r="E9" s="43">
        <v>9067000</v>
      </c>
    </row>
    <row r="10" customHeight="1" spans="1:5">
      <c r="A10" s="67">
        <v>2040221</v>
      </c>
      <c r="B10" s="70" t="s">
        <v>57</v>
      </c>
      <c r="C10" s="43">
        <f t="shared" si="0"/>
        <v>23723500</v>
      </c>
      <c r="D10" s="116"/>
      <c r="E10" s="43">
        <v>23723500</v>
      </c>
    </row>
    <row r="11" customHeight="1" spans="1:5">
      <c r="A11" s="67">
        <v>2040299</v>
      </c>
      <c r="B11" s="70" t="s">
        <v>58</v>
      </c>
      <c r="C11" s="43">
        <f t="shared" si="0"/>
        <v>1470000</v>
      </c>
      <c r="D11" s="116"/>
      <c r="E11" s="43">
        <v>1470000</v>
      </c>
    </row>
    <row r="12" customHeight="1" spans="1:5">
      <c r="A12" s="67">
        <v>2040801</v>
      </c>
      <c r="B12" s="70" t="s">
        <v>53</v>
      </c>
      <c r="C12" s="43">
        <f t="shared" si="0"/>
        <v>1824060</v>
      </c>
      <c r="D12" s="116">
        <v>1824060</v>
      </c>
      <c r="E12" s="69"/>
    </row>
    <row r="13" customHeight="1" spans="1:5">
      <c r="A13" s="67">
        <v>2080505</v>
      </c>
      <c r="B13" s="70" t="s">
        <v>59</v>
      </c>
      <c r="C13" s="43">
        <f t="shared" si="0"/>
        <v>11553080</v>
      </c>
      <c r="D13" s="43">
        <v>11553080</v>
      </c>
      <c r="E13" s="43"/>
    </row>
    <row r="14" customHeight="1" spans="1:5">
      <c r="A14" s="67">
        <v>2080899</v>
      </c>
      <c r="B14" s="70" t="s">
        <v>60</v>
      </c>
      <c r="C14" s="43">
        <f t="shared" si="0"/>
        <v>223848</v>
      </c>
      <c r="D14" s="43">
        <v>223848</v>
      </c>
      <c r="E14" s="43"/>
    </row>
    <row r="15" customHeight="1" spans="1:5">
      <c r="A15" s="67">
        <v>2101101</v>
      </c>
      <c r="B15" s="70" t="s">
        <v>61</v>
      </c>
      <c r="C15" s="43">
        <f t="shared" si="0"/>
        <v>2536456.4</v>
      </c>
      <c r="D15" s="43">
        <v>2536456.4</v>
      </c>
      <c r="E15" s="43"/>
    </row>
    <row r="16" customHeight="1" spans="1:5">
      <c r="A16" s="67">
        <v>2101103</v>
      </c>
      <c r="B16" s="70" t="s">
        <v>62</v>
      </c>
      <c r="C16" s="43">
        <f t="shared" si="0"/>
        <v>8264268</v>
      </c>
      <c r="D16" s="43">
        <v>8264268</v>
      </c>
      <c r="E16" s="43"/>
    </row>
    <row r="17" customHeight="1" spans="1:5">
      <c r="A17" s="67">
        <v>2210201</v>
      </c>
      <c r="B17" s="70" t="s">
        <v>63</v>
      </c>
      <c r="C17" s="43">
        <f t="shared" si="0"/>
        <v>8289820.8</v>
      </c>
      <c r="D17" s="43">
        <v>8289820.8</v>
      </c>
      <c r="E17" s="43"/>
    </row>
    <row r="18" customHeight="1" spans="1:5">
      <c r="A18" s="67" t="s">
        <v>8</v>
      </c>
      <c r="B18" s="67"/>
      <c r="C18" s="43">
        <f>SUM(C6:C17)</f>
        <v>263276164.3</v>
      </c>
      <c r="D18" s="43">
        <f>SUM(D6:D17)</f>
        <v>189954764.3</v>
      </c>
      <c r="E18" s="43">
        <f>SUM(E6:E17)</f>
        <v>73321400</v>
      </c>
    </row>
  </sheetData>
  <sortState ref="A6:H16">
    <sortCondition ref="A6:A16"/>
  </sortState>
  <mergeCells count="4">
    <mergeCell ref="A2:E2"/>
    <mergeCell ref="A4:B4"/>
    <mergeCell ref="C4:E4"/>
    <mergeCell ref="A18:B18"/>
  </mergeCells>
  <printOptions horizontalCentered="1"/>
  <pageMargins left="0.707638888888889" right="0.707638888888889" top="1.92777777777778"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
  <sheetViews>
    <sheetView tabSelected="1" workbookViewId="0">
      <selection activeCell="F26" sqref="F26"/>
    </sheetView>
  </sheetViews>
  <sheetFormatPr defaultColWidth="15.625" defaultRowHeight="24.95" customHeight="1" outlineLevelCol="4"/>
  <cols>
    <col min="1" max="1" width="10" style="92" customWidth="1"/>
    <col min="2" max="2" width="28" customWidth="1"/>
    <col min="3" max="4" width="17.125"/>
    <col min="5" max="5" width="16"/>
  </cols>
  <sheetData>
    <row r="1" ht="36" customHeight="1" spans="1:1">
      <c r="A1" s="105" t="s">
        <v>64</v>
      </c>
    </row>
    <row r="2" ht="33" customHeight="1" spans="1:5">
      <c r="A2" s="59" t="s">
        <v>65</v>
      </c>
      <c r="B2" s="59"/>
      <c r="C2" s="59"/>
      <c r="D2" s="59"/>
      <c r="E2" s="59"/>
    </row>
    <row r="3" customHeight="1" spans="1:5">
      <c r="A3" s="106" t="s">
        <v>2</v>
      </c>
      <c r="E3" s="107" t="s">
        <v>3</v>
      </c>
    </row>
    <row r="4" customHeight="1" spans="1:5">
      <c r="A4" s="68" t="s">
        <v>66</v>
      </c>
      <c r="B4" s="67"/>
      <c r="C4" s="67" t="s">
        <v>67</v>
      </c>
      <c r="D4" s="67"/>
      <c r="E4" s="67"/>
    </row>
    <row r="5" s="58" customFormat="1" customHeight="1" spans="1:5">
      <c r="A5" s="67" t="s">
        <v>48</v>
      </c>
      <c r="B5" s="67" t="s">
        <v>49</v>
      </c>
      <c r="C5" s="67" t="s">
        <v>8</v>
      </c>
      <c r="D5" s="67" t="s">
        <v>68</v>
      </c>
      <c r="E5" s="67" t="s">
        <v>69</v>
      </c>
    </row>
    <row r="6" s="103" customFormat="1" customHeight="1" spans="1:5">
      <c r="A6" s="108">
        <v>30101</v>
      </c>
      <c r="B6" s="108" t="s">
        <v>70</v>
      </c>
      <c r="C6" s="109">
        <f t="shared" ref="C6:C24" si="0">D6+E6</f>
        <v>29840664</v>
      </c>
      <c r="D6" s="109">
        <v>29840664</v>
      </c>
      <c r="E6" s="109"/>
    </row>
    <row r="7" s="103" customFormat="1" customHeight="1" spans="1:5">
      <c r="A7" s="108">
        <v>30102</v>
      </c>
      <c r="B7" s="108" t="s">
        <v>71</v>
      </c>
      <c r="C7" s="109">
        <f t="shared" si="0"/>
        <v>35793936</v>
      </c>
      <c r="D7" s="109">
        <v>35793936</v>
      </c>
      <c r="E7" s="109"/>
    </row>
    <row r="8" s="103" customFormat="1" customHeight="1" spans="1:5">
      <c r="A8" s="108">
        <v>30103</v>
      </c>
      <c r="B8" s="108" t="s">
        <v>72</v>
      </c>
      <c r="C8" s="109">
        <f t="shared" si="0"/>
        <v>2486722</v>
      </c>
      <c r="D8" s="109">
        <v>2486722</v>
      </c>
      <c r="E8" s="109"/>
    </row>
    <row r="9" s="103" customFormat="1" customHeight="1" spans="1:5">
      <c r="A9" s="108">
        <v>30107</v>
      </c>
      <c r="B9" s="108" t="s">
        <v>73</v>
      </c>
      <c r="C9" s="109">
        <f t="shared" si="0"/>
        <v>140880</v>
      </c>
      <c r="D9" s="109">
        <v>140880</v>
      </c>
      <c r="E9" s="109"/>
    </row>
    <row r="10" s="104" customFormat="1" customHeight="1" spans="1:5">
      <c r="A10" s="108">
        <v>30108</v>
      </c>
      <c r="B10" s="108" t="s">
        <v>74</v>
      </c>
      <c r="C10" s="109">
        <f t="shared" si="0"/>
        <v>11553080</v>
      </c>
      <c r="D10" s="109">
        <v>11553080</v>
      </c>
      <c r="E10" s="109"/>
    </row>
    <row r="11" s="104" customFormat="1" customHeight="1" spans="1:5">
      <c r="A11" s="108">
        <v>30110</v>
      </c>
      <c r="B11" s="108" t="s">
        <v>75</v>
      </c>
      <c r="C11" s="109">
        <f t="shared" si="0"/>
        <v>2387253.1</v>
      </c>
      <c r="D11" s="109">
        <v>2387253.1</v>
      </c>
      <c r="E11" s="109"/>
    </row>
    <row r="12" s="58" customFormat="1" customHeight="1" spans="1:5">
      <c r="A12" s="67">
        <v>30111</v>
      </c>
      <c r="B12" s="67" t="s">
        <v>76</v>
      </c>
      <c r="C12" s="72">
        <f t="shared" si="0"/>
        <v>8264268</v>
      </c>
      <c r="D12" s="110">
        <v>8264268</v>
      </c>
      <c r="E12" s="110"/>
    </row>
    <row r="13" s="58" customFormat="1" customHeight="1" spans="1:5">
      <c r="A13" s="67">
        <v>30112</v>
      </c>
      <c r="B13" s="67" t="s">
        <v>77</v>
      </c>
      <c r="C13" s="72">
        <f t="shared" si="0"/>
        <v>282272.7</v>
      </c>
      <c r="D13" s="109">
        <v>282272.7</v>
      </c>
      <c r="E13" s="110"/>
    </row>
    <row r="14" s="58" customFormat="1" customHeight="1" spans="1:5">
      <c r="A14" s="67">
        <v>30113</v>
      </c>
      <c r="B14" s="67" t="s">
        <v>63</v>
      </c>
      <c r="C14" s="72">
        <f t="shared" si="0"/>
        <v>8289820.8</v>
      </c>
      <c r="D14" s="110">
        <v>8289820.8</v>
      </c>
      <c r="E14" s="110"/>
    </row>
    <row r="15" s="58" customFormat="1" customHeight="1" spans="1:5">
      <c r="A15" s="67">
        <v>30199</v>
      </c>
      <c r="B15" s="67" t="s">
        <v>78</v>
      </c>
      <c r="C15" s="72">
        <f t="shared" si="0"/>
        <v>61077320</v>
      </c>
      <c r="D15" s="110">
        <v>61077320</v>
      </c>
      <c r="E15" s="110"/>
    </row>
    <row r="16" s="58" customFormat="1" customHeight="1" spans="1:5">
      <c r="A16" s="67">
        <v>30201</v>
      </c>
      <c r="B16" s="67" t="s">
        <v>79</v>
      </c>
      <c r="C16" s="72">
        <f t="shared" si="0"/>
        <v>9789318</v>
      </c>
      <c r="D16" s="110"/>
      <c r="E16" s="109">
        <v>9789318</v>
      </c>
    </row>
    <row r="17" s="104" customFormat="1" customHeight="1" spans="1:5">
      <c r="A17" s="108">
        <v>30207</v>
      </c>
      <c r="B17" s="108" t="s">
        <v>80</v>
      </c>
      <c r="C17" s="109">
        <f t="shared" si="0"/>
        <v>902400</v>
      </c>
      <c r="D17" s="109"/>
      <c r="E17" s="109">
        <v>902400</v>
      </c>
    </row>
    <row r="18" s="58" customFormat="1" customHeight="1" spans="1:5">
      <c r="A18" s="67">
        <v>30228</v>
      </c>
      <c r="B18" s="67" t="s">
        <v>81</v>
      </c>
      <c r="C18" s="72">
        <f t="shared" si="0"/>
        <v>1316125.7</v>
      </c>
      <c r="D18" s="110"/>
      <c r="E18" s="110">
        <v>1316125.7</v>
      </c>
    </row>
    <row r="19" s="58" customFormat="1" customHeight="1" spans="1:5">
      <c r="A19" s="67">
        <v>30229</v>
      </c>
      <c r="B19" s="67" t="s">
        <v>82</v>
      </c>
      <c r="C19" s="111">
        <f t="shared" si="0"/>
        <v>22776</v>
      </c>
      <c r="D19" s="110"/>
      <c r="E19" s="109">
        <v>22776</v>
      </c>
    </row>
    <row r="20" s="58" customFormat="1" customHeight="1" spans="1:5">
      <c r="A20" s="67">
        <v>30231</v>
      </c>
      <c r="B20" s="67" t="s">
        <v>83</v>
      </c>
      <c r="C20" s="111">
        <f t="shared" si="0"/>
        <v>1740000</v>
      </c>
      <c r="D20" s="110"/>
      <c r="E20" s="109">
        <v>1740000</v>
      </c>
    </row>
    <row r="21" s="58" customFormat="1" customHeight="1" spans="1:5">
      <c r="A21" s="67">
        <v>30239</v>
      </c>
      <c r="B21" s="67" t="s">
        <v>84</v>
      </c>
      <c r="C21" s="72">
        <f t="shared" si="0"/>
        <v>5839080</v>
      </c>
      <c r="D21" s="110"/>
      <c r="E21" s="110">
        <v>5839080</v>
      </c>
    </row>
    <row r="22" s="58" customFormat="1" customHeight="1" spans="1:5">
      <c r="A22" s="67">
        <v>30299</v>
      </c>
      <c r="B22" s="67" t="s">
        <v>85</v>
      </c>
      <c r="C22" s="72">
        <f t="shared" si="0"/>
        <v>10005000</v>
      </c>
      <c r="D22" s="110"/>
      <c r="E22" s="110">
        <v>10005000</v>
      </c>
    </row>
    <row r="23" s="58" customFormat="1" customHeight="1" spans="1:5">
      <c r="A23" s="67">
        <v>30305</v>
      </c>
      <c r="B23" s="67" t="s">
        <v>86</v>
      </c>
      <c r="C23" s="72">
        <f t="shared" si="0"/>
        <v>223848</v>
      </c>
      <c r="D23" s="110">
        <v>223848</v>
      </c>
      <c r="E23" s="110"/>
    </row>
    <row r="24" customHeight="1" spans="1:5">
      <c r="A24" s="112" t="s">
        <v>8</v>
      </c>
      <c r="B24" s="113"/>
      <c r="C24" s="72">
        <f t="shared" si="0"/>
        <v>189954764.3</v>
      </c>
      <c r="D24" s="72">
        <f>SUM(D6:D23)</f>
        <v>160340064.6</v>
      </c>
      <c r="E24" s="72">
        <f>SUM(E6:E23)</f>
        <v>29614699.7</v>
      </c>
    </row>
    <row r="25" customHeight="1" spans="3:3">
      <c r="C25" s="114"/>
    </row>
  </sheetData>
  <mergeCells count="4">
    <mergeCell ref="A2:E2"/>
    <mergeCell ref="A4:B4"/>
    <mergeCell ref="C4:E4"/>
    <mergeCell ref="A24:B24"/>
  </mergeCells>
  <printOptions horizontalCentered="1"/>
  <pageMargins left="0.707638888888889" right="0.707638888888889" top="1.73125" bottom="0.747916666666667"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workbookViewId="0">
      <selection activeCell="H11" sqref="H11"/>
    </sheetView>
  </sheetViews>
  <sheetFormatPr defaultColWidth="15.625" defaultRowHeight="24.95" customHeight="1"/>
  <cols>
    <col min="1" max="1" width="9.625" customWidth="1"/>
    <col min="2" max="2" width="12.75" customWidth="1"/>
    <col min="3" max="3" width="12.625" customWidth="1"/>
    <col min="6" max="6" width="12.875" customWidth="1"/>
    <col min="7" max="8" width="16.125" customWidth="1"/>
    <col min="9" max="9" width="16.25" customWidth="1"/>
    <col min="12" max="12" width="12" customWidth="1"/>
  </cols>
  <sheetData>
    <row r="1" customHeight="1" spans="1:1">
      <c r="A1" s="99" t="s">
        <v>87</v>
      </c>
    </row>
    <row r="2" ht="34.5" customHeight="1" spans="1:12">
      <c r="A2" s="59" t="s">
        <v>88</v>
      </c>
      <c r="B2" s="59"/>
      <c r="C2" s="59"/>
      <c r="D2" s="59"/>
      <c r="E2" s="59"/>
      <c r="F2" s="59"/>
      <c r="G2" s="59"/>
      <c r="H2" s="59"/>
      <c r="I2" s="59"/>
      <c r="J2" s="59"/>
      <c r="K2" s="59"/>
      <c r="L2" s="59"/>
    </row>
    <row r="3" ht="33" customHeight="1" spans="1:12">
      <c r="A3" s="60" t="s">
        <v>2</v>
      </c>
      <c r="L3" s="102" t="s">
        <v>3</v>
      </c>
    </row>
    <row r="4" ht="29.25" customHeight="1" spans="1:12">
      <c r="A4" s="67" t="s">
        <v>89</v>
      </c>
      <c r="B4" s="67"/>
      <c r="C4" s="67"/>
      <c r="D4" s="67"/>
      <c r="E4" s="67"/>
      <c r="F4" s="67"/>
      <c r="G4" s="67" t="s">
        <v>47</v>
      </c>
      <c r="H4" s="67"/>
      <c r="I4" s="67"/>
      <c r="J4" s="67"/>
      <c r="K4" s="67"/>
      <c r="L4" s="67"/>
    </row>
    <row r="5" s="98" customFormat="1" ht="33" customHeight="1" spans="1:12">
      <c r="A5" s="100" t="s">
        <v>8</v>
      </c>
      <c r="B5" s="100" t="s">
        <v>90</v>
      </c>
      <c r="C5" s="100" t="s">
        <v>91</v>
      </c>
      <c r="D5" s="100"/>
      <c r="E5" s="100"/>
      <c r="F5" s="100" t="s">
        <v>92</v>
      </c>
      <c r="G5" s="100" t="s">
        <v>8</v>
      </c>
      <c r="H5" s="100" t="s">
        <v>90</v>
      </c>
      <c r="I5" s="100" t="s">
        <v>91</v>
      </c>
      <c r="J5" s="100"/>
      <c r="K5" s="100"/>
      <c r="L5" s="100" t="s">
        <v>92</v>
      </c>
    </row>
    <row r="6" s="98" customFormat="1" ht="33" customHeight="1" spans="1:12">
      <c r="A6" s="100"/>
      <c r="B6" s="100"/>
      <c r="C6" s="100" t="s">
        <v>50</v>
      </c>
      <c r="D6" s="100" t="s">
        <v>93</v>
      </c>
      <c r="E6" s="100" t="s">
        <v>94</v>
      </c>
      <c r="F6" s="100"/>
      <c r="G6" s="100"/>
      <c r="H6" s="100"/>
      <c r="I6" s="100" t="s">
        <v>50</v>
      </c>
      <c r="J6" s="100" t="s">
        <v>93</v>
      </c>
      <c r="K6" s="100" t="s">
        <v>94</v>
      </c>
      <c r="L6" s="100"/>
    </row>
    <row r="7" s="58" customFormat="1" ht="33" customHeight="1" spans="1:12">
      <c r="A7" s="101">
        <f>B7+C7+F7</f>
        <v>10450000</v>
      </c>
      <c r="B7" s="101">
        <v>50000</v>
      </c>
      <c r="C7" s="101">
        <f>D7+E7</f>
        <v>10220000</v>
      </c>
      <c r="D7" s="101">
        <v>0</v>
      </c>
      <c r="E7" s="101">
        <v>10220000</v>
      </c>
      <c r="F7" s="101">
        <v>180000</v>
      </c>
      <c r="G7" s="72">
        <f>H7+I7+L7</f>
        <v>10240000</v>
      </c>
      <c r="H7" s="72">
        <v>60000</v>
      </c>
      <c r="I7" s="72">
        <f>J7+K7</f>
        <v>10000000</v>
      </c>
      <c r="J7" s="72">
        <v>2000000</v>
      </c>
      <c r="K7" s="72">
        <v>8000000</v>
      </c>
      <c r="L7" s="72">
        <v>180000</v>
      </c>
    </row>
    <row r="8" ht="40.5" customHeight="1" spans="1:12">
      <c r="A8" s="73"/>
      <c r="B8" s="73"/>
      <c r="C8" s="73"/>
      <c r="D8" s="73"/>
      <c r="E8" s="73"/>
      <c r="F8" s="73"/>
      <c r="G8" s="73"/>
      <c r="H8" s="73"/>
      <c r="I8" s="73"/>
      <c r="J8" s="73"/>
      <c r="K8" s="73"/>
      <c r="L8" s="73"/>
    </row>
    <row r="9" customHeight="1" spans="1:12">
      <c r="A9" s="92"/>
      <c r="B9" s="92"/>
      <c r="C9" s="92"/>
      <c r="D9" s="92"/>
      <c r="E9" s="92"/>
      <c r="F9" s="92"/>
      <c r="G9" s="92"/>
      <c r="H9" s="92"/>
      <c r="I9" s="92"/>
      <c r="J9" s="92"/>
      <c r="K9" s="92"/>
      <c r="L9" s="92"/>
    </row>
    <row r="10" ht="26.25" customHeight="1" spans="1:12">
      <c r="A10" s="92"/>
      <c r="B10" s="92"/>
      <c r="C10" s="92"/>
      <c r="D10" s="92"/>
      <c r="E10" s="92"/>
      <c r="F10" s="92"/>
      <c r="G10" s="92"/>
      <c r="H10" s="92"/>
      <c r="I10" s="92"/>
      <c r="J10" s="92"/>
      <c r="K10" s="92"/>
      <c r="L10" s="92"/>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1.73125" bottom="0.747916666666667" header="0.313888888888889" footer="0.313888888888889"/>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1"/>
  </sheetPr>
  <dimension ref="A1:G12"/>
  <sheetViews>
    <sheetView workbookViewId="0">
      <selection activeCell="E13" sqref="E13"/>
    </sheetView>
  </sheetViews>
  <sheetFormatPr defaultColWidth="15.625" defaultRowHeight="24.95" customHeight="1" outlineLevelCol="6"/>
  <cols>
    <col min="1" max="1" width="10.375" style="92" customWidth="1"/>
    <col min="2" max="2" width="23.125" customWidth="1"/>
    <col min="3" max="3" width="15.5" customWidth="1"/>
    <col min="4" max="4" width="15.625" customWidth="1"/>
    <col min="5" max="5" width="17.25" customWidth="1"/>
  </cols>
  <sheetData>
    <row r="1" customHeight="1" spans="1:1">
      <c r="A1" t="s">
        <v>95</v>
      </c>
    </row>
    <row r="2" s="91" customFormat="1" ht="47.25" customHeight="1" spans="1:5">
      <c r="A2" s="59" t="s">
        <v>96</v>
      </c>
      <c r="B2" s="59"/>
      <c r="C2" s="59"/>
      <c r="D2" s="59"/>
      <c r="E2" s="59"/>
    </row>
    <row r="3" ht="34" customHeight="1" spans="1:5">
      <c r="A3" s="60" t="s">
        <v>2</v>
      </c>
      <c r="B3" s="93"/>
      <c r="E3" s="75" t="s">
        <v>3</v>
      </c>
    </row>
    <row r="4" ht="29" customHeight="1" spans="1:5">
      <c r="A4" s="67" t="s">
        <v>46</v>
      </c>
      <c r="B4" s="67"/>
      <c r="C4" s="67" t="s">
        <v>47</v>
      </c>
      <c r="D4" s="67"/>
      <c r="E4" s="67"/>
    </row>
    <row r="5" s="58" customFormat="1" ht="38" customHeight="1" spans="1:5">
      <c r="A5" s="67" t="s">
        <v>48</v>
      </c>
      <c r="B5" s="67" t="s">
        <v>49</v>
      </c>
      <c r="C5" s="67" t="s">
        <v>50</v>
      </c>
      <c r="D5" s="67" t="s">
        <v>51</v>
      </c>
      <c r="E5" s="67" t="s">
        <v>52</v>
      </c>
    </row>
    <row r="6" ht="54" customHeight="1" spans="1:5">
      <c r="A6" s="68">
        <v>2120899</v>
      </c>
      <c r="B6" s="94" t="s">
        <v>97</v>
      </c>
      <c r="C6" s="43">
        <f>D6+E6</f>
        <v>77038000</v>
      </c>
      <c r="D6" s="95"/>
      <c r="E6" s="43">
        <v>77038000</v>
      </c>
    </row>
    <row r="7" customHeight="1" spans="1:5">
      <c r="A7" s="68"/>
      <c r="B7" s="70"/>
      <c r="C7" s="43"/>
      <c r="D7" s="43"/>
      <c r="E7" s="43"/>
    </row>
    <row r="8" customHeight="1" spans="1:5">
      <c r="A8" s="68"/>
      <c r="B8" s="70"/>
      <c r="C8" s="43"/>
      <c r="D8" s="43"/>
      <c r="E8" s="43"/>
    </row>
    <row r="9" customHeight="1" spans="1:7">
      <c r="A9" s="68"/>
      <c r="B9" s="70"/>
      <c r="C9" s="43"/>
      <c r="D9" s="43"/>
      <c r="E9" s="43"/>
      <c r="G9" s="96"/>
    </row>
    <row r="10" customHeight="1" spans="1:5">
      <c r="A10" s="67" t="s">
        <v>8</v>
      </c>
      <c r="B10" s="67"/>
      <c r="C10" s="43">
        <f>SUM(C6:C9)</f>
        <v>77038000</v>
      </c>
      <c r="D10" s="43">
        <f>SUM(D6:D9)</f>
        <v>0</v>
      </c>
      <c r="E10" s="43">
        <f>SUM(E6:E9)</f>
        <v>77038000</v>
      </c>
    </row>
    <row r="11" s="87" customFormat="1" customHeight="1" spans="1:1">
      <c r="A11" s="97"/>
    </row>
    <row r="12" s="87" customFormat="1" customHeight="1" spans="1:1">
      <c r="A12" s="97"/>
    </row>
  </sheetData>
  <mergeCells count="4">
    <mergeCell ref="A2:E2"/>
    <mergeCell ref="A4:B4"/>
    <mergeCell ref="C4:E4"/>
    <mergeCell ref="A10:B10"/>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4"/>
  <sheetViews>
    <sheetView zoomScale="82" zoomScaleNormal="82" workbookViewId="0">
      <selection activeCell="G22" sqref="G22"/>
    </sheetView>
  </sheetViews>
  <sheetFormatPr defaultColWidth="9" defaultRowHeight="24.95" customHeight="1" outlineLevelCol="3"/>
  <cols>
    <col min="1" max="1" width="28.75" customWidth="1"/>
    <col min="2" max="2" width="18.5" customWidth="1"/>
    <col min="3" max="3" width="33.75" customWidth="1"/>
    <col min="4" max="4" width="17.375" customWidth="1"/>
  </cols>
  <sheetData>
    <row r="1" customHeight="1" spans="1:1">
      <c r="A1" s="78" t="s">
        <v>98</v>
      </c>
    </row>
    <row r="2" ht="40.5" customHeight="1" spans="1:4">
      <c r="A2" s="59" t="s">
        <v>99</v>
      </c>
      <c r="B2" s="59"/>
      <c r="C2" s="59"/>
      <c r="D2" s="59"/>
    </row>
    <row r="3" customHeight="1" spans="1:4">
      <c r="A3" s="60" t="s">
        <v>2</v>
      </c>
      <c r="D3" s="75" t="s">
        <v>3</v>
      </c>
    </row>
    <row r="4" customHeight="1" spans="1:4">
      <c r="A4" s="62" t="s">
        <v>100</v>
      </c>
      <c r="B4" s="62"/>
      <c r="C4" s="62" t="s">
        <v>101</v>
      </c>
      <c r="D4" s="62"/>
    </row>
    <row r="5" customHeight="1" spans="1:4">
      <c r="A5" s="62" t="s">
        <v>102</v>
      </c>
      <c r="B5" s="62" t="s">
        <v>103</v>
      </c>
      <c r="C5" s="62" t="s">
        <v>102</v>
      </c>
      <c r="D5" s="62" t="s">
        <v>103</v>
      </c>
    </row>
    <row r="6" ht="20.1" customHeight="1" spans="1:4">
      <c r="A6" s="89" t="s">
        <v>104</v>
      </c>
      <c r="B6" s="43">
        <v>263276164.3</v>
      </c>
      <c r="C6" s="89" t="s">
        <v>105</v>
      </c>
      <c r="D6" s="43"/>
    </row>
    <row r="7" ht="20.1" customHeight="1" spans="1:4">
      <c r="A7" s="89" t="s">
        <v>106</v>
      </c>
      <c r="B7" s="43">
        <v>77038000</v>
      </c>
      <c r="C7" s="89" t="s">
        <v>107</v>
      </c>
      <c r="D7" s="43"/>
    </row>
    <row r="8" ht="20.1" customHeight="1" spans="1:4">
      <c r="A8" s="89"/>
      <c r="B8" s="43"/>
      <c r="C8" s="89" t="s">
        <v>108</v>
      </c>
      <c r="D8" s="43"/>
    </row>
    <row r="9" ht="20.1" customHeight="1" spans="1:4">
      <c r="A9" s="89"/>
      <c r="B9" s="43"/>
      <c r="C9" s="89" t="s">
        <v>109</v>
      </c>
      <c r="D9" s="43">
        <v>232408691.1</v>
      </c>
    </row>
    <row r="10" ht="20.1" customHeight="1" spans="1:4">
      <c r="A10" s="89"/>
      <c r="B10" s="43"/>
      <c r="C10" s="89" t="s">
        <v>110</v>
      </c>
      <c r="D10" s="43"/>
    </row>
    <row r="11" ht="20.1" customHeight="1" spans="1:4">
      <c r="A11" s="89"/>
      <c r="B11" s="43"/>
      <c r="C11" s="89" t="s">
        <v>111</v>
      </c>
      <c r="D11" s="43"/>
    </row>
    <row r="12" ht="20.1" customHeight="1" spans="1:4">
      <c r="A12" s="89"/>
      <c r="B12" s="43"/>
      <c r="C12" s="89" t="s">
        <v>112</v>
      </c>
      <c r="D12" s="43"/>
    </row>
    <row r="13" ht="20.1" customHeight="1" spans="1:4">
      <c r="A13" s="89"/>
      <c r="B13" s="43"/>
      <c r="C13" s="89" t="s">
        <v>113</v>
      </c>
      <c r="D13" s="43">
        <v>11776928</v>
      </c>
    </row>
    <row r="14" ht="20.1" customHeight="1" spans="1:4">
      <c r="A14" s="89"/>
      <c r="B14" s="43"/>
      <c r="C14" s="89" t="s">
        <v>114</v>
      </c>
      <c r="D14" s="43"/>
    </row>
    <row r="15" ht="20.1" customHeight="1" spans="1:4">
      <c r="A15" s="89"/>
      <c r="B15" s="43"/>
      <c r="C15" s="89" t="s">
        <v>115</v>
      </c>
      <c r="D15" s="43">
        <v>10800724.4</v>
      </c>
    </row>
    <row r="16" ht="20.1" customHeight="1" spans="1:4">
      <c r="A16" s="89"/>
      <c r="B16" s="43"/>
      <c r="C16" s="89" t="s">
        <v>116</v>
      </c>
      <c r="D16" s="43"/>
    </row>
    <row r="17" ht="20.1" customHeight="1" spans="1:4">
      <c r="A17" s="89"/>
      <c r="B17" s="43"/>
      <c r="C17" s="89" t="s">
        <v>117</v>
      </c>
      <c r="D17" s="43">
        <v>77038000</v>
      </c>
    </row>
    <row r="18" ht="20.1" customHeight="1" spans="1:4">
      <c r="A18" s="89"/>
      <c r="B18" s="43"/>
      <c r="C18" s="89" t="s">
        <v>118</v>
      </c>
      <c r="D18" s="43"/>
    </row>
    <row r="19" ht="20.1" customHeight="1" spans="1:4">
      <c r="A19" s="89"/>
      <c r="B19" s="43"/>
      <c r="C19" s="89" t="s">
        <v>119</v>
      </c>
      <c r="D19" s="43"/>
    </row>
    <row r="20" ht="20.1" customHeight="1" spans="1:4">
      <c r="A20" s="89"/>
      <c r="B20" s="43"/>
      <c r="C20" s="89" t="s">
        <v>120</v>
      </c>
      <c r="D20" s="43"/>
    </row>
    <row r="21" ht="20.1" customHeight="1" spans="1:4">
      <c r="A21" s="89"/>
      <c r="B21" s="43"/>
      <c r="C21" s="89" t="s">
        <v>121</v>
      </c>
      <c r="D21" s="43"/>
    </row>
    <row r="22" ht="20.1" customHeight="1" spans="1:4">
      <c r="A22" s="89"/>
      <c r="B22" s="43"/>
      <c r="C22" s="89" t="s">
        <v>122</v>
      </c>
      <c r="D22" s="43"/>
    </row>
    <row r="23" ht="20.1" customHeight="1" spans="1:4">
      <c r="A23" s="90"/>
      <c r="B23" s="43"/>
      <c r="C23" s="89" t="s">
        <v>123</v>
      </c>
      <c r="D23" s="43"/>
    </row>
    <row r="24" ht="20.1" customHeight="1" spans="1:4">
      <c r="A24" s="90"/>
      <c r="B24" s="43"/>
      <c r="C24" s="89" t="s">
        <v>124</v>
      </c>
      <c r="D24" s="43"/>
    </row>
    <row r="25" ht="20.1" customHeight="1" spans="1:4">
      <c r="A25" s="90"/>
      <c r="B25" s="43"/>
      <c r="C25" s="89" t="s">
        <v>125</v>
      </c>
      <c r="D25" s="43">
        <v>8289820.8</v>
      </c>
    </row>
    <row r="26" ht="20.1" customHeight="1" spans="1:4">
      <c r="A26" s="90"/>
      <c r="B26" s="43"/>
      <c r="C26" s="89" t="s">
        <v>126</v>
      </c>
      <c r="D26" s="43"/>
    </row>
    <row r="27" ht="20.1" customHeight="1" spans="1:4">
      <c r="A27" s="90"/>
      <c r="B27" s="43"/>
      <c r="C27" s="89" t="s">
        <v>127</v>
      </c>
      <c r="D27" s="43"/>
    </row>
    <row r="28" ht="20.1" customHeight="1" spans="1:4">
      <c r="A28" s="90"/>
      <c r="B28" s="43"/>
      <c r="C28" s="89" t="s">
        <v>128</v>
      </c>
      <c r="D28" s="43"/>
    </row>
    <row r="29" ht="20.1" customHeight="1" spans="1:4">
      <c r="A29" s="90"/>
      <c r="B29" s="43"/>
      <c r="C29" s="89" t="s">
        <v>129</v>
      </c>
      <c r="D29" s="43"/>
    </row>
    <row r="30" ht="20.1" customHeight="1" spans="1:4">
      <c r="A30" s="90"/>
      <c r="B30" s="43"/>
      <c r="C30" s="89" t="s">
        <v>130</v>
      </c>
      <c r="D30" s="43"/>
    </row>
    <row r="31" ht="20.1" customHeight="1" spans="1:4">
      <c r="A31" s="90"/>
      <c r="B31" s="43"/>
      <c r="C31" s="89" t="s">
        <v>131</v>
      </c>
      <c r="D31" s="43"/>
    </row>
    <row r="32" ht="20.1" customHeight="1" spans="2:4">
      <c r="B32" s="43"/>
      <c r="C32" s="89" t="s">
        <v>132</v>
      </c>
      <c r="D32" s="43"/>
    </row>
    <row r="33" ht="20.1" customHeight="1" spans="1:4">
      <c r="A33" s="90"/>
      <c r="B33" s="43"/>
      <c r="C33" s="62"/>
      <c r="D33" s="43"/>
    </row>
    <row r="34" ht="20.1" customHeight="1" spans="1:4">
      <c r="A34" s="62" t="s">
        <v>133</v>
      </c>
      <c r="B34" s="43">
        <f>SUM(B7+B6)</f>
        <v>340314164.3</v>
      </c>
      <c r="C34" s="62" t="s">
        <v>134</v>
      </c>
      <c r="D34" s="43">
        <f>SUM(D6:D33)</f>
        <v>340314164.3</v>
      </c>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2"/>
  <sheetViews>
    <sheetView workbookViewId="0">
      <selection activeCell="A7" sqref="$A7:$XFD7"/>
    </sheetView>
  </sheetViews>
  <sheetFormatPr defaultColWidth="15.625" defaultRowHeight="24.95" customHeight="1"/>
  <cols>
    <col min="1" max="2" width="14.375" customWidth="1"/>
    <col min="3" max="4" width="11.5" customWidth="1"/>
    <col min="5" max="5" width="14.375" customWidth="1"/>
    <col min="6" max="6" width="15.75" customWidth="1"/>
    <col min="7" max="7" width="14.125" customWidth="1"/>
    <col min="8" max="12" width="10.5" customWidth="1"/>
  </cols>
  <sheetData>
    <row r="1" customHeight="1" spans="1:1">
      <c r="A1" s="78" t="s">
        <v>135</v>
      </c>
    </row>
    <row r="2" ht="35.25" customHeight="1" spans="1:12">
      <c r="A2" s="59" t="s">
        <v>136</v>
      </c>
      <c r="B2" s="59"/>
      <c r="C2" s="59"/>
      <c r="D2" s="59"/>
      <c r="E2" s="59"/>
      <c r="F2" s="59"/>
      <c r="G2" s="59"/>
      <c r="H2" s="59"/>
      <c r="I2" s="59"/>
      <c r="J2" s="59"/>
      <c r="K2" s="59"/>
      <c r="L2" s="59"/>
    </row>
    <row r="3" ht="35" customHeight="1" spans="1:12">
      <c r="A3" s="60" t="s">
        <v>137</v>
      </c>
      <c r="L3" s="88" t="s">
        <v>3</v>
      </c>
    </row>
    <row r="4" s="76" customFormat="1" ht="26" customHeight="1" spans="1:12">
      <c r="A4" s="79" t="s">
        <v>138</v>
      </c>
      <c r="B4" s="80" t="s">
        <v>139</v>
      </c>
      <c r="C4" s="80" t="s">
        <v>140</v>
      </c>
      <c r="D4" s="80" t="s">
        <v>141</v>
      </c>
      <c r="E4" s="80" t="s">
        <v>142</v>
      </c>
      <c r="F4" s="80" t="s">
        <v>143</v>
      </c>
      <c r="G4" s="80" t="s">
        <v>144</v>
      </c>
      <c r="H4" s="80" t="s">
        <v>145</v>
      </c>
      <c r="I4" s="80" t="s">
        <v>146</v>
      </c>
      <c r="J4" s="80" t="s">
        <v>147</v>
      </c>
      <c r="K4" s="80" t="s">
        <v>148</v>
      </c>
      <c r="L4" s="80" t="s">
        <v>149</v>
      </c>
    </row>
    <row r="5" s="76" customFormat="1" ht="26" customHeight="1" spans="1:12">
      <c r="A5" s="81"/>
      <c r="B5" s="80"/>
      <c r="C5" s="80"/>
      <c r="D5" s="80"/>
      <c r="E5" s="80"/>
      <c r="F5" s="80"/>
      <c r="G5" s="80"/>
      <c r="H5" s="80"/>
      <c r="I5" s="80"/>
      <c r="J5" s="80"/>
      <c r="K5" s="80"/>
      <c r="L5" s="80"/>
    </row>
    <row r="6" s="76" customFormat="1" ht="17.25" customHeight="1" spans="1:12">
      <c r="A6" s="82"/>
      <c r="B6" s="80"/>
      <c r="C6" s="80"/>
      <c r="D6" s="80"/>
      <c r="E6" s="80"/>
      <c r="F6" s="80"/>
      <c r="G6" s="80"/>
      <c r="H6" s="80"/>
      <c r="I6" s="80"/>
      <c r="J6" s="80"/>
      <c r="K6" s="80"/>
      <c r="L6" s="80"/>
    </row>
    <row r="7" s="77" customFormat="1" ht="52" customHeight="1" spans="1:12">
      <c r="A7" s="83" t="s">
        <v>150</v>
      </c>
      <c r="B7" s="84">
        <f>C7+D7+E7</f>
        <v>340314164.3</v>
      </c>
      <c r="C7" s="85"/>
      <c r="D7" s="85"/>
      <c r="E7" s="86">
        <f>F7+G7+H7+I7+J7+K7</f>
        <v>340314164.3</v>
      </c>
      <c r="F7" s="86">
        <v>263276164.3</v>
      </c>
      <c r="G7" s="86">
        <v>77038000</v>
      </c>
      <c r="H7" s="85"/>
      <c r="I7" s="85"/>
      <c r="J7" s="85"/>
      <c r="K7" s="85"/>
      <c r="L7" s="85"/>
    </row>
    <row r="12" customHeight="1" spans="6:6">
      <c r="F12" s="87"/>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2"/>
  <sheetViews>
    <sheetView topLeftCell="A7" workbookViewId="0">
      <selection activeCell="H24" sqref="H24"/>
    </sheetView>
  </sheetViews>
  <sheetFormatPr defaultColWidth="15.625" defaultRowHeight="24.95" customHeight="1"/>
  <cols>
    <col min="1" max="1" width="8.125" customWidth="1"/>
    <col min="2" max="2" width="23.75" style="58" customWidth="1"/>
    <col min="3" max="3" width="15.875" customWidth="1"/>
    <col min="4" max="4" width="17" customWidth="1"/>
    <col min="5" max="5" width="16.25" customWidth="1"/>
    <col min="6" max="6" width="14.75" customWidth="1"/>
    <col min="7" max="7" width="16.125" customWidth="1"/>
    <col min="8" max="8" width="15.75" customWidth="1"/>
    <col min="9" max="9" width="14.375" customWidth="1"/>
  </cols>
  <sheetData>
    <row r="1" customHeight="1" spans="1:1">
      <c r="A1" t="s">
        <v>151</v>
      </c>
    </row>
    <row r="2" ht="30" customHeight="1" spans="1:9">
      <c r="A2" s="59" t="s">
        <v>152</v>
      </c>
      <c r="B2" s="59"/>
      <c r="C2" s="59"/>
      <c r="D2" s="59"/>
      <c r="E2" s="59"/>
      <c r="F2" s="59"/>
      <c r="G2" s="59"/>
      <c r="H2" s="59"/>
      <c r="I2" s="59"/>
    </row>
    <row r="3" ht="20" customHeight="1" spans="1:9">
      <c r="A3" s="60" t="s">
        <v>2</v>
      </c>
      <c r="I3" s="75" t="s">
        <v>3</v>
      </c>
    </row>
    <row r="4" s="56" customFormat="1" ht="34" customHeight="1" spans="1:9">
      <c r="A4" s="61" t="s">
        <v>46</v>
      </c>
      <c r="B4" s="61"/>
      <c r="C4" s="62" t="s">
        <v>8</v>
      </c>
      <c r="D4" s="63" t="s">
        <v>51</v>
      </c>
      <c r="E4" s="64"/>
      <c r="F4" s="64"/>
      <c r="G4" s="62" t="s">
        <v>52</v>
      </c>
      <c r="H4" s="62"/>
      <c r="I4" s="62"/>
    </row>
    <row r="5" s="57" customFormat="1" ht="36.75" customHeight="1" spans="1:9">
      <c r="A5" s="65" t="s">
        <v>48</v>
      </c>
      <c r="B5" s="65" t="s">
        <v>49</v>
      </c>
      <c r="C5" s="66"/>
      <c r="D5" s="66" t="s">
        <v>50</v>
      </c>
      <c r="E5" s="67" t="s">
        <v>68</v>
      </c>
      <c r="F5" s="67" t="s">
        <v>69</v>
      </c>
      <c r="G5" s="66" t="s">
        <v>50</v>
      </c>
      <c r="H5" s="66" t="s">
        <v>153</v>
      </c>
      <c r="I5" s="66" t="s">
        <v>154</v>
      </c>
    </row>
    <row r="6" ht="20" customHeight="1" spans="1:9">
      <c r="A6" s="68">
        <v>2040201</v>
      </c>
      <c r="B6" s="68" t="s">
        <v>53</v>
      </c>
      <c r="C6" s="43">
        <f t="shared" ref="C6:C19" si="0">D6+G6</f>
        <v>157263231.1</v>
      </c>
      <c r="D6" s="43">
        <f t="shared" ref="D6:D19" si="1">E6+F6</f>
        <v>157263231.1</v>
      </c>
      <c r="E6" s="69">
        <f>128181337.7-532806.3</f>
        <v>127648531.4</v>
      </c>
      <c r="F6" s="69">
        <f>29081893.4+532806.3</f>
        <v>29614699.7</v>
      </c>
      <c r="G6" s="43">
        <f t="shared" ref="G6:G19" si="2">H6+I6</f>
        <v>0</v>
      </c>
      <c r="H6" s="43"/>
      <c r="I6" s="43"/>
    </row>
    <row r="7" customHeight="1" spans="1:9">
      <c r="A7" s="68">
        <v>2040202</v>
      </c>
      <c r="B7" s="68" t="s">
        <v>54</v>
      </c>
      <c r="C7" s="43">
        <f t="shared" si="0"/>
        <v>38060900</v>
      </c>
      <c r="D7" s="43">
        <f t="shared" si="1"/>
        <v>0</v>
      </c>
      <c r="E7" s="43"/>
      <c r="F7" s="43"/>
      <c r="G7" s="43">
        <f t="shared" si="2"/>
        <v>38060900</v>
      </c>
      <c r="H7" s="43">
        <v>16000000</v>
      </c>
      <c r="I7" s="43">
        <v>22060900</v>
      </c>
    </row>
    <row r="8" ht="21" customHeight="1" spans="1:9">
      <c r="A8" s="68">
        <v>2040219</v>
      </c>
      <c r="B8" s="68" t="s">
        <v>55</v>
      </c>
      <c r="C8" s="43">
        <f t="shared" si="0"/>
        <v>1000000</v>
      </c>
      <c r="D8" s="43">
        <f t="shared" si="1"/>
        <v>0</v>
      </c>
      <c r="E8" s="43"/>
      <c r="F8" s="43"/>
      <c r="G8" s="43">
        <f t="shared" si="2"/>
        <v>1000000</v>
      </c>
      <c r="H8" s="43">
        <v>1000000</v>
      </c>
      <c r="I8" s="43"/>
    </row>
    <row r="9" ht="21" customHeight="1" spans="1:9">
      <c r="A9" s="68">
        <v>2040220</v>
      </c>
      <c r="B9" s="68" t="s">
        <v>56</v>
      </c>
      <c r="C9" s="43">
        <f t="shared" si="0"/>
        <v>9067000</v>
      </c>
      <c r="D9" s="43">
        <f t="shared" si="1"/>
        <v>0</v>
      </c>
      <c r="E9" s="43"/>
      <c r="F9" s="43"/>
      <c r="G9" s="43">
        <f t="shared" si="2"/>
        <v>9067000</v>
      </c>
      <c r="H9" s="43">
        <v>2500000</v>
      </c>
      <c r="I9" s="43">
        <v>6567000</v>
      </c>
    </row>
    <row r="10" ht="21" customHeight="1" spans="1:9">
      <c r="A10" s="68">
        <v>2040221</v>
      </c>
      <c r="B10" s="68" t="s">
        <v>57</v>
      </c>
      <c r="C10" s="43">
        <f t="shared" si="0"/>
        <v>23723500</v>
      </c>
      <c r="D10" s="43">
        <f t="shared" si="1"/>
        <v>0</v>
      </c>
      <c r="E10" s="43"/>
      <c r="F10" s="43"/>
      <c r="G10" s="43">
        <f t="shared" si="2"/>
        <v>23723500</v>
      </c>
      <c r="H10" s="43">
        <v>23723500</v>
      </c>
      <c r="I10" s="43"/>
    </row>
    <row r="11" ht="21" customHeight="1" spans="1:9">
      <c r="A11" s="68">
        <v>2040299</v>
      </c>
      <c r="B11" s="68" t="s">
        <v>58</v>
      </c>
      <c r="C11" s="43">
        <f t="shared" si="0"/>
        <v>1470000</v>
      </c>
      <c r="D11" s="43">
        <f t="shared" si="1"/>
        <v>0</v>
      </c>
      <c r="E11" s="43"/>
      <c r="F11" s="43"/>
      <c r="G11" s="43">
        <f t="shared" si="2"/>
        <v>1470000</v>
      </c>
      <c r="H11" s="43">
        <v>1470000</v>
      </c>
      <c r="I11" s="43"/>
    </row>
    <row r="12" ht="21" customHeight="1" spans="1:9">
      <c r="A12" s="67">
        <v>2040801</v>
      </c>
      <c r="B12" s="68" t="s">
        <v>53</v>
      </c>
      <c r="C12" s="43">
        <f t="shared" si="0"/>
        <v>1824060</v>
      </c>
      <c r="D12" s="43">
        <f t="shared" si="1"/>
        <v>1824060</v>
      </c>
      <c r="E12" s="69">
        <v>1824060</v>
      </c>
      <c r="F12" s="70"/>
      <c r="G12" s="43">
        <f t="shared" si="2"/>
        <v>0</v>
      </c>
      <c r="H12" s="70"/>
      <c r="I12" s="70"/>
    </row>
    <row r="13" ht="21" customHeight="1" spans="1:9">
      <c r="A13" s="68">
        <v>2080505</v>
      </c>
      <c r="B13" s="71" t="s">
        <v>59</v>
      </c>
      <c r="C13" s="43">
        <f t="shared" si="0"/>
        <v>11553080</v>
      </c>
      <c r="D13" s="43">
        <f t="shared" si="1"/>
        <v>11553080</v>
      </c>
      <c r="E13" s="43">
        <v>11553080</v>
      </c>
      <c r="F13" s="43"/>
      <c r="G13" s="43">
        <f t="shared" si="2"/>
        <v>0</v>
      </c>
      <c r="H13" s="43"/>
      <c r="I13" s="43"/>
    </row>
    <row r="14" ht="21" customHeight="1" spans="1:9">
      <c r="A14" s="68">
        <v>2080899</v>
      </c>
      <c r="B14" s="68" t="s">
        <v>60</v>
      </c>
      <c r="C14" s="43">
        <f t="shared" si="0"/>
        <v>223848</v>
      </c>
      <c r="D14" s="43">
        <f t="shared" si="1"/>
        <v>223848</v>
      </c>
      <c r="E14" s="43">
        <v>223848</v>
      </c>
      <c r="F14" s="43"/>
      <c r="G14" s="43">
        <f t="shared" si="2"/>
        <v>0</v>
      </c>
      <c r="H14" s="43"/>
      <c r="I14" s="43"/>
    </row>
    <row r="15" ht="21" customHeight="1" spans="1:9">
      <c r="A15" s="68">
        <v>2101101</v>
      </c>
      <c r="B15" s="68" t="s">
        <v>61</v>
      </c>
      <c r="C15" s="43">
        <f t="shared" si="0"/>
        <v>2536456.4</v>
      </c>
      <c r="D15" s="43">
        <f t="shared" si="1"/>
        <v>2536456.4</v>
      </c>
      <c r="E15" s="43">
        <v>2536456.4</v>
      </c>
      <c r="F15" s="43"/>
      <c r="G15" s="43">
        <f t="shared" si="2"/>
        <v>0</v>
      </c>
      <c r="H15" s="43"/>
      <c r="I15" s="43"/>
    </row>
    <row r="16" ht="21" customHeight="1" spans="1:9">
      <c r="A16" s="68">
        <v>2101103</v>
      </c>
      <c r="B16" s="68" t="s">
        <v>62</v>
      </c>
      <c r="C16" s="43">
        <f t="shared" si="0"/>
        <v>8264268</v>
      </c>
      <c r="D16" s="43">
        <f t="shared" si="1"/>
        <v>8264268</v>
      </c>
      <c r="E16" s="43">
        <v>8264268</v>
      </c>
      <c r="F16" s="43"/>
      <c r="G16" s="43">
        <f t="shared" si="2"/>
        <v>0</v>
      </c>
      <c r="H16" s="43"/>
      <c r="I16" s="43"/>
    </row>
    <row r="17" ht="21" customHeight="1" spans="1:9">
      <c r="A17" s="68">
        <v>2120899</v>
      </c>
      <c r="B17" s="71" t="s">
        <v>97</v>
      </c>
      <c r="C17" s="43">
        <f t="shared" si="0"/>
        <v>77038000</v>
      </c>
      <c r="D17" s="43">
        <f t="shared" si="1"/>
        <v>0</v>
      </c>
      <c r="E17" s="43"/>
      <c r="F17" s="43"/>
      <c r="G17" s="43">
        <f t="shared" si="2"/>
        <v>77038000</v>
      </c>
      <c r="H17" s="43">
        <v>77038000</v>
      </c>
      <c r="I17" s="43"/>
    </row>
    <row r="18" ht="21" customHeight="1" spans="1:9">
      <c r="A18" s="68">
        <v>2210201</v>
      </c>
      <c r="B18" s="68" t="s">
        <v>63</v>
      </c>
      <c r="C18" s="43">
        <f t="shared" si="0"/>
        <v>8289820.8</v>
      </c>
      <c r="D18" s="43">
        <f t="shared" si="1"/>
        <v>8289820.8</v>
      </c>
      <c r="E18" s="43">
        <v>8289820.8</v>
      </c>
      <c r="F18" s="43"/>
      <c r="G18" s="43">
        <f t="shared" si="2"/>
        <v>0</v>
      </c>
      <c r="H18" s="43"/>
      <c r="I18" s="43"/>
    </row>
    <row r="19" ht="17" customHeight="1" spans="1:9">
      <c r="A19" s="67" t="s">
        <v>155</v>
      </c>
      <c r="B19" s="67"/>
      <c r="C19" s="43">
        <f t="shared" si="0"/>
        <v>0</v>
      </c>
      <c r="D19" s="43">
        <f t="shared" si="1"/>
        <v>0</v>
      </c>
      <c r="E19" s="43"/>
      <c r="F19" s="43"/>
      <c r="G19" s="43">
        <f t="shared" si="2"/>
        <v>0</v>
      </c>
      <c r="H19" s="43"/>
      <c r="I19" s="43"/>
    </row>
    <row r="20" s="58" customFormat="1" customHeight="1" spans="1:9">
      <c r="A20" s="67" t="s">
        <v>8</v>
      </c>
      <c r="B20" s="67"/>
      <c r="C20" s="72">
        <f t="shared" ref="C20:I20" si="3">SUM(C6:C19)</f>
        <v>340314164.3</v>
      </c>
      <c r="D20" s="72">
        <f t="shared" si="3"/>
        <v>189954764.3</v>
      </c>
      <c r="E20" s="72">
        <f t="shared" si="3"/>
        <v>160340064.6</v>
      </c>
      <c r="F20" s="72">
        <f t="shared" si="3"/>
        <v>29614699.7</v>
      </c>
      <c r="G20" s="72">
        <f t="shared" si="3"/>
        <v>150359400</v>
      </c>
      <c r="H20" s="72">
        <f t="shared" si="3"/>
        <v>121731500</v>
      </c>
      <c r="I20" s="72">
        <f t="shared" si="3"/>
        <v>28627900</v>
      </c>
    </row>
    <row r="21" ht="32.25" customHeight="1" spans="1:9">
      <c r="A21" s="73"/>
      <c r="B21" s="74"/>
      <c r="C21" s="73"/>
      <c r="D21" s="73"/>
      <c r="E21" s="73"/>
      <c r="F21" s="73"/>
      <c r="G21" s="73"/>
      <c r="H21" s="73"/>
      <c r="I21" s="73"/>
    </row>
    <row r="22" ht="30.75" customHeight="1" spans="1:9">
      <c r="A22" s="58"/>
      <c r="C22" s="58"/>
      <c r="D22" s="58"/>
      <c r="E22" s="58"/>
      <c r="F22" s="58"/>
      <c r="G22" s="58"/>
      <c r="H22" s="58"/>
      <c r="I22" s="58"/>
    </row>
  </sheetData>
  <sortState ref="A6:I18">
    <sortCondition ref="A6:A18"/>
  </sortState>
  <mergeCells count="8">
    <mergeCell ref="A2:I2"/>
    <mergeCell ref="A4:B4"/>
    <mergeCell ref="D4:F4"/>
    <mergeCell ref="G4:I4"/>
    <mergeCell ref="A20:B20"/>
    <mergeCell ref="A21:I21"/>
    <mergeCell ref="A22:I22"/>
    <mergeCell ref="C4:C5"/>
  </mergeCells>
  <printOptions horizontalCentered="1"/>
  <pageMargins left="0.0388888888888889" right="0.0388888888888889" top="0.747916666666667" bottom="0.747916666666667" header="0.313888888888889" footer="0.313888888888889"/>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5"/>
  <sheetViews>
    <sheetView topLeftCell="A13" workbookViewId="0">
      <selection activeCell="H62" sqref="H62"/>
    </sheetView>
  </sheetViews>
  <sheetFormatPr defaultColWidth="9" defaultRowHeight="14.25"/>
  <cols>
    <col min="1" max="1" width="27.625" style="1" customWidth="1"/>
    <col min="2" max="2" width="39.375" style="1" customWidth="1"/>
    <col min="3" max="3" width="24.1666666666667" style="1" customWidth="1"/>
    <col min="4" max="4" width="14.6666666666667" style="1" customWidth="1"/>
    <col min="5" max="5" width="17.8333333333333" style="1" customWidth="1"/>
    <col min="6" max="6" width="16.6916666666667" style="1" customWidth="1"/>
    <col min="7" max="7" width="15.3333333333333" style="1" customWidth="1"/>
    <col min="8" max="8" width="14.5" style="1" customWidth="1"/>
    <col min="9" max="9" width="10.0166666666667" style="1" customWidth="1"/>
    <col min="10" max="10" width="19.3333333333333" style="1" customWidth="1"/>
    <col min="11" max="11" width="43.575" style="1" customWidth="1"/>
    <col min="12" max="16384" width="9" style="1"/>
  </cols>
  <sheetData>
    <row r="1" s="1" customFormat="1" ht="14.75" customHeight="1" spans="1:11">
      <c r="A1" s="22" t="s">
        <v>156</v>
      </c>
      <c r="B1" s="23"/>
      <c r="C1" s="24" t="s">
        <v>157</v>
      </c>
      <c r="D1" s="25" t="s">
        <v>157</v>
      </c>
      <c r="E1" s="25" t="s">
        <v>157</v>
      </c>
      <c r="F1" s="25" t="s">
        <v>157</v>
      </c>
      <c r="G1" s="25" t="s">
        <v>157</v>
      </c>
      <c r="H1" s="25" t="s">
        <v>157</v>
      </c>
      <c r="I1" s="25" t="s">
        <v>157</v>
      </c>
      <c r="J1" s="25" t="s">
        <v>157</v>
      </c>
      <c r="K1" s="25" t="s">
        <v>157</v>
      </c>
    </row>
    <row r="2" s="1" customFormat="1" ht="24.55" customHeight="1" spans="1:11">
      <c r="A2" s="26" t="s">
        <v>158</v>
      </c>
      <c r="B2" s="26"/>
      <c r="C2" s="27"/>
      <c r="D2" s="26"/>
      <c r="E2" s="26"/>
      <c r="F2" s="26"/>
      <c r="G2" s="26"/>
      <c r="H2" s="26"/>
      <c r="I2" s="26"/>
      <c r="J2" s="26"/>
      <c r="K2" s="26"/>
    </row>
    <row r="3" s="1" customFormat="1" ht="16.7" customHeight="1" spans="1:11">
      <c r="A3" s="28" t="s">
        <v>159</v>
      </c>
      <c r="B3" s="28"/>
      <c r="C3" s="29"/>
      <c r="D3" s="30" t="s">
        <v>160</v>
      </c>
      <c r="E3" s="31"/>
      <c r="F3" s="32"/>
      <c r="G3" s="33" t="s">
        <v>161</v>
      </c>
      <c r="H3" s="34" t="s">
        <v>162</v>
      </c>
      <c r="I3" s="51"/>
      <c r="J3" s="52"/>
      <c r="K3" s="53" t="s">
        <v>160</v>
      </c>
    </row>
    <row r="4" s="1" customFormat="1" ht="19.65" customHeight="1" spans="1:11">
      <c r="A4" s="35" t="s">
        <v>163</v>
      </c>
      <c r="B4" s="35" t="s">
        <v>164</v>
      </c>
      <c r="C4" s="36" t="s">
        <v>165</v>
      </c>
      <c r="D4" s="35" t="s">
        <v>166</v>
      </c>
      <c r="E4" s="35" t="s">
        <v>167</v>
      </c>
      <c r="F4" s="35" t="s">
        <v>7</v>
      </c>
      <c r="G4" s="35"/>
      <c r="H4" s="35"/>
      <c r="I4" s="35" t="s">
        <v>168</v>
      </c>
      <c r="J4" s="35" t="s">
        <v>169</v>
      </c>
      <c r="K4" s="35" t="s">
        <v>170</v>
      </c>
    </row>
    <row r="5" s="1" customFormat="1" ht="19.65" customHeight="1" spans="1:11">
      <c r="A5" s="35"/>
      <c r="B5" s="35"/>
      <c r="C5" s="36"/>
      <c r="D5" s="35"/>
      <c r="E5" s="35"/>
      <c r="F5" s="35" t="s">
        <v>50</v>
      </c>
      <c r="G5" s="35" t="s">
        <v>153</v>
      </c>
      <c r="H5" s="35" t="s">
        <v>154</v>
      </c>
      <c r="I5" s="35"/>
      <c r="J5" s="35"/>
      <c r="K5" s="35"/>
    </row>
    <row r="6" s="1" customFormat="1" ht="19.65" customHeight="1" spans="1:11">
      <c r="A6" s="37" t="s">
        <v>171</v>
      </c>
      <c r="B6" s="38"/>
      <c r="C6" s="39"/>
      <c r="D6" s="40"/>
      <c r="E6" s="38"/>
      <c r="F6" s="41"/>
      <c r="G6" s="41"/>
      <c r="H6" s="42"/>
      <c r="I6" s="38"/>
      <c r="J6" s="38"/>
      <c r="K6" s="38"/>
    </row>
    <row r="7" s="1" customFormat="1" ht="19.65" customHeight="1" spans="1:11">
      <c r="A7" s="37" t="s">
        <v>172</v>
      </c>
      <c r="B7" s="38"/>
      <c r="C7" s="39"/>
      <c r="D7" s="40"/>
      <c r="E7" s="38"/>
      <c r="F7" s="43">
        <v>4660000</v>
      </c>
      <c r="G7" s="43">
        <v>4660000</v>
      </c>
      <c r="H7" s="44" t="s">
        <v>160</v>
      </c>
      <c r="I7" s="54"/>
      <c r="J7" s="38"/>
      <c r="K7" s="38"/>
    </row>
    <row r="8" s="1" customFormat="1" ht="19.65" customHeight="1" spans="1:11">
      <c r="A8" s="45" t="s">
        <v>173</v>
      </c>
      <c r="B8" s="38"/>
      <c r="C8" s="39"/>
      <c r="D8" s="40"/>
      <c r="E8" s="38"/>
      <c r="F8" s="43">
        <v>900000</v>
      </c>
      <c r="G8" s="43">
        <v>900000</v>
      </c>
      <c r="H8" s="44" t="s">
        <v>160</v>
      </c>
      <c r="I8" s="54"/>
      <c r="J8" s="38"/>
      <c r="K8" s="38"/>
    </row>
    <row r="9" s="1" customFormat="1" ht="19.65" customHeight="1" spans="1:11">
      <c r="A9" s="45"/>
      <c r="B9" s="45" t="s">
        <v>174</v>
      </c>
      <c r="C9" s="46" t="s">
        <v>175</v>
      </c>
      <c r="D9" s="45" t="s">
        <v>176</v>
      </c>
      <c r="E9" s="45" t="s">
        <v>177</v>
      </c>
      <c r="F9" s="47">
        <v>500000</v>
      </c>
      <c r="G9" s="47">
        <v>500000</v>
      </c>
      <c r="H9" s="44" t="s">
        <v>160</v>
      </c>
      <c r="I9" s="55" t="s">
        <v>178</v>
      </c>
      <c r="J9" s="37" t="s">
        <v>179</v>
      </c>
      <c r="K9" s="37" t="s">
        <v>180</v>
      </c>
    </row>
    <row r="10" s="1" customFormat="1" ht="19.65" customHeight="1" spans="1:12">
      <c r="A10" s="45"/>
      <c r="B10" s="45"/>
      <c r="C10" s="46"/>
      <c r="D10" s="45"/>
      <c r="E10" s="45"/>
      <c r="F10" s="48"/>
      <c r="G10" s="48"/>
      <c r="H10" s="44"/>
      <c r="I10" s="55" t="s">
        <v>181</v>
      </c>
      <c r="J10" s="37" t="s">
        <v>182</v>
      </c>
      <c r="K10" s="37" t="s">
        <v>183</v>
      </c>
      <c r="L10" s="1">
        <v>1</v>
      </c>
    </row>
    <row r="11" s="1" customFormat="1" ht="19.65" customHeight="1" spans="1:11">
      <c r="A11" s="45"/>
      <c r="B11" s="45" t="s">
        <v>184</v>
      </c>
      <c r="C11" s="46" t="s">
        <v>185</v>
      </c>
      <c r="D11" s="45" t="s">
        <v>186</v>
      </c>
      <c r="E11" s="45" t="s">
        <v>177</v>
      </c>
      <c r="F11" s="47">
        <v>400000</v>
      </c>
      <c r="G11" s="47">
        <v>400000</v>
      </c>
      <c r="H11" s="44" t="s">
        <v>160</v>
      </c>
      <c r="I11" s="55" t="s">
        <v>178</v>
      </c>
      <c r="J11" s="37" t="s">
        <v>187</v>
      </c>
      <c r="K11" s="37" t="s">
        <v>187</v>
      </c>
    </row>
    <row r="12" s="1" customFormat="1" ht="19.65" customHeight="1" spans="1:11">
      <c r="A12" s="45"/>
      <c r="B12" s="45"/>
      <c r="C12" s="46"/>
      <c r="D12" s="45"/>
      <c r="E12" s="45"/>
      <c r="F12" s="48"/>
      <c r="G12" s="48"/>
      <c r="H12" s="44"/>
      <c r="I12" s="55" t="s">
        <v>181</v>
      </c>
      <c r="J12" s="37" t="s">
        <v>187</v>
      </c>
      <c r="K12" s="37" t="s">
        <v>187</v>
      </c>
    </row>
    <row r="13" s="1" customFormat="1" ht="19.65" customHeight="1" spans="1:11">
      <c r="A13" s="45" t="s">
        <v>188</v>
      </c>
      <c r="B13" s="38"/>
      <c r="C13" s="39"/>
      <c r="D13" s="40"/>
      <c r="E13" s="38"/>
      <c r="F13" s="43">
        <v>3760000</v>
      </c>
      <c r="G13" s="43">
        <v>3760000</v>
      </c>
      <c r="H13" s="49"/>
      <c r="I13" s="54"/>
      <c r="J13" s="38"/>
      <c r="K13" s="38"/>
    </row>
    <row r="14" s="1" customFormat="1" ht="19.65" customHeight="1" spans="1:11">
      <c r="A14" s="45"/>
      <c r="B14" s="45" t="s">
        <v>189</v>
      </c>
      <c r="C14" s="46" t="s">
        <v>185</v>
      </c>
      <c r="D14" s="45" t="s">
        <v>176</v>
      </c>
      <c r="E14" s="45" t="s">
        <v>177</v>
      </c>
      <c r="F14" s="47">
        <v>3510000</v>
      </c>
      <c r="G14" s="47">
        <v>3510000</v>
      </c>
      <c r="H14" s="49"/>
      <c r="I14" s="55" t="s">
        <v>178</v>
      </c>
      <c r="J14" s="37" t="s">
        <v>190</v>
      </c>
      <c r="K14" s="37" t="s">
        <v>191</v>
      </c>
    </row>
    <row r="15" s="1" customFormat="1" ht="19.65" customHeight="1" spans="1:11">
      <c r="A15" s="45"/>
      <c r="B15" s="45"/>
      <c r="C15" s="46"/>
      <c r="D15" s="45"/>
      <c r="E15" s="45"/>
      <c r="F15" s="48"/>
      <c r="G15" s="48"/>
      <c r="H15" s="49"/>
      <c r="I15" s="55" t="s">
        <v>181</v>
      </c>
      <c r="J15" s="37" t="s">
        <v>192</v>
      </c>
      <c r="K15" s="37" t="s">
        <v>193</v>
      </c>
    </row>
    <row r="16" s="1" customFormat="1" ht="19.65" customHeight="1" spans="1:11">
      <c r="A16" s="45"/>
      <c r="B16" s="45" t="s">
        <v>194</v>
      </c>
      <c r="C16" s="46" t="s">
        <v>185</v>
      </c>
      <c r="D16" s="45" t="s">
        <v>176</v>
      </c>
      <c r="E16" s="45" t="s">
        <v>177</v>
      </c>
      <c r="F16" s="47">
        <v>100000</v>
      </c>
      <c r="G16" s="47">
        <v>100000</v>
      </c>
      <c r="H16" s="49"/>
      <c r="I16" s="55" t="s">
        <v>178</v>
      </c>
      <c r="J16" s="37" t="s">
        <v>190</v>
      </c>
      <c r="K16" s="37" t="s">
        <v>195</v>
      </c>
    </row>
    <row r="17" s="1" customFormat="1" ht="19.65" customHeight="1" spans="1:11">
      <c r="A17" s="45"/>
      <c r="B17" s="45"/>
      <c r="C17" s="46"/>
      <c r="D17" s="45"/>
      <c r="E17" s="45"/>
      <c r="F17" s="48"/>
      <c r="G17" s="48"/>
      <c r="H17" s="49"/>
      <c r="I17" s="55" t="s">
        <v>181</v>
      </c>
      <c r="J17" s="37" t="s">
        <v>196</v>
      </c>
      <c r="K17" s="37" t="s">
        <v>197</v>
      </c>
    </row>
    <row r="18" s="1" customFormat="1" ht="19.65" customHeight="1" spans="1:11">
      <c r="A18" s="45"/>
      <c r="B18" s="45" t="s">
        <v>198</v>
      </c>
      <c r="C18" s="46" t="s">
        <v>185</v>
      </c>
      <c r="D18" s="45" t="s">
        <v>176</v>
      </c>
      <c r="E18" s="45" t="s">
        <v>177</v>
      </c>
      <c r="F18" s="47">
        <v>150000</v>
      </c>
      <c r="G18" s="47">
        <v>150000</v>
      </c>
      <c r="H18" s="49"/>
      <c r="I18" s="55" t="s">
        <v>178</v>
      </c>
      <c r="J18" s="37" t="s">
        <v>190</v>
      </c>
      <c r="K18" s="37" t="s">
        <v>199</v>
      </c>
    </row>
    <row r="19" s="1" customFormat="1" ht="19.65" customHeight="1" spans="1:11">
      <c r="A19" s="45"/>
      <c r="B19" s="45"/>
      <c r="C19" s="46"/>
      <c r="D19" s="45"/>
      <c r="E19" s="45"/>
      <c r="F19" s="48"/>
      <c r="G19" s="48"/>
      <c r="H19" s="49"/>
      <c r="I19" s="55" t="s">
        <v>181</v>
      </c>
      <c r="J19" s="37" t="s">
        <v>200</v>
      </c>
      <c r="K19" s="37" t="s">
        <v>201</v>
      </c>
    </row>
    <row r="20" s="1" customFormat="1" ht="19.65" customHeight="1" spans="1:11">
      <c r="A20" s="37" t="s">
        <v>202</v>
      </c>
      <c r="B20" s="38"/>
      <c r="C20" s="39"/>
      <c r="D20" s="40"/>
      <c r="E20" s="38"/>
      <c r="F20" s="43">
        <v>50000000</v>
      </c>
      <c r="G20" s="43">
        <v>50000000</v>
      </c>
      <c r="H20" s="44"/>
      <c r="I20" s="54"/>
      <c r="J20" s="38"/>
      <c r="K20" s="38"/>
    </row>
    <row r="21" s="1" customFormat="1" ht="19.65" customHeight="1" spans="1:11">
      <c r="A21" s="45" t="s">
        <v>203</v>
      </c>
      <c r="B21" s="38"/>
      <c r="C21" s="39"/>
      <c r="D21" s="40"/>
      <c r="E21" s="38"/>
      <c r="F21" s="43">
        <v>50000000</v>
      </c>
      <c r="G21" s="43">
        <v>50000000</v>
      </c>
      <c r="H21" s="44" t="s">
        <v>160</v>
      </c>
      <c r="I21" s="54"/>
      <c r="J21" s="38"/>
      <c r="K21" s="38"/>
    </row>
    <row r="22" s="1" customFormat="1" ht="19.65" customHeight="1" spans="1:11">
      <c r="A22" s="45"/>
      <c r="B22" s="45" t="s">
        <v>204</v>
      </c>
      <c r="C22" s="46" t="s">
        <v>175</v>
      </c>
      <c r="D22" s="45" t="s">
        <v>186</v>
      </c>
      <c r="E22" s="45" t="s">
        <v>205</v>
      </c>
      <c r="F22" s="47">
        <v>50000000</v>
      </c>
      <c r="G22" s="47">
        <v>50000000</v>
      </c>
      <c r="H22" s="44" t="s">
        <v>160</v>
      </c>
      <c r="I22" s="55" t="s">
        <v>178</v>
      </c>
      <c r="J22" s="37" t="s">
        <v>206</v>
      </c>
      <c r="K22" s="37" t="s">
        <v>207</v>
      </c>
    </row>
    <row r="23" s="1" customFormat="1" ht="19.65" customHeight="1" spans="1:11">
      <c r="A23" s="45"/>
      <c r="B23" s="45"/>
      <c r="C23" s="46"/>
      <c r="D23" s="45"/>
      <c r="E23" s="45"/>
      <c r="F23" s="48"/>
      <c r="G23" s="48"/>
      <c r="H23" s="44"/>
      <c r="I23" s="55" t="s">
        <v>181</v>
      </c>
      <c r="J23" s="37" t="s">
        <v>208</v>
      </c>
      <c r="K23" s="37" t="s">
        <v>209</v>
      </c>
    </row>
    <row r="24" s="1" customFormat="1" ht="19.65" customHeight="1" spans="1:11">
      <c r="A24" s="37" t="s">
        <v>210</v>
      </c>
      <c r="B24" s="38"/>
      <c r="C24" s="39"/>
      <c r="D24" s="40"/>
      <c r="E24" s="38"/>
      <c r="F24" s="43">
        <v>32200000</v>
      </c>
      <c r="G24" s="43">
        <v>32200000</v>
      </c>
      <c r="H24" s="44" t="s">
        <v>160</v>
      </c>
      <c r="I24" s="54"/>
      <c r="J24" s="38"/>
      <c r="K24" s="38"/>
    </row>
    <row r="25" s="1" customFormat="1" ht="19.65" customHeight="1" spans="1:11">
      <c r="A25" s="45" t="s">
        <v>211</v>
      </c>
      <c r="B25" s="38"/>
      <c r="C25" s="39"/>
      <c r="D25" s="40"/>
      <c r="E25" s="38"/>
      <c r="F25" s="43">
        <v>9500000</v>
      </c>
      <c r="G25" s="43">
        <v>9500000</v>
      </c>
      <c r="H25" s="44" t="s">
        <v>160</v>
      </c>
      <c r="I25" s="54"/>
      <c r="J25" s="38"/>
      <c r="K25" s="38"/>
    </row>
    <row r="26" s="1" customFormat="1" ht="19.65" customHeight="1" spans="1:11">
      <c r="A26" s="45"/>
      <c r="B26" s="45" t="s">
        <v>212</v>
      </c>
      <c r="C26" s="46" t="s">
        <v>175</v>
      </c>
      <c r="D26" s="45" t="s">
        <v>176</v>
      </c>
      <c r="E26" s="45" t="s">
        <v>177</v>
      </c>
      <c r="F26" s="47">
        <v>9500000</v>
      </c>
      <c r="G26" s="47">
        <v>9500000</v>
      </c>
      <c r="H26" s="44" t="s">
        <v>160</v>
      </c>
      <c r="I26" s="55" t="s">
        <v>178</v>
      </c>
      <c r="J26" s="37" t="s">
        <v>190</v>
      </c>
      <c r="K26" s="37" t="s">
        <v>180</v>
      </c>
    </row>
    <row r="27" s="1" customFormat="1" ht="19.65" customHeight="1" spans="1:11">
      <c r="A27" s="45"/>
      <c r="B27" s="45"/>
      <c r="C27" s="46"/>
      <c r="D27" s="45"/>
      <c r="E27" s="45"/>
      <c r="F27" s="48"/>
      <c r="G27" s="48"/>
      <c r="H27" s="44"/>
      <c r="I27" s="55" t="s">
        <v>181</v>
      </c>
      <c r="J27" s="37" t="s">
        <v>192</v>
      </c>
      <c r="K27" s="37" t="s">
        <v>213</v>
      </c>
    </row>
    <row r="28" s="1" customFormat="1" ht="19.65" customHeight="1" spans="1:11">
      <c r="A28" s="45" t="s">
        <v>214</v>
      </c>
      <c r="B28" s="38"/>
      <c r="C28" s="39"/>
      <c r="D28" s="40"/>
      <c r="E28" s="38"/>
      <c r="F28" s="43">
        <v>9470000</v>
      </c>
      <c r="G28" s="43">
        <v>9470000</v>
      </c>
      <c r="H28" s="44" t="s">
        <v>160</v>
      </c>
      <c r="I28" s="54"/>
      <c r="J28" s="38"/>
      <c r="K28" s="38"/>
    </row>
    <row r="29" s="1" customFormat="1" ht="19.65" customHeight="1" spans="1:11">
      <c r="A29" s="45"/>
      <c r="B29" s="45" t="s">
        <v>215</v>
      </c>
      <c r="C29" s="46" t="s">
        <v>175</v>
      </c>
      <c r="D29" s="45" t="s">
        <v>186</v>
      </c>
      <c r="E29" s="45" t="s">
        <v>177</v>
      </c>
      <c r="F29" s="47">
        <v>1470000</v>
      </c>
      <c r="G29" s="47">
        <v>1470000</v>
      </c>
      <c r="H29" s="44" t="s">
        <v>160</v>
      </c>
      <c r="I29" s="55" t="s">
        <v>178</v>
      </c>
      <c r="J29" s="37" t="s">
        <v>179</v>
      </c>
      <c r="K29" s="37" t="s">
        <v>216</v>
      </c>
    </row>
    <row r="30" s="1" customFormat="1" ht="19.65" customHeight="1" spans="1:11">
      <c r="A30" s="45"/>
      <c r="B30" s="45"/>
      <c r="C30" s="46"/>
      <c r="D30" s="45"/>
      <c r="E30" s="45"/>
      <c r="F30" s="50"/>
      <c r="G30" s="50"/>
      <c r="H30" s="44"/>
      <c r="I30" s="55" t="s">
        <v>181</v>
      </c>
      <c r="J30" s="37" t="s">
        <v>196</v>
      </c>
      <c r="K30" s="37" t="s">
        <v>217</v>
      </c>
    </row>
    <row r="31" s="1" customFormat="1" ht="19.65" customHeight="1" spans="1:11">
      <c r="A31" s="45"/>
      <c r="B31" s="45"/>
      <c r="C31" s="46"/>
      <c r="D31" s="45"/>
      <c r="E31" s="45"/>
      <c r="F31" s="48"/>
      <c r="G31" s="48"/>
      <c r="H31" s="44"/>
      <c r="I31" s="55" t="s">
        <v>218</v>
      </c>
      <c r="J31" s="37" t="s">
        <v>192</v>
      </c>
      <c r="K31" s="37" t="s">
        <v>219</v>
      </c>
    </row>
    <row r="32" s="1" customFormat="1" ht="19.65" customHeight="1" spans="1:11">
      <c r="A32" s="45"/>
      <c r="B32" s="45" t="s">
        <v>220</v>
      </c>
      <c r="C32" s="46" t="s">
        <v>175</v>
      </c>
      <c r="D32" s="45" t="s">
        <v>186</v>
      </c>
      <c r="E32" s="45" t="s">
        <v>205</v>
      </c>
      <c r="F32" s="47">
        <v>4000000</v>
      </c>
      <c r="G32" s="47">
        <v>4000000</v>
      </c>
      <c r="H32" s="44" t="s">
        <v>160</v>
      </c>
      <c r="I32" s="55" t="s">
        <v>178</v>
      </c>
      <c r="J32" s="37" t="s">
        <v>221</v>
      </c>
      <c r="K32" s="37" t="s">
        <v>222</v>
      </c>
    </row>
    <row r="33" s="1" customFormat="1" ht="19.65" customHeight="1" spans="1:11">
      <c r="A33" s="45"/>
      <c r="B33" s="45"/>
      <c r="C33" s="46"/>
      <c r="D33" s="45"/>
      <c r="E33" s="45"/>
      <c r="F33" s="48"/>
      <c r="G33" s="48"/>
      <c r="H33" s="44"/>
      <c r="I33" s="55" t="s">
        <v>181</v>
      </c>
      <c r="J33" s="37" t="s">
        <v>192</v>
      </c>
      <c r="K33" s="37" t="s">
        <v>222</v>
      </c>
    </row>
    <row r="34" s="1" customFormat="1" ht="19.65" customHeight="1" spans="1:11">
      <c r="A34" s="45"/>
      <c r="B34" s="45" t="s">
        <v>223</v>
      </c>
      <c r="C34" s="46" t="s">
        <v>175</v>
      </c>
      <c r="D34" s="45" t="s">
        <v>186</v>
      </c>
      <c r="E34" s="45" t="s">
        <v>205</v>
      </c>
      <c r="F34" s="47">
        <v>4000000</v>
      </c>
      <c r="G34" s="47">
        <v>4000000</v>
      </c>
      <c r="H34" s="44" t="s">
        <v>160</v>
      </c>
      <c r="I34" s="55" t="s">
        <v>178</v>
      </c>
      <c r="J34" s="37" t="s">
        <v>190</v>
      </c>
      <c r="K34" s="37" t="s">
        <v>224</v>
      </c>
    </row>
    <row r="35" s="1" customFormat="1" ht="19.65" customHeight="1" spans="1:11">
      <c r="A35" s="45"/>
      <c r="B35" s="45"/>
      <c r="C35" s="46"/>
      <c r="D35" s="45"/>
      <c r="E35" s="45"/>
      <c r="F35" s="48"/>
      <c r="G35" s="48"/>
      <c r="H35" s="44"/>
      <c r="I35" s="55" t="s">
        <v>181</v>
      </c>
      <c r="J35" s="37" t="s">
        <v>196</v>
      </c>
      <c r="K35" s="37" t="s">
        <v>225</v>
      </c>
    </row>
    <row r="36" s="1" customFormat="1" ht="19.65" customHeight="1" spans="1:11">
      <c r="A36" s="45" t="s">
        <v>226</v>
      </c>
      <c r="B36" s="38"/>
      <c r="C36" s="39"/>
      <c r="D36" s="40"/>
      <c r="E36" s="38"/>
      <c r="F36" s="43">
        <v>3700000</v>
      </c>
      <c r="G36" s="43">
        <v>3700000</v>
      </c>
      <c r="H36" s="44" t="s">
        <v>160</v>
      </c>
      <c r="I36" s="54"/>
      <c r="J36" s="38"/>
      <c r="K36" s="38"/>
    </row>
    <row r="37" s="1" customFormat="1" ht="19.65" customHeight="1" spans="1:11">
      <c r="A37" s="45"/>
      <c r="B37" s="45" t="s">
        <v>227</v>
      </c>
      <c r="C37" s="46" t="s">
        <v>175</v>
      </c>
      <c r="D37" s="45" t="s">
        <v>176</v>
      </c>
      <c r="E37" s="45" t="s">
        <v>177</v>
      </c>
      <c r="F37" s="47">
        <v>1000000</v>
      </c>
      <c r="G37" s="47">
        <v>1000000</v>
      </c>
      <c r="H37" s="44" t="s">
        <v>160</v>
      </c>
      <c r="I37" s="55" t="s">
        <v>178</v>
      </c>
      <c r="J37" s="37" t="s">
        <v>190</v>
      </c>
      <c r="K37" s="37" t="s">
        <v>228</v>
      </c>
    </row>
    <row r="38" s="1" customFormat="1" ht="19.65" customHeight="1" spans="1:11">
      <c r="A38" s="45"/>
      <c r="B38" s="45"/>
      <c r="C38" s="46"/>
      <c r="D38" s="45"/>
      <c r="E38" s="45"/>
      <c r="F38" s="48"/>
      <c r="G38" s="48"/>
      <c r="H38" s="44"/>
      <c r="I38" s="55" t="s">
        <v>181</v>
      </c>
      <c r="J38" s="37" t="s">
        <v>196</v>
      </c>
      <c r="K38" s="37" t="s">
        <v>229</v>
      </c>
    </row>
    <row r="39" s="1" customFormat="1" ht="19.65" customHeight="1" spans="1:11">
      <c r="A39" s="45"/>
      <c r="B39" s="45" t="s">
        <v>230</v>
      </c>
      <c r="C39" s="46" t="s">
        <v>175</v>
      </c>
      <c r="D39" s="45" t="s">
        <v>176</v>
      </c>
      <c r="E39" s="45" t="s">
        <v>205</v>
      </c>
      <c r="F39" s="43">
        <v>2700000</v>
      </c>
      <c r="G39" s="43">
        <v>2700000</v>
      </c>
      <c r="H39" s="44" t="s">
        <v>160</v>
      </c>
      <c r="I39" s="55" t="s">
        <v>178</v>
      </c>
      <c r="J39" s="37" t="s">
        <v>190</v>
      </c>
      <c r="K39" s="37" t="s">
        <v>231</v>
      </c>
    </row>
    <row r="40" s="1" customFormat="1" ht="19.65" customHeight="1" spans="1:11">
      <c r="A40" s="45" t="s">
        <v>232</v>
      </c>
      <c r="B40" s="38"/>
      <c r="C40" s="39"/>
      <c r="D40" s="40"/>
      <c r="E40" s="38"/>
      <c r="F40" s="43">
        <v>9530000</v>
      </c>
      <c r="G40" s="43">
        <v>9530000</v>
      </c>
      <c r="H40" s="44" t="s">
        <v>160</v>
      </c>
      <c r="I40" s="54"/>
      <c r="J40" s="38"/>
      <c r="K40" s="38"/>
    </row>
    <row r="41" s="1" customFormat="1" ht="19.65" customHeight="1" spans="1:11">
      <c r="A41" s="45"/>
      <c r="B41" s="45" t="s">
        <v>233</v>
      </c>
      <c r="C41" s="46" t="s">
        <v>175</v>
      </c>
      <c r="D41" s="45" t="s">
        <v>176</v>
      </c>
      <c r="E41" s="45" t="s">
        <v>177</v>
      </c>
      <c r="F41" s="47">
        <v>1000000</v>
      </c>
      <c r="G41" s="47">
        <v>1000000</v>
      </c>
      <c r="H41" s="44" t="s">
        <v>160</v>
      </c>
      <c r="I41" s="55" t="s">
        <v>178</v>
      </c>
      <c r="J41" s="37" t="s">
        <v>221</v>
      </c>
      <c r="K41" s="37" t="s">
        <v>216</v>
      </c>
    </row>
    <row r="42" s="1" customFormat="1" ht="19.65" customHeight="1" spans="1:11">
      <c r="A42" s="45"/>
      <c r="B42" s="45"/>
      <c r="C42" s="46"/>
      <c r="D42" s="45"/>
      <c r="E42" s="45"/>
      <c r="F42" s="48"/>
      <c r="G42" s="48"/>
      <c r="H42" s="44"/>
      <c r="I42" s="55" t="s">
        <v>181</v>
      </c>
      <c r="J42" s="37" t="s">
        <v>234</v>
      </c>
      <c r="K42" s="37" t="s">
        <v>235</v>
      </c>
    </row>
    <row r="43" s="1" customFormat="1" ht="19.65" customHeight="1" spans="1:11">
      <c r="A43" s="45"/>
      <c r="B43" s="45" t="s">
        <v>236</v>
      </c>
      <c r="C43" s="46" t="s">
        <v>185</v>
      </c>
      <c r="D43" s="45" t="s">
        <v>176</v>
      </c>
      <c r="E43" s="45" t="s">
        <v>177</v>
      </c>
      <c r="F43" s="47">
        <v>30000</v>
      </c>
      <c r="G43" s="47">
        <v>30000</v>
      </c>
      <c r="H43" s="49"/>
      <c r="I43" s="55" t="s">
        <v>178</v>
      </c>
      <c r="J43" s="37" t="s">
        <v>237</v>
      </c>
      <c r="K43" s="37" t="s">
        <v>237</v>
      </c>
    </row>
    <row r="44" s="1" customFormat="1" ht="19.65" customHeight="1" spans="1:11">
      <c r="A44" s="45"/>
      <c r="B44" s="45"/>
      <c r="C44" s="46"/>
      <c r="D44" s="45"/>
      <c r="E44" s="45"/>
      <c r="F44" s="48"/>
      <c r="G44" s="48"/>
      <c r="H44" s="49"/>
      <c r="I44" s="55" t="s">
        <v>181</v>
      </c>
      <c r="J44" s="37" t="s">
        <v>237</v>
      </c>
      <c r="K44" s="37" t="s">
        <v>237</v>
      </c>
    </row>
    <row r="45" s="1" customFormat="1" ht="19.65" customHeight="1" spans="1:11">
      <c r="A45" s="45"/>
      <c r="B45" s="45" t="s">
        <v>238</v>
      </c>
      <c r="C45" s="46" t="s">
        <v>175</v>
      </c>
      <c r="D45" s="45" t="s">
        <v>176</v>
      </c>
      <c r="E45" s="45" t="s">
        <v>177</v>
      </c>
      <c r="F45" s="43">
        <v>5500000</v>
      </c>
      <c r="G45" s="43">
        <v>5500000</v>
      </c>
      <c r="H45" s="44" t="s">
        <v>160</v>
      </c>
      <c r="I45" s="55" t="s">
        <v>181</v>
      </c>
      <c r="J45" s="37" t="s">
        <v>192</v>
      </c>
      <c r="K45" s="37" t="s">
        <v>222</v>
      </c>
    </row>
    <row r="46" s="1" customFormat="1" ht="19.65" customHeight="1" spans="1:11">
      <c r="A46" s="45"/>
      <c r="B46" s="45" t="s">
        <v>239</v>
      </c>
      <c r="C46" s="46" t="s">
        <v>175</v>
      </c>
      <c r="D46" s="45" t="s">
        <v>176</v>
      </c>
      <c r="E46" s="45" t="s">
        <v>205</v>
      </c>
      <c r="F46" s="47">
        <v>3000000</v>
      </c>
      <c r="G46" s="47">
        <v>3000000</v>
      </c>
      <c r="H46" s="44" t="s">
        <v>160</v>
      </c>
      <c r="I46" s="55" t="s">
        <v>178</v>
      </c>
      <c r="J46" s="37" t="s">
        <v>240</v>
      </c>
      <c r="K46" s="37" t="s">
        <v>241</v>
      </c>
    </row>
    <row r="47" s="1" customFormat="1" ht="19.65" customHeight="1" spans="1:11">
      <c r="A47" s="45"/>
      <c r="B47" s="45"/>
      <c r="C47" s="46"/>
      <c r="D47" s="45"/>
      <c r="E47" s="45"/>
      <c r="F47" s="48"/>
      <c r="G47" s="48"/>
      <c r="H47" s="44"/>
      <c r="I47" s="55" t="s">
        <v>181</v>
      </c>
      <c r="J47" s="37" t="s">
        <v>242</v>
      </c>
      <c r="K47" s="37" t="s">
        <v>243</v>
      </c>
    </row>
    <row r="48" s="1" customFormat="1" ht="19.65" customHeight="1" spans="1:11">
      <c r="A48" s="37" t="s">
        <v>244</v>
      </c>
      <c r="B48" s="38"/>
      <c r="C48" s="39"/>
      <c r="D48" s="40"/>
      <c r="E48" s="38"/>
      <c r="F48" s="43">
        <v>39061500</v>
      </c>
      <c r="G48" s="43">
        <v>39061500</v>
      </c>
      <c r="H48" s="44" t="s">
        <v>160</v>
      </c>
      <c r="I48" s="54"/>
      <c r="J48" s="38"/>
      <c r="K48" s="38"/>
    </row>
    <row r="49" s="1" customFormat="1" ht="19.65" customHeight="1" spans="1:11">
      <c r="A49" s="45" t="s">
        <v>245</v>
      </c>
      <c r="B49" s="38"/>
      <c r="C49" s="39"/>
      <c r="D49" s="40"/>
      <c r="E49" s="38"/>
      <c r="F49" s="43">
        <v>37201500</v>
      </c>
      <c r="G49" s="43">
        <v>37201500</v>
      </c>
      <c r="H49" s="44" t="s">
        <v>160</v>
      </c>
      <c r="I49" s="54"/>
      <c r="J49" s="38"/>
      <c r="K49" s="38"/>
    </row>
    <row r="50" s="1" customFormat="1" ht="19.65" customHeight="1" spans="1:11">
      <c r="A50" s="45"/>
      <c r="B50" s="45" t="s">
        <v>246</v>
      </c>
      <c r="C50" s="46" t="s">
        <v>175</v>
      </c>
      <c r="D50" s="45" t="s">
        <v>176</v>
      </c>
      <c r="E50" s="45" t="s">
        <v>177</v>
      </c>
      <c r="F50" s="47">
        <v>1000000</v>
      </c>
      <c r="G50" s="47">
        <v>1000000</v>
      </c>
      <c r="H50" s="44" t="s">
        <v>160</v>
      </c>
      <c r="I50" s="55" t="s">
        <v>178</v>
      </c>
      <c r="J50" s="37" t="s">
        <v>179</v>
      </c>
      <c r="K50" s="37" t="s">
        <v>180</v>
      </c>
    </row>
    <row r="51" s="1" customFormat="1" ht="19.65" customHeight="1" spans="1:11">
      <c r="A51" s="45"/>
      <c r="B51" s="45"/>
      <c r="C51" s="46"/>
      <c r="D51" s="45"/>
      <c r="E51" s="45"/>
      <c r="F51" s="48"/>
      <c r="G51" s="48"/>
      <c r="H51" s="44"/>
      <c r="I51" s="55" t="s">
        <v>181</v>
      </c>
      <c r="J51" s="37" t="s">
        <v>247</v>
      </c>
      <c r="K51" s="37" t="s">
        <v>213</v>
      </c>
    </row>
    <row r="52" s="1" customFormat="1" ht="19.65" customHeight="1" spans="1:11">
      <c r="A52" s="45"/>
      <c r="B52" s="45" t="s">
        <v>248</v>
      </c>
      <c r="C52" s="46" t="s">
        <v>175</v>
      </c>
      <c r="D52" s="45" t="s">
        <v>176</v>
      </c>
      <c r="E52" s="45" t="s">
        <v>205</v>
      </c>
      <c r="F52" s="47">
        <v>1500000</v>
      </c>
      <c r="G52" s="47">
        <v>1500000</v>
      </c>
      <c r="H52" s="44" t="s">
        <v>160</v>
      </c>
      <c r="I52" s="55" t="s">
        <v>178</v>
      </c>
      <c r="J52" s="37" t="s">
        <v>190</v>
      </c>
      <c r="K52" s="37" t="s">
        <v>249</v>
      </c>
    </row>
    <row r="53" s="1" customFormat="1" ht="19.65" customHeight="1" spans="1:11">
      <c r="A53" s="45"/>
      <c r="B53" s="45"/>
      <c r="C53" s="46"/>
      <c r="D53" s="45"/>
      <c r="E53" s="45"/>
      <c r="F53" s="50"/>
      <c r="G53" s="50"/>
      <c r="H53" s="44"/>
      <c r="I53" s="55" t="s">
        <v>181</v>
      </c>
      <c r="J53" s="37" t="s">
        <v>196</v>
      </c>
      <c r="K53" s="37" t="s">
        <v>250</v>
      </c>
    </row>
    <row r="54" s="1" customFormat="1" ht="19.65" customHeight="1" spans="1:11">
      <c r="A54" s="45"/>
      <c r="B54" s="45"/>
      <c r="C54" s="46"/>
      <c r="D54" s="45"/>
      <c r="E54" s="45"/>
      <c r="F54" s="48"/>
      <c r="G54" s="48"/>
      <c r="H54" s="44"/>
      <c r="I54" s="55" t="s">
        <v>218</v>
      </c>
      <c r="J54" s="37" t="s">
        <v>192</v>
      </c>
      <c r="K54" s="37" t="s">
        <v>251</v>
      </c>
    </row>
    <row r="55" s="1" customFormat="1" ht="19.65" customHeight="1" spans="1:11">
      <c r="A55" s="45"/>
      <c r="B55" s="45" t="s">
        <v>252</v>
      </c>
      <c r="C55" s="46" t="s">
        <v>175</v>
      </c>
      <c r="D55" s="45" t="s">
        <v>176</v>
      </c>
      <c r="E55" s="45" t="s">
        <v>177</v>
      </c>
      <c r="F55" s="47">
        <v>500000</v>
      </c>
      <c r="G55" s="47">
        <v>500000</v>
      </c>
      <c r="H55" s="44" t="s">
        <v>160</v>
      </c>
      <c r="I55" s="55" t="s">
        <v>178</v>
      </c>
      <c r="J55" s="37" t="s">
        <v>221</v>
      </c>
      <c r="K55" s="37" t="s">
        <v>216</v>
      </c>
    </row>
    <row r="56" s="1" customFormat="1" ht="19.65" customHeight="1" spans="1:11">
      <c r="A56" s="45"/>
      <c r="B56" s="45"/>
      <c r="C56" s="46"/>
      <c r="D56" s="45"/>
      <c r="E56" s="45"/>
      <c r="F56" s="48"/>
      <c r="G56" s="48"/>
      <c r="H56" s="44"/>
      <c r="I56" s="55" t="s">
        <v>181</v>
      </c>
      <c r="J56" s="37" t="s">
        <v>247</v>
      </c>
      <c r="K56" s="37" t="s">
        <v>253</v>
      </c>
    </row>
    <row r="57" s="1" customFormat="1" ht="19.65" customHeight="1" spans="1:11">
      <c r="A57" s="45"/>
      <c r="B57" s="45" t="s">
        <v>254</v>
      </c>
      <c r="C57" s="46" t="s">
        <v>175</v>
      </c>
      <c r="D57" s="45" t="s">
        <v>176</v>
      </c>
      <c r="E57" s="45" t="s">
        <v>177</v>
      </c>
      <c r="F57" s="47">
        <v>500000</v>
      </c>
      <c r="G57" s="47">
        <v>500000</v>
      </c>
      <c r="H57" s="44" t="s">
        <v>160</v>
      </c>
      <c r="I57" s="55" t="s">
        <v>178</v>
      </c>
      <c r="J57" s="37" t="s">
        <v>179</v>
      </c>
      <c r="K57" s="37" t="s">
        <v>216</v>
      </c>
    </row>
    <row r="58" s="1" customFormat="1" ht="19.65" customHeight="1" spans="1:11">
      <c r="A58" s="45"/>
      <c r="B58" s="45"/>
      <c r="C58" s="46"/>
      <c r="D58" s="45"/>
      <c r="E58" s="45"/>
      <c r="F58" s="48"/>
      <c r="G58" s="48"/>
      <c r="H58" s="44"/>
      <c r="I58" s="55" t="s">
        <v>181</v>
      </c>
      <c r="J58" s="37" t="s">
        <v>255</v>
      </c>
      <c r="K58" s="37" t="s">
        <v>256</v>
      </c>
    </row>
    <row r="59" s="1" customFormat="1" ht="19.65" customHeight="1" spans="1:11">
      <c r="A59" s="45"/>
      <c r="B59" s="45" t="s">
        <v>257</v>
      </c>
      <c r="C59" s="46" t="s">
        <v>175</v>
      </c>
      <c r="D59" s="45" t="s">
        <v>186</v>
      </c>
      <c r="E59" s="45" t="s">
        <v>177</v>
      </c>
      <c r="F59" s="43">
        <v>23723500</v>
      </c>
      <c r="G59" s="43">
        <v>23723500</v>
      </c>
      <c r="H59" s="44" t="s">
        <v>160</v>
      </c>
      <c r="I59" s="55" t="s">
        <v>181</v>
      </c>
      <c r="J59" s="37" t="s">
        <v>258</v>
      </c>
      <c r="K59" s="37" t="s">
        <v>259</v>
      </c>
    </row>
    <row r="60" s="1" customFormat="1" ht="19.65" customHeight="1" spans="1:11">
      <c r="A60" s="45"/>
      <c r="B60" s="45" t="s">
        <v>260</v>
      </c>
      <c r="C60" s="46" t="s">
        <v>175</v>
      </c>
      <c r="D60" s="45" t="s">
        <v>186</v>
      </c>
      <c r="E60" s="45" t="s">
        <v>205</v>
      </c>
      <c r="F60" s="47">
        <v>6858000</v>
      </c>
      <c r="G60" s="47">
        <v>6858000</v>
      </c>
      <c r="H60" s="44" t="s">
        <v>160</v>
      </c>
      <c r="I60" s="55" t="s">
        <v>178</v>
      </c>
      <c r="J60" s="37" t="s">
        <v>221</v>
      </c>
      <c r="K60" s="37" t="s">
        <v>216</v>
      </c>
    </row>
    <row r="61" s="1" customFormat="1" ht="19.65" customHeight="1" spans="1:11">
      <c r="A61" s="45"/>
      <c r="B61" s="45"/>
      <c r="C61" s="46"/>
      <c r="D61" s="45"/>
      <c r="E61" s="45"/>
      <c r="F61" s="48"/>
      <c r="G61" s="48"/>
      <c r="H61" s="44"/>
      <c r="I61" s="55" t="s">
        <v>181</v>
      </c>
      <c r="J61" s="37" t="s">
        <v>261</v>
      </c>
      <c r="K61" s="37" t="s">
        <v>256</v>
      </c>
    </row>
    <row r="62" s="1" customFormat="1" ht="19.65" customHeight="1" spans="1:11">
      <c r="A62" s="45"/>
      <c r="B62" s="45" t="s">
        <v>262</v>
      </c>
      <c r="C62" s="46" t="s">
        <v>175</v>
      </c>
      <c r="D62" s="45" t="s">
        <v>186</v>
      </c>
      <c r="E62" s="45" t="s">
        <v>205</v>
      </c>
      <c r="F62" s="43">
        <v>3120000</v>
      </c>
      <c r="G62" s="43">
        <v>3120000</v>
      </c>
      <c r="H62" s="44" t="s">
        <v>160</v>
      </c>
      <c r="I62" s="55" t="s">
        <v>178</v>
      </c>
      <c r="J62" s="37" t="s">
        <v>190</v>
      </c>
      <c r="K62" s="37" t="s">
        <v>231</v>
      </c>
    </row>
    <row r="63" s="1" customFormat="1" ht="19.65" customHeight="1" spans="1:11">
      <c r="A63" s="45" t="s">
        <v>263</v>
      </c>
      <c r="B63" s="38"/>
      <c r="C63" s="39"/>
      <c r="D63" s="40"/>
      <c r="E63" s="38"/>
      <c r="F63" s="43">
        <v>1860000</v>
      </c>
      <c r="G63" s="43">
        <v>1860000</v>
      </c>
      <c r="H63" s="44" t="s">
        <v>160</v>
      </c>
      <c r="I63" s="54"/>
      <c r="J63" s="38"/>
      <c r="K63" s="38"/>
    </row>
    <row r="64" s="1" customFormat="1" ht="19.65" customHeight="1" spans="1:11">
      <c r="A64" s="45"/>
      <c r="B64" s="45" t="s">
        <v>264</v>
      </c>
      <c r="C64" s="46" t="s">
        <v>175</v>
      </c>
      <c r="D64" s="45" t="s">
        <v>176</v>
      </c>
      <c r="E64" s="45" t="s">
        <v>205</v>
      </c>
      <c r="F64" s="47">
        <v>1860000</v>
      </c>
      <c r="G64" s="47">
        <v>1860000</v>
      </c>
      <c r="H64" s="44" t="s">
        <v>160</v>
      </c>
      <c r="I64" s="55" t="s">
        <v>178</v>
      </c>
      <c r="J64" s="37" t="s">
        <v>221</v>
      </c>
      <c r="K64" s="37" t="s">
        <v>216</v>
      </c>
    </row>
    <row r="65" s="1" customFormat="1" ht="19.65" customHeight="1" spans="1:11">
      <c r="A65" s="45"/>
      <c r="B65" s="45"/>
      <c r="C65" s="46"/>
      <c r="D65" s="45"/>
      <c r="E65" s="45"/>
      <c r="F65" s="48"/>
      <c r="G65" s="48"/>
      <c r="H65" s="44"/>
      <c r="I65" s="55" t="s">
        <v>181</v>
      </c>
      <c r="J65" s="37" t="s">
        <v>265</v>
      </c>
      <c r="K65" s="37" t="s">
        <v>266</v>
      </c>
    </row>
  </sheetData>
  <mergeCells count="156">
    <mergeCell ref="A2:K2"/>
    <mergeCell ref="A3:B3"/>
    <mergeCell ref="F4:H4"/>
    <mergeCell ref="A4:A5"/>
    <mergeCell ref="A8:A12"/>
    <mergeCell ref="A13:A19"/>
    <mergeCell ref="A21:A23"/>
    <mergeCell ref="A25:A27"/>
    <mergeCell ref="A28:A35"/>
    <mergeCell ref="A36:A39"/>
    <mergeCell ref="A40:A47"/>
    <mergeCell ref="A49:A62"/>
    <mergeCell ref="A63:A65"/>
    <mergeCell ref="B4:B5"/>
    <mergeCell ref="B9:B10"/>
    <mergeCell ref="B11:B12"/>
    <mergeCell ref="B14:B15"/>
    <mergeCell ref="B16:B17"/>
    <mergeCell ref="B18:B19"/>
    <mergeCell ref="B22:B23"/>
    <mergeCell ref="B26:B27"/>
    <mergeCell ref="B29:B31"/>
    <mergeCell ref="B32:B33"/>
    <mergeCell ref="B34:B35"/>
    <mergeCell ref="B37:B38"/>
    <mergeCell ref="B41:B42"/>
    <mergeCell ref="B43:B44"/>
    <mergeCell ref="B46:B47"/>
    <mergeCell ref="B50:B51"/>
    <mergeCell ref="B52:B54"/>
    <mergeCell ref="B55:B56"/>
    <mergeCell ref="B57:B58"/>
    <mergeCell ref="B60:B61"/>
    <mergeCell ref="B64:B65"/>
    <mergeCell ref="C4:C5"/>
    <mergeCell ref="C9:C10"/>
    <mergeCell ref="C11:C12"/>
    <mergeCell ref="C14:C15"/>
    <mergeCell ref="C16:C17"/>
    <mergeCell ref="C18:C19"/>
    <mergeCell ref="C22:C23"/>
    <mergeCell ref="C26:C27"/>
    <mergeCell ref="C29:C31"/>
    <mergeCell ref="C32:C33"/>
    <mergeCell ref="C34:C35"/>
    <mergeCell ref="C37:C38"/>
    <mergeCell ref="C41:C42"/>
    <mergeCell ref="C43:C44"/>
    <mergeCell ref="C46:C47"/>
    <mergeCell ref="C50:C51"/>
    <mergeCell ref="C52:C54"/>
    <mergeCell ref="C55:C56"/>
    <mergeCell ref="C57:C58"/>
    <mergeCell ref="C60:C61"/>
    <mergeCell ref="C64:C65"/>
    <mergeCell ref="D4:D5"/>
    <mergeCell ref="D9:D10"/>
    <mergeCell ref="D11:D12"/>
    <mergeCell ref="D14:D15"/>
    <mergeCell ref="D16:D17"/>
    <mergeCell ref="D18:D19"/>
    <mergeCell ref="D22:D23"/>
    <mergeCell ref="D26:D27"/>
    <mergeCell ref="D29:D31"/>
    <mergeCell ref="D32:D33"/>
    <mergeCell ref="D34:D35"/>
    <mergeCell ref="D37:D38"/>
    <mergeCell ref="D41:D42"/>
    <mergeCell ref="D43:D44"/>
    <mergeCell ref="D46:D47"/>
    <mergeCell ref="D50:D51"/>
    <mergeCell ref="D52:D54"/>
    <mergeCell ref="D55:D56"/>
    <mergeCell ref="D57:D58"/>
    <mergeCell ref="D60:D61"/>
    <mergeCell ref="D64:D65"/>
    <mergeCell ref="E4:E5"/>
    <mergeCell ref="E9:E10"/>
    <mergeCell ref="E11:E12"/>
    <mergeCell ref="E14:E15"/>
    <mergeCell ref="E16:E17"/>
    <mergeCell ref="E18:E19"/>
    <mergeCell ref="E22:E23"/>
    <mergeCell ref="E26:E27"/>
    <mergeCell ref="E29:E31"/>
    <mergeCell ref="E32:E33"/>
    <mergeCell ref="E34:E35"/>
    <mergeCell ref="E37:E38"/>
    <mergeCell ref="E41:E42"/>
    <mergeCell ref="E43:E44"/>
    <mergeCell ref="E46:E47"/>
    <mergeCell ref="E50:E51"/>
    <mergeCell ref="E52:E54"/>
    <mergeCell ref="E55:E56"/>
    <mergeCell ref="E57:E58"/>
    <mergeCell ref="E60:E61"/>
    <mergeCell ref="E64:E65"/>
    <mergeCell ref="F9:F10"/>
    <mergeCell ref="F11:F12"/>
    <mergeCell ref="F14:F15"/>
    <mergeCell ref="F16:F17"/>
    <mergeCell ref="F18:F19"/>
    <mergeCell ref="F22:F23"/>
    <mergeCell ref="F26:F27"/>
    <mergeCell ref="F29:F31"/>
    <mergeCell ref="F32:F33"/>
    <mergeCell ref="F34:F35"/>
    <mergeCell ref="F37:F38"/>
    <mergeCell ref="F41:F42"/>
    <mergeCell ref="F43:F44"/>
    <mergeCell ref="F46:F47"/>
    <mergeCell ref="F50:F51"/>
    <mergeCell ref="F52:F54"/>
    <mergeCell ref="F55:F56"/>
    <mergeCell ref="F57:F58"/>
    <mergeCell ref="F60:F61"/>
    <mergeCell ref="F64:F65"/>
    <mergeCell ref="G9:G10"/>
    <mergeCell ref="G11:G12"/>
    <mergeCell ref="G14:G15"/>
    <mergeCell ref="G16:G17"/>
    <mergeCell ref="G18:G19"/>
    <mergeCell ref="G22:G23"/>
    <mergeCell ref="G26:G27"/>
    <mergeCell ref="G29:G31"/>
    <mergeCell ref="G32:G33"/>
    <mergeCell ref="G34:G35"/>
    <mergeCell ref="G37:G38"/>
    <mergeCell ref="G41:G42"/>
    <mergeCell ref="G43:G44"/>
    <mergeCell ref="G46:G47"/>
    <mergeCell ref="G50:G51"/>
    <mergeCell ref="G52:G54"/>
    <mergeCell ref="G55:G56"/>
    <mergeCell ref="G57:G58"/>
    <mergeCell ref="G60:G61"/>
    <mergeCell ref="G64:G65"/>
    <mergeCell ref="H9:H10"/>
    <mergeCell ref="H11:H12"/>
    <mergeCell ref="H22:H23"/>
    <mergeCell ref="H26:H27"/>
    <mergeCell ref="H29:H31"/>
    <mergeCell ref="H32:H33"/>
    <mergeCell ref="H34:H35"/>
    <mergeCell ref="H37:H38"/>
    <mergeCell ref="H41:H42"/>
    <mergeCell ref="H46:H47"/>
    <mergeCell ref="H50:H51"/>
    <mergeCell ref="H52:H54"/>
    <mergeCell ref="H55:H56"/>
    <mergeCell ref="H57:H58"/>
    <mergeCell ref="H60:H61"/>
    <mergeCell ref="H64:H65"/>
    <mergeCell ref="I4:I5"/>
    <mergeCell ref="J4:J5"/>
    <mergeCell ref="K4:K5"/>
  </mergeCells>
  <printOptions horizontalCentered="1"/>
  <pageMargins left="0.0388888888888889" right="0.0388888888888889" top="0.747916666666667" bottom="0.747916666666667" header="0.313888888888889" footer="0.313888888888889"/>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项目支出绩效信息表</vt:lpstr>
      <vt:lpstr>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乐慧敏</cp:lastModifiedBy>
  <dcterms:created xsi:type="dcterms:W3CDTF">2017-01-10T03:02:00Z</dcterms:created>
  <cp:lastPrinted>2018-02-05T07:46:00Z</cp:lastPrinted>
  <dcterms:modified xsi:type="dcterms:W3CDTF">2019-04-04T05:42:31Z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