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录入数据版" sheetId="1" r:id="rId1"/>
    <sheet name="表一、公共预算财政拨款（打印上报版）" sheetId="2" r:id="rId2"/>
    <sheet name="表二、政府性基金及其他资金（打印上报版）" sheetId="3" r:id="rId3"/>
  </sheets>
  <calcPr calcId="144525"/>
</workbook>
</file>

<file path=xl/sharedStrings.xml><?xml version="1.0" encoding="utf-8"?>
<sst xmlns="http://schemas.openxmlformats.org/spreadsheetml/2006/main" count="199" uniqueCount="52">
  <si>
    <t>表一：</t>
  </si>
  <si>
    <t>公共预算财政拨款“八项规定”相关经费支出统计表</t>
  </si>
  <si>
    <t>填报部门（单位）：</t>
  </si>
  <si>
    <t>儋州市发展和改革委员会</t>
  </si>
  <si>
    <t>数据月份：</t>
  </si>
  <si>
    <t>单位：</t>
  </si>
  <si>
    <t>元</t>
  </si>
  <si>
    <t>统计项目</t>
  </si>
  <si>
    <t>上年当月支出数</t>
  </si>
  <si>
    <t>本月支出数</t>
  </si>
  <si>
    <t>上年同期累计支出</t>
  </si>
  <si>
    <t>本年累计支出</t>
  </si>
  <si>
    <t>基本</t>
  </si>
  <si>
    <t>项目</t>
  </si>
  <si>
    <t>小计</t>
  </si>
  <si>
    <t>(一)因公出国（境）费用</t>
  </si>
  <si>
    <t xml:space="preserve">    其中：出国（境）培训费</t>
  </si>
  <si>
    <t xml:space="preserve">          其他出国（境）费</t>
  </si>
  <si>
    <t>(二)公务用车购置及运行维护费</t>
  </si>
  <si>
    <t xml:space="preserve">    其中：公务用车购置费</t>
  </si>
  <si>
    <t xml:space="preserve">          公务用车运行维护费</t>
  </si>
  <si>
    <t>(三)公务接待费</t>
  </si>
  <si>
    <t xml:space="preserve">    其中：省内接待费</t>
  </si>
  <si>
    <t xml:space="preserve">          省外接待费</t>
  </si>
  <si>
    <t>“三公”经费支出合计</t>
  </si>
  <si>
    <t>(四)会议费</t>
  </si>
  <si>
    <t xml:space="preserve">    其中：全市性会议费</t>
  </si>
  <si>
    <t xml:space="preserve">          其他会议费</t>
  </si>
  <si>
    <t>(五)培训费</t>
  </si>
  <si>
    <t>(六)政府采购总金额</t>
  </si>
  <si>
    <t xml:space="preserve">    其中：政府集中采购金额</t>
  </si>
  <si>
    <t xml:space="preserve">         分散采购金额</t>
  </si>
  <si>
    <t>总     计</t>
  </si>
  <si>
    <r>
      <rPr>
        <b/>
        <sz val="11"/>
        <rFont val="宋体"/>
        <charset val="134"/>
      </rPr>
      <t>因公出国（境）团组情况：</t>
    </r>
    <r>
      <rPr>
        <sz val="11"/>
        <rFont val="宋体"/>
        <charset val="134"/>
      </rPr>
      <t>本年度本单位组织出国（境）团组</t>
    </r>
    <r>
      <rPr>
        <u/>
        <sz val="11"/>
        <rFont val="宋体"/>
        <charset val="134"/>
      </rPr>
      <t xml:space="preserve">    0  </t>
    </r>
    <r>
      <rPr>
        <sz val="11"/>
        <rFont val="宋体"/>
        <charset val="134"/>
      </rPr>
      <t>个，参加其他单位组织出国（境）团组</t>
    </r>
    <r>
      <rPr>
        <u/>
        <sz val="11"/>
        <rFont val="宋体"/>
        <charset val="134"/>
      </rPr>
      <t xml:space="preserve">   0  </t>
    </r>
    <r>
      <rPr>
        <sz val="11"/>
        <rFont val="宋体"/>
        <charset val="134"/>
      </rPr>
      <t>个，本单位全年因公出国（境）</t>
    </r>
    <r>
      <rPr>
        <u/>
        <sz val="11"/>
        <rFont val="宋体"/>
        <charset val="134"/>
      </rPr>
      <t xml:space="preserve">   0  </t>
    </r>
    <r>
      <rPr>
        <sz val="11"/>
        <rFont val="宋体"/>
        <charset val="134"/>
      </rPr>
      <t>人次。</t>
    </r>
  </si>
  <si>
    <r>
      <rPr>
        <b/>
        <sz val="11"/>
        <rFont val="宋体"/>
        <charset val="134"/>
      </rPr>
      <t>公务用车购置及保有情况：</t>
    </r>
    <r>
      <rPr>
        <sz val="11"/>
        <rFont val="宋体"/>
        <charset val="134"/>
      </rPr>
      <t>本年度本单位购置公务、业务用车</t>
    </r>
    <r>
      <rPr>
        <u/>
        <sz val="11"/>
        <rFont val="宋体"/>
        <charset val="134"/>
      </rPr>
      <t xml:space="preserve">    0  </t>
    </r>
    <r>
      <rPr>
        <sz val="11"/>
        <rFont val="宋体"/>
        <charset val="134"/>
      </rPr>
      <t>辆，期末公务、业务用车保有量</t>
    </r>
    <r>
      <rPr>
        <u/>
        <sz val="11"/>
        <rFont val="宋体"/>
        <charset val="134"/>
      </rPr>
      <t xml:space="preserve">  3  </t>
    </r>
    <r>
      <rPr>
        <sz val="11"/>
        <rFont val="宋体"/>
        <charset val="134"/>
      </rPr>
      <t>辆。</t>
    </r>
  </si>
  <si>
    <t>单位领导：                    财务负责人：                    复核人：                    填报人：</t>
  </si>
  <si>
    <t>填报日期：</t>
  </si>
  <si>
    <r>
      <rPr>
        <b/>
        <sz val="11"/>
        <rFont val="宋体"/>
        <charset val="134"/>
      </rPr>
      <t>填报说明：</t>
    </r>
    <r>
      <rPr>
        <sz val="11"/>
        <rFont val="宋体"/>
        <charset val="134"/>
      </rPr>
      <t>1.表中数据增减额度超过±5万元或增减幅度超过±5%，必须对增减因素另附书面说明。</t>
    </r>
  </si>
  <si>
    <t xml:space="preserve">           2.本表数据取数口径为“公共预算财政拨款”安排的支出（含当年安排及历年结余资金）。</t>
  </si>
  <si>
    <t xml:space="preserve">           3.公务用车运行维护费包含公务用车租用费、燃料费、维修费、保险费、安全奖励费以及其他公务用车运行维护费。</t>
  </si>
  <si>
    <t xml:space="preserve">           4.由于目前系统未下设支出经济分类明细，“省内接待费”、“省外接待费”及“全市性会议费”需手工填报。</t>
  </si>
  <si>
    <t xml:space="preserve">           5.表中白色单元格数据需要手工输入。黑色单元格数据由自动公式计算，不许手工填写。</t>
  </si>
  <si>
    <t xml:space="preserve">           6、联系人：薛凤传         联系电话：0898-23326317       电子邮箱：kjzxywk@163.com</t>
  </si>
  <si>
    <t>表二：</t>
  </si>
  <si>
    <t>政府性基金及其他资金“八项规定”相关经费支出统计表</t>
  </si>
  <si>
    <r>
      <rPr>
        <b/>
        <sz val="11"/>
        <rFont val="宋体"/>
        <charset val="134"/>
      </rPr>
      <t>因公出国（境）团组情况：</t>
    </r>
    <r>
      <rPr>
        <sz val="11"/>
        <rFont val="宋体"/>
        <charset val="134"/>
      </rPr>
      <t>本年度本单位组织出国（境）团组</t>
    </r>
    <r>
      <rPr>
        <u/>
        <sz val="11"/>
        <rFont val="宋体"/>
        <charset val="134"/>
      </rPr>
      <t xml:space="preserve"> 0     </t>
    </r>
    <r>
      <rPr>
        <sz val="11"/>
        <rFont val="宋体"/>
        <charset val="134"/>
      </rPr>
      <t>个，参加其他单位组织出国（境）团组</t>
    </r>
    <r>
      <rPr>
        <u/>
        <sz val="11"/>
        <rFont val="宋体"/>
        <charset val="134"/>
      </rPr>
      <t xml:space="preserve">   0   </t>
    </r>
    <r>
      <rPr>
        <sz val="11"/>
        <rFont val="宋体"/>
        <charset val="134"/>
      </rPr>
      <t>个，本单位全年因公出国（境）</t>
    </r>
    <r>
      <rPr>
        <u/>
        <sz val="11"/>
        <rFont val="宋体"/>
        <charset val="134"/>
      </rPr>
      <t xml:space="preserve">   0   </t>
    </r>
    <r>
      <rPr>
        <sz val="11"/>
        <rFont val="宋体"/>
        <charset val="134"/>
      </rPr>
      <t>人次。</t>
    </r>
  </si>
  <si>
    <r>
      <rPr>
        <b/>
        <sz val="11"/>
        <rFont val="宋体"/>
        <charset val="134"/>
      </rPr>
      <t>公务用车购置及保有情况：</t>
    </r>
    <r>
      <rPr>
        <sz val="11"/>
        <rFont val="宋体"/>
        <charset val="134"/>
      </rPr>
      <t>本年度本单位购置公务、业务用车</t>
    </r>
    <r>
      <rPr>
        <u/>
        <sz val="11"/>
        <rFont val="宋体"/>
        <charset val="134"/>
      </rPr>
      <t xml:space="preserve">  0    </t>
    </r>
    <r>
      <rPr>
        <sz val="11"/>
        <rFont val="宋体"/>
        <charset val="134"/>
      </rPr>
      <t>辆，期末公务、业务用车保有量</t>
    </r>
    <r>
      <rPr>
        <u/>
        <sz val="11"/>
        <rFont val="宋体"/>
        <charset val="134"/>
      </rPr>
      <t xml:space="preserve">   0    </t>
    </r>
    <r>
      <rPr>
        <sz val="11"/>
        <rFont val="宋体"/>
        <charset val="134"/>
      </rPr>
      <t>辆。</t>
    </r>
  </si>
  <si>
    <t xml:space="preserve">           2.本表数据取数口径为“政府性基金及其他资金”，是基金收入、专户管理的行政事业性收入、单位自有资金、上级单位拨付以及下级单位缴入的资金等。</t>
  </si>
  <si>
    <t xml:space="preserve">           6、联系人：薛凤传         联系电话：0898-23326317        电子邮箱：kjzxywk@163.com</t>
  </si>
  <si>
    <r>
      <rPr>
        <b/>
        <sz val="12"/>
        <rFont val="宋体"/>
        <charset val="134"/>
      </rPr>
      <t>填报说明：</t>
    </r>
    <r>
      <rPr>
        <sz val="12"/>
        <rFont val="宋体"/>
        <charset val="134"/>
      </rPr>
      <t>1.表中数据增减额度超过±5万元或增减幅度超过±5%，必须对增减因素另附书面说明。</t>
    </r>
  </si>
  <si>
    <t xml:space="preserve">           5.表中内容已经设置公式并锁定，但可以修改列宽、行高、字体大小，小数点后位数。</t>
  </si>
  <si>
    <t>单位领导：                财务负责人：                复核人：                填报人：</t>
  </si>
</sst>
</file>

<file path=xl/styles.xml><?xml version="1.0" encoding="utf-8"?>
<styleSheet xmlns="http://schemas.openxmlformats.org/spreadsheetml/2006/main">
  <numFmts count="8">
    <numFmt numFmtId="176" formatCode="_-* #,##0_-;\-* #,##0_-;_-* &quot;-&quot;??_-;_-@_-"/>
    <numFmt numFmtId="177" formatCode="yyyy&quot;年&quot;m&quot;月&quot;;@"/>
    <numFmt numFmtId="178" formatCode="_-* #,##0_-;\-* #,##0_-;_-* &quot;-&quot;_-;_-@_-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yyyy&quot;年&quot;m&quot;月&quot;d&quot;日&quot;;@"/>
    <numFmt numFmtId="180" formatCode="_-* #,##0.00_-;\-* #,##0.00_-;_-* &quot;-&quot;??_-;_-@_-"/>
  </numFmts>
  <fonts count="33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color indexed="1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宋体"/>
      <charset val="134"/>
    </font>
    <font>
      <u/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2" borderId="4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4" borderId="46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5" applyNumberFormat="0" applyFill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2" borderId="52" applyNumberFormat="0" applyAlignment="0" applyProtection="0">
      <alignment vertical="center"/>
    </xf>
    <xf numFmtId="0" fontId="21" fillId="2" borderId="48" applyNumberFormat="0" applyAlignment="0" applyProtection="0">
      <alignment vertical="center"/>
    </xf>
    <xf numFmtId="0" fontId="16" fillId="7" borderId="47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178" fontId="0" fillId="0" borderId="0" xfId="5" applyFont="1" applyFill="1">
      <alignment vertical="center"/>
    </xf>
    <xf numFmtId="178" fontId="0" fillId="0" borderId="0" xfId="5" applyNumberFormat="1" applyFont="1" applyFill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" fillId="0" borderId="0" xfId="49" applyFont="1" applyFill="1" applyAlignment="1" applyProtection="1">
      <alignment vertical="center"/>
    </xf>
    <xf numFmtId="0" fontId="2" fillId="0" borderId="0" xfId="49" applyFill="1" applyAlignment="1" applyProtection="1"/>
    <xf numFmtId="0" fontId="1" fillId="0" borderId="0" xfId="49" applyFont="1" applyFill="1" applyAlignment="1" applyProtection="1"/>
    <xf numFmtId="0" fontId="3" fillId="0" borderId="0" xfId="49" applyFont="1" applyFill="1" applyAlignment="1" applyProtection="1">
      <alignment horizontal="center" vertical="center"/>
    </xf>
    <xf numFmtId="0" fontId="1" fillId="0" borderId="0" xfId="49" applyFont="1" applyFill="1" applyAlignment="1" applyProtection="1">
      <alignment horizontal="center" vertical="center"/>
    </xf>
    <xf numFmtId="0" fontId="0" fillId="0" borderId="1" xfId="49" applyFont="1" applyFill="1" applyBorder="1" applyAlignment="1" applyProtection="1">
      <alignment horizontal="left" vertical="center"/>
    </xf>
    <xf numFmtId="177" fontId="0" fillId="0" borderId="1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shrinkToFit="1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shrinkToFit="1"/>
    </xf>
    <xf numFmtId="0" fontId="0" fillId="0" borderId="7" xfId="49" applyFont="1" applyFill="1" applyBorder="1" applyAlignment="1" applyProtection="1">
      <alignment horizontal="center" vertical="center" wrapText="1"/>
    </xf>
    <xf numFmtId="0" fontId="0" fillId="0" borderId="8" xfId="49" applyFont="1" applyFill="1" applyBorder="1" applyAlignment="1" applyProtection="1">
      <alignment horizontal="center" vertical="center" wrapText="1"/>
    </xf>
    <xf numFmtId="0" fontId="0" fillId="0" borderId="9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vertical="center" shrinkToFit="1"/>
    </xf>
    <xf numFmtId="176" fontId="1" fillId="0" borderId="11" xfId="5" applyNumberFormat="1" applyFont="1" applyFill="1" applyBorder="1" applyAlignment="1" applyProtection="1">
      <alignment vertical="center"/>
    </xf>
    <xf numFmtId="176" fontId="1" fillId="0" borderId="12" xfId="5" applyNumberFormat="1" applyFont="1" applyFill="1" applyBorder="1" applyAlignment="1" applyProtection="1">
      <alignment vertical="center"/>
    </xf>
    <xf numFmtId="176" fontId="1" fillId="0" borderId="13" xfId="5" applyNumberFormat="1" applyFont="1" applyFill="1" applyBorder="1" applyAlignment="1" applyProtection="1">
      <alignment horizontal="right" vertical="center"/>
    </xf>
    <xf numFmtId="176" fontId="1" fillId="0" borderId="13" xfId="5" applyNumberFormat="1" applyFont="1" applyFill="1" applyBorder="1" applyAlignment="1" applyProtection="1">
      <alignment vertical="center"/>
    </xf>
    <xf numFmtId="178" fontId="0" fillId="0" borderId="14" xfId="5" applyFont="1" applyFill="1" applyBorder="1" applyAlignment="1">
      <alignment vertical="center" shrinkToFit="1"/>
    </xf>
    <xf numFmtId="178" fontId="0" fillId="0" borderId="14" xfId="5" applyFont="1" applyFill="1" applyBorder="1" applyAlignment="1" applyProtection="1">
      <alignment vertical="center"/>
    </xf>
    <xf numFmtId="178" fontId="0" fillId="0" borderId="15" xfId="5" applyFont="1" applyFill="1" applyBorder="1" applyAlignment="1" applyProtection="1">
      <alignment vertical="center"/>
    </xf>
    <xf numFmtId="178" fontId="1" fillId="0" borderId="13" xfId="5" applyFont="1" applyFill="1" applyBorder="1" applyAlignment="1" applyProtection="1">
      <alignment horizontal="right" vertical="center"/>
    </xf>
    <xf numFmtId="178" fontId="1" fillId="0" borderId="13" xfId="5" applyFont="1" applyFill="1" applyBorder="1" applyAlignment="1" applyProtection="1">
      <alignment vertical="center"/>
    </xf>
    <xf numFmtId="0" fontId="1" fillId="0" borderId="16" xfId="49" applyFont="1" applyFill="1" applyBorder="1" applyAlignment="1" applyProtection="1">
      <alignment vertical="center" shrinkToFit="1"/>
    </xf>
    <xf numFmtId="176" fontId="1" fillId="0" borderId="17" xfId="5" applyNumberFormat="1" applyFont="1" applyFill="1" applyBorder="1" applyAlignment="1" applyProtection="1">
      <alignment vertical="center"/>
    </xf>
    <xf numFmtId="176" fontId="1" fillId="0" borderId="15" xfId="5" applyNumberFormat="1" applyFont="1" applyFill="1" applyBorder="1" applyAlignment="1" applyProtection="1">
      <alignment vertical="center"/>
    </xf>
    <xf numFmtId="176" fontId="1" fillId="0" borderId="18" xfId="5" applyNumberFormat="1" applyFont="1" applyFill="1" applyBorder="1" applyAlignment="1" applyProtection="1">
      <alignment horizontal="right" vertical="center"/>
    </xf>
    <xf numFmtId="176" fontId="1" fillId="0" borderId="18" xfId="5" applyNumberFormat="1" applyFont="1" applyFill="1" applyBorder="1" applyAlignment="1" applyProtection="1">
      <alignment vertical="center"/>
    </xf>
    <xf numFmtId="0" fontId="0" fillId="0" borderId="16" xfId="49" applyFont="1" applyFill="1" applyBorder="1" applyAlignment="1" applyProtection="1">
      <alignment vertical="center" shrinkToFit="1"/>
    </xf>
    <xf numFmtId="176" fontId="0" fillId="0" borderId="17" xfId="5" applyNumberFormat="1" applyFont="1" applyFill="1" applyBorder="1" applyAlignment="1" applyProtection="1">
      <alignment vertical="center"/>
    </xf>
    <xf numFmtId="176" fontId="0" fillId="0" borderId="15" xfId="5" applyNumberFormat="1" applyFont="1" applyFill="1" applyBorder="1" applyAlignment="1" applyProtection="1">
      <alignment vertical="center"/>
    </xf>
    <xf numFmtId="0" fontId="1" fillId="0" borderId="16" xfId="49" applyFont="1" applyFill="1" applyBorder="1" applyAlignment="1" applyProtection="1">
      <alignment horizontal="center" vertical="center" shrinkToFit="1"/>
    </xf>
    <xf numFmtId="0" fontId="1" fillId="0" borderId="19" xfId="49" applyFont="1" applyFill="1" applyBorder="1" applyAlignment="1">
      <alignment vertical="center" shrinkToFit="1"/>
    </xf>
    <xf numFmtId="178" fontId="1" fillId="0" borderId="20" xfId="5" applyNumberFormat="1" applyFont="1" applyFill="1" applyBorder="1" applyAlignment="1" applyProtection="1">
      <alignment vertical="center"/>
    </xf>
    <xf numFmtId="178" fontId="1" fillId="0" borderId="21" xfId="5" applyNumberFormat="1" applyFont="1" applyFill="1" applyBorder="1" applyAlignment="1" applyProtection="1">
      <alignment vertical="center"/>
    </xf>
    <xf numFmtId="178" fontId="1" fillId="0" borderId="22" xfId="5" applyNumberFormat="1" applyFont="1" applyFill="1" applyBorder="1" applyAlignment="1" applyProtection="1">
      <alignment horizontal="right" vertical="center"/>
    </xf>
    <xf numFmtId="178" fontId="1" fillId="0" borderId="22" xfId="5" applyNumberFormat="1" applyFont="1" applyFill="1" applyBorder="1" applyAlignment="1" applyProtection="1">
      <alignment vertical="center"/>
    </xf>
    <xf numFmtId="178" fontId="1" fillId="0" borderId="19" xfId="5" applyNumberFormat="1" applyFont="1" applyFill="1" applyBorder="1" applyAlignment="1" applyProtection="1">
      <alignment vertical="center"/>
    </xf>
    <xf numFmtId="178" fontId="0" fillId="0" borderId="19" xfId="5" applyNumberFormat="1" applyFont="1" applyFill="1" applyBorder="1" applyAlignment="1">
      <alignment vertical="center" shrinkToFit="1"/>
    </xf>
    <xf numFmtId="178" fontId="0" fillId="0" borderId="19" xfId="5" applyNumberFormat="1" applyFont="1" applyFill="1" applyBorder="1" applyAlignment="1" applyProtection="1">
      <alignment vertical="center"/>
    </xf>
    <xf numFmtId="178" fontId="0" fillId="0" borderId="15" xfId="5" applyNumberFormat="1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horizontal="center" vertical="center"/>
    </xf>
    <xf numFmtId="176" fontId="1" fillId="0" borderId="7" xfId="5" applyNumberFormat="1" applyFont="1" applyFill="1" applyBorder="1" applyAlignment="1" applyProtection="1">
      <alignment horizontal="right" vertical="center" wrapText="1"/>
    </xf>
    <xf numFmtId="176" fontId="1" fillId="0" borderId="8" xfId="5" applyNumberFormat="1" applyFont="1" applyFill="1" applyBorder="1" applyAlignment="1" applyProtection="1">
      <alignment horizontal="right" vertical="center" wrapText="1"/>
    </xf>
    <xf numFmtId="176" fontId="1" fillId="0" borderId="9" xfId="5" applyNumberFormat="1" applyFont="1" applyFill="1" applyBorder="1" applyAlignment="1" applyProtection="1">
      <alignment horizontal="right" vertical="center"/>
    </xf>
    <xf numFmtId="176" fontId="1" fillId="0" borderId="7" xfId="5" applyNumberFormat="1" applyFont="1" applyFill="1" applyBorder="1" applyAlignment="1" applyProtection="1">
      <alignment horizontal="right" vertical="center"/>
    </xf>
    <xf numFmtId="0" fontId="0" fillId="0" borderId="11" xfId="49" applyFont="1" applyFill="1" applyBorder="1" applyAlignment="1" applyProtection="1">
      <alignment horizontal="left" vertical="center"/>
    </xf>
    <xf numFmtId="0" fontId="0" fillId="0" borderId="12" xfId="49" applyFont="1" applyFill="1" applyBorder="1" applyAlignment="1" applyProtection="1">
      <alignment horizontal="left" vertical="center"/>
    </xf>
    <xf numFmtId="0" fontId="0" fillId="0" borderId="7" xfId="49" applyFont="1" applyFill="1" applyBorder="1" applyAlignment="1" applyProtection="1">
      <alignment horizontal="left" vertical="center"/>
    </xf>
    <xf numFmtId="0" fontId="0" fillId="0" borderId="8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horizontal="left" vertical="center"/>
    </xf>
    <xf numFmtId="0" fontId="0" fillId="0" borderId="0" xfId="49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49" applyFont="1" applyFill="1" applyAlignment="1" applyProtection="1">
      <alignment vertical="center"/>
    </xf>
    <xf numFmtId="0" fontId="1" fillId="0" borderId="0" xfId="49" applyFont="1" applyFill="1" applyAlignment="1" applyProtection="1">
      <alignment horizontal="right" vertical="center"/>
    </xf>
    <xf numFmtId="0" fontId="0" fillId="0" borderId="0" xfId="49" applyFont="1" applyFill="1" applyAlignment="1" applyProtection="1">
      <alignment horizontal="center" vertical="center"/>
    </xf>
    <xf numFmtId="176" fontId="1" fillId="0" borderId="9" xfId="5" applyNumberFormat="1" applyFont="1" applyFill="1" applyBorder="1" applyAlignment="1" applyProtection="1">
      <alignment horizontal="right" vertical="center" wrapText="1"/>
    </xf>
    <xf numFmtId="0" fontId="0" fillId="0" borderId="13" xfId="49" applyFont="1" applyFill="1" applyBorder="1" applyAlignment="1" applyProtection="1">
      <alignment horizontal="left" vertical="center"/>
    </xf>
    <xf numFmtId="0" fontId="0" fillId="0" borderId="9" xfId="49" applyFont="1" applyFill="1" applyBorder="1" applyAlignment="1" applyProtection="1">
      <alignment horizontal="left" vertical="center"/>
    </xf>
    <xf numFmtId="179" fontId="0" fillId="0" borderId="23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178" fontId="0" fillId="0" borderId="0" xfId="5" applyFont="1" applyFill="1" applyProtection="1">
      <alignment vertical="center"/>
      <protection locked="0"/>
    </xf>
    <xf numFmtId="0" fontId="0" fillId="0" borderId="0" xfId="49" applyFont="1" applyFill="1" applyAlignment="1" applyProtection="1"/>
    <xf numFmtId="178" fontId="0" fillId="0" borderId="0" xfId="5" applyFont="1" applyFill="1" applyAlignment="1" applyProtection="1"/>
    <xf numFmtId="0" fontId="1" fillId="0" borderId="24" xfId="49" applyFont="1" applyFill="1" applyBorder="1" applyAlignment="1" applyProtection="1">
      <alignment horizontal="center" vertical="center" shrinkToFit="1"/>
    </xf>
    <xf numFmtId="0" fontId="1" fillId="0" borderId="25" xfId="49" applyFont="1" applyFill="1" applyBorder="1" applyAlignment="1" applyProtection="1">
      <alignment horizontal="center" vertical="center" shrinkToFit="1"/>
    </xf>
    <xf numFmtId="178" fontId="0" fillId="0" borderId="8" xfId="5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vertical="center" shrinkToFit="1"/>
    </xf>
    <xf numFmtId="178" fontId="1" fillId="0" borderId="3" xfId="5" applyFont="1" applyFill="1" applyBorder="1" applyAlignment="1" applyProtection="1">
      <alignment horizontal="right" vertical="center"/>
    </xf>
    <xf numFmtId="178" fontId="1" fillId="0" borderId="26" xfId="5" applyFont="1" applyFill="1" applyBorder="1" applyAlignment="1" applyProtection="1">
      <alignment horizontal="right" vertical="center"/>
    </xf>
    <xf numFmtId="178" fontId="1" fillId="0" borderId="5" xfId="5" applyFont="1" applyFill="1" applyBorder="1" applyAlignment="1" applyProtection="1">
      <alignment horizontal="right" vertical="center"/>
    </xf>
    <xf numFmtId="178" fontId="1" fillId="0" borderId="4" xfId="5" applyFont="1" applyFill="1" applyBorder="1" applyAlignment="1" applyProtection="1">
      <alignment horizontal="right" vertical="center"/>
    </xf>
    <xf numFmtId="0" fontId="0" fillId="0" borderId="14" xfId="49" applyFont="1" applyFill="1" applyBorder="1" applyAlignment="1">
      <alignment vertical="center" shrinkToFit="1"/>
    </xf>
    <xf numFmtId="178" fontId="1" fillId="0" borderId="27" xfId="5" applyFont="1" applyFill="1" applyBorder="1" applyAlignment="1" applyProtection="1">
      <alignment horizontal="center" vertical="center"/>
    </xf>
    <xf numFmtId="178" fontId="1" fillId="0" borderId="13" xfId="5" applyFont="1" applyFill="1" applyBorder="1" applyAlignment="1" applyProtection="1">
      <alignment horizontal="center" vertical="center"/>
    </xf>
    <xf numFmtId="178" fontId="0" fillId="0" borderId="14" xfId="5" applyFont="1" applyFill="1" applyBorder="1" applyAlignment="1" applyProtection="1">
      <alignment horizontal="center" vertical="center"/>
    </xf>
    <xf numFmtId="178" fontId="1" fillId="0" borderId="17" xfId="5" applyFont="1" applyFill="1" applyBorder="1" applyAlignment="1" applyProtection="1">
      <alignment horizontal="right" vertical="center"/>
    </xf>
    <xf numFmtId="178" fontId="1" fillId="0" borderId="12" xfId="5" applyFont="1" applyFill="1" applyBorder="1" applyAlignment="1" applyProtection="1">
      <alignment horizontal="right" vertical="center"/>
    </xf>
    <xf numFmtId="178" fontId="1" fillId="0" borderId="18" xfId="5" applyFont="1" applyFill="1" applyBorder="1" applyAlignment="1" applyProtection="1">
      <alignment horizontal="right" vertical="center"/>
    </xf>
    <xf numFmtId="178" fontId="1" fillId="0" borderId="15" xfId="5" applyFont="1" applyFill="1" applyBorder="1" applyAlignment="1" applyProtection="1">
      <alignment horizontal="right" vertical="center"/>
    </xf>
    <xf numFmtId="178" fontId="0" fillId="0" borderId="17" xfId="5" applyFont="1" applyFill="1" applyBorder="1" applyAlignment="1" applyProtection="1">
      <alignment horizontal="right" vertical="center"/>
    </xf>
    <xf numFmtId="178" fontId="0" fillId="0" borderId="15" xfId="5" applyFont="1" applyFill="1" applyBorder="1" applyAlignment="1" applyProtection="1">
      <alignment horizontal="right" vertical="center"/>
    </xf>
    <xf numFmtId="178" fontId="1" fillId="0" borderId="20" xfId="5" applyFont="1" applyFill="1" applyBorder="1" applyAlignment="1" applyProtection="1">
      <alignment vertical="center"/>
    </xf>
    <xf numFmtId="178" fontId="1" fillId="0" borderId="21" xfId="5" applyFont="1" applyFill="1" applyBorder="1" applyAlignment="1" applyProtection="1">
      <alignment vertical="center"/>
    </xf>
    <xf numFmtId="178" fontId="1" fillId="0" borderId="22" xfId="5" applyFont="1" applyFill="1" applyBorder="1" applyAlignment="1" applyProtection="1">
      <alignment horizontal="center" vertical="center"/>
    </xf>
    <xf numFmtId="178" fontId="1" fillId="0" borderId="19" xfId="5" applyFont="1" applyFill="1" applyBorder="1" applyAlignment="1" applyProtection="1">
      <alignment horizontal="center" vertical="center"/>
    </xf>
    <xf numFmtId="0" fontId="0" fillId="0" borderId="19" xfId="49" applyFont="1" applyFill="1" applyBorder="1" applyAlignment="1">
      <alignment vertical="center" shrinkToFit="1"/>
    </xf>
    <xf numFmtId="178" fontId="0" fillId="0" borderId="19" xfId="5" applyFont="1" applyFill="1" applyBorder="1" applyAlignment="1" applyProtection="1">
      <alignment vertical="center"/>
    </xf>
    <xf numFmtId="178" fontId="0" fillId="0" borderId="19" xfId="5" applyFont="1" applyFill="1" applyBorder="1" applyAlignment="1" applyProtection="1">
      <alignment horizontal="center" vertical="center"/>
    </xf>
    <xf numFmtId="178" fontId="1" fillId="0" borderId="7" xfId="5" applyFont="1" applyFill="1" applyBorder="1" applyAlignment="1" applyProtection="1">
      <alignment horizontal="right" vertical="center" wrapText="1"/>
    </xf>
    <xf numFmtId="178" fontId="1" fillId="0" borderId="8" xfId="5" applyFont="1" applyFill="1" applyBorder="1" applyAlignment="1" applyProtection="1">
      <alignment horizontal="right" vertical="center" wrapText="1"/>
    </xf>
    <xf numFmtId="178" fontId="1" fillId="0" borderId="9" xfId="5" applyFont="1" applyFill="1" applyBorder="1" applyAlignment="1" applyProtection="1">
      <alignment horizontal="right" vertical="center"/>
    </xf>
    <xf numFmtId="178" fontId="1" fillId="0" borderId="7" xfId="5" applyFont="1" applyFill="1" applyBorder="1" applyAlignment="1" applyProtection="1">
      <alignment horizontal="right" vertical="center"/>
    </xf>
    <xf numFmtId="0" fontId="0" fillId="0" borderId="0" xfId="49" applyFont="1" applyFill="1" applyAlignment="1" applyProtection="1">
      <protection locked="0"/>
    </xf>
    <xf numFmtId="0" fontId="2" fillId="0" borderId="0" xfId="49" applyFill="1" applyAlignment="1" applyProtection="1">
      <protection locked="0"/>
    </xf>
    <xf numFmtId="178" fontId="0" fillId="0" borderId="0" xfId="5" applyFont="1" applyFill="1" applyAlignment="1" applyProtection="1">
      <protection locked="0"/>
    </xf>
    <xf numFmtId="0" fontId="1" fillId="0" borderId="0" xfId="49" applyFont="1" applyFill="1" applyAlignment="1" applyProtection="1">
      <protection locked="0"/>
    </xf>
    <xf numFmtId="0" fontId="1" fillId="0" borderId="28" xfId="49" applyFont="1" applyFill="1" applyBorder="1" applyAlignment="1" applyProtection="1">
      <alignment horizontal="center" vertical="center"/>
    </xf>
    <xf numFmtId="0" fontId="0" fillId="0" borderId="29" xfId="49" applyFont="1" applyFill="1" applyBorder="1" applyAlignment="1" applyProtection="1">
      <alignment horizontal="center" vertical="center" wrapText="1"/>
    </xf>
    <xf numFmtId="178" fontId="0" fillId="0" borderId="15" xfId="5" applyFont="1" applyFill="1" applyBorder="1" applyAlignment="1" applyProtection="1">
      <alignment horizontal="center" vertical="center"/>
    </xf>
    <xf numFmtId="178" fontId="1" fillId="0" borderId="12" xfId="5" applyFont="1" applyFill="1" applyBorder="1" applyAlignment="1" applyProtection="1">
      <alignment horizontal="center" vertical="center"/>
    </xf>
    <xf numFmtId="178" fontId="1" fillId="0" borderId="21" xfId="5" applyFont="1" applyFill="1" applyBorder="1" applyAlignment="1" applyProtection="1">
      <alignment horizontal="center" vertical="center"/>
    </xf>
    <xf numFmtId="178" fontId="1" fillId="0" borderId="22" xfId="5" applyFont="1" applyFill="1" applyBorder="1" applyAlignment="1">
      <alignment vertical="center"/>
    </xf>
    <xf numFmtId="178" fontId="1" fillId="0" borderId="22" xfId="5" applyFont="1" applyFill="1" applyBorder="1" applyAlignment="1" applyProtection="1">
      <alignment vertical="center"/>
    </xf>
    <xf numFmtId="178" fontId="1" fillId="0" borderId="9" xfId="5" applyFont="1" applyFill="1" applyBorder="1" applyAlignment="1" applyProtection="1">
      <alignment horizontal="right" vertical="center" wrapText="1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7" fillId="2" borderId="0" xfId="49" applyFont="1" applyFill="1" applyAlignment="1">
      <alignment vertical="center"/>
    </xf>
    <xf numFmtId="0" fontId="6" fillId="2" borderId="0" xfId="49" applyFont="1" applyFill="1" applyAlignment="1"/>
    <xf numFmtId="0" fontId="7" fillId="2" borderId="0" xfId="49" applyFont="1" applyFill="1" applyAlignment="1"/>
    <xf numFmtId="0" fontId="8" fillId="2" borderId="0" xfId="49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0" fontId="6" fillId="3" borderId="1" xfId="49" applyFont="1" applyFill="1" applyBorder="1" applyAlignment="1" applyProtection="1">
      <alignment horizontal="left" vertical="center"/>
      <protection locked="0"/>
    </xf>
    <xf numFmtId="177" fontId="6" fillId="3" borderId="1" xfId="49" applyNumberFormat="1" applyFont="1" applyFill="1" applyBorder="1" applyAlignment="1" applyProtection="1">
      <alignment horizontal="left" vertical="center"/>
      <protection locked="0"/>
    </xf>
    <xf numFmtId="0" fontId="7" fillId="2" borderId="30" xfId="49" applyFont="1" applyFill="1" applyBorder="1" applyAlignment="1">
      <alignment horizontal="center" vertical="center" shrinkToFit="1"/>
    </xf>
    <xf numFmtId="0" fontId="7" fillId="2" borderId="3" xfId="49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/>
    </xf>
    <xf numFmtId="0" fontId="7" fillId="2" borderId="5" xfId="49" applyFont="1" applyFill="1" applyBorder="1" applyAlignment="1">
      <alignment horizontal="center" vertical="center"/>
    </xf>
    <xf numFmtId="0" fontId="7" fillId="2" borderId="31" xfId="49" applyFont="1" applyFill="1" applyBorder="1" applyAlignment="1">
      <alignment horizontal="center" vertical="center"/>
    </xf>
    <xf numFmtId="0" fontId="7" fillId="2" borderId="24" xfId="49" applyFont="1" applyFill="1" applyBorder="1" applyAlignment="1">
      <alignment horizontal="center" vertical="center"/>
    </xf>
    <xf numFmtId="0" fontId="7" fillId="2" borderId="32" xfId="49" applyFont="1" applyFill="1" applyBorder="1" applyAlignment="1">
      <alignment horizontal="center" vertical="center" shrinkToFit="1"/>
    </xf>
    <xf numFmtId="0" fontId="6" fillId="2" borderId="20" xfId="49" applyFont="1" applyFill="1" applyBorder="1" applyAlignment="1">
      <alignment horizontal="center" vertical="center" wrapText="1"/>
    </xf>
    <xf numFmtId="0" fontId="6" fillId="2" borderId="21" xfId="49" applyFont="1" applyFill="1" applyBorder="1" applyAlignment="1">
      <alignment horizontal="center" vertical="center" wrapText="1"/>
    </xf>
    <xf numFmtId="0" fontId="6" fillId="2" borderId="33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6" fillId="2" borderId="34" xfId="49" applyFont="1" applyFill="1" applyBorder="1" applyAlignment="1">
      <alignment horizontal="center" vertical="center" wrapText="1"/>
    </xf>
    <xf numFmtId="0" fontId="6" fillId="2" borderId="25" xfId="49" applyFont="1" applyFill="1" applyBorder="1" applyAlignment="1">
      <alignment horizontal="center" vertical="center" wrapText="1"/>
    </xf>
    <xf numFmtId="0" fontId="7" fillId="2" borderId="24" xfId="49" applyFont="1" applyFill="1" applyBorder="1" applyAlignment="1">
      <alignment vertical="center" shrinkToFit="1"/>
    </xf>
    <xf numFmtId="180" fontId="9" fillId="2" borderId="3" xfId="5" applyNumberFormat="1" applyFont="1" applyFill="1" applyBorder="1" applyAlignment="1" applyProtection="1">
      <alignment vertical="center"/>
    </xf>
    <xf numFmtId="180" fontId="9" fillId="2" borderId="4" xfId="5" applyNumberFormat="1" applyFont="1" applyFill="1" applyBorder="1" applyAlignment="1" applyProtection="1">
      <alignment vertical="center"/>
    </xf>
    <xf numFmtId="180" fontId="9" fillId="2" borderId="5" xfId="5" applyNumberFormat="1" applyFont="1" applyFill="1" applyBorder="1" applyAlignment="1">
      <alignment horizontal="center" vertical="center"/>
    </xf>
    <xf numFmtId="180" fontId="9" fillId="2" borderId="5" xfId="5" applyNumberFormat="1" applyFont="1" applyFill="1" applyBorder="1" applyAlignment="1" applyProtection="1">
      <alignment horizontal="center" vertical="center"/>
    </xf>
    <xf numFmtId="0" fontId="6" fillId="2" borderId="14" xfId="49" applyFont="1" applyFill="1" applyBorder="1" applyAlignment="1">
      <alignment vertical="center" shrinkToFit="1"/>
    </xf>
    <xf numFmtId="180" fontId="10" fillId="3" borderId="11" xfId="5" applyNumberFormat="1" applyFont="1" applyFill="1" applyBorder="1" applyAlignment="1" applyProtection="1">
      <alignment vertical="center"/>
      <protection locked="0"/>
    </xf>
    <xf numFmtId="180" fontId="10" fillId="3" borderId="12" xfId="5" applyNumberFormat="1" applyFont="1" applyFill="1" applyBorder="1" applyAlignment="1" applyProtection="1">
      <alignment vertical="center"/>
      <protection locked="0"/>
    </xf>
    <xf numFmtId="180" fontId="9" fillId="2" borderId="13" xfId="5" applyNumberFormat="1" applyFont="1" applyFill="1" applyBorder="1" applyAlignment="1" applyProtection="1">
      <alignment horizontal="center" vertical="center"/>
    </xf>
    <xf numFmtId="180" fontId="9" fillId="2" borderId="13" xfId="5" applyNumberFormat="1" applyFont="1" applyFill="1" applyBorder="1" applyAlignment="1">
      <alignment horizontal="center" vertical="center"/>
    </xf>
    <xf numFmtId="180" fontId="10" fillId="3" borderId="14" xfId="5" applyNumberFormat="1" applyFont="1" applyFill="1" applyBorder="1" applyAlignment="1" applyProtection="1">
      <alignment horizontal="center" vertical="center"/>
      <protection locked="0"/>
    </xf>
    <xf numFmtId="0" fontId="7" fillId="2" borderId="14" xfId="49" applyFont="1" applyFill="1" applyBorder="1" applyAlignment="1">
      <alignment vertical="center" shrinkToFit="1"/>
    </xf>
    <xf numFmtId="180" fontId="9" fillId="2" borderId="17" xfId="5" applyNumberFormat="1" applyFont="1" applyFill="1" applyBorder="1" applyAlignment="1">
      <alignment vertical="center"/>
    </xf>
    <xf numFmtId="180" fontId="9" fillId="2" borderId="15" xfId="5" applyNumberFormat="1" applyFont="1" applyFill="1" applyBorder="1" applyAlignment="1">
      <alignment vertical="center"/>
    </xf>
    <xf numFmtId="180" fontId="9" fillId="2" borderId="18" xfId="5" applyNumberFormat="1" applyFont="1" applyFill="1" applyBorder="1" applyAlignment="1" applyProtection="1">
      <alignment horizontal="center" vertical="center"/>
    </xf>
    <xf numFmtId="180" fontId="9" fillId="2" borderId="18" xfId="5" applyNumberFormat="1" applyFont="1" applyFill="1" applyBorder="1" applyAlignment="1">
      <alignment horizontal="center" vertical="center"/>
    </xf>
    <xf numFmtId="180" fontId="9" fillId="2" borderId="35" xfId="5" applyNumberFormat="1" applyFont="1" applyFill="1" applyBorder="1" applyAlignment="1">
      <alignment horizontal="center" vertical="center"/>
    </xf>
    <xf numFmtId="0" fontId="6" fillId="2" borderId="35" xfId="49" applyFont="1" applyFill="1" applyBorder="1" applyAlignment="1">
      <alignment vertical="center" shrinkToFit="1"/>
    </xf>
    <xf numFmtId="180" fontId="10" fillId="3" borderId="17" xfId="5" applyNumberFormat="1" applyFont="1" applyFill="1" applyBorder="1" applyAlignment="1" applyProtection="1">
      <alignment vertical="center"/>
      <protection locked="0"/>
    </xf>
    <xf numFmtId="180" fontId="10" fillId="3" borderId="15" xfId="5" applyNumberFormat="1" applyFont="1" applyFill="1" applyBorder="1" applyAlignment="1" applyProtection="1">
      <alignment vertical="center"/>
      <protection locked="0"/>
    </xf>
    <xf numFmtId="180" fontId="10" fillId="3" borderId="35" xfId="5" applyNumberFormat="1" applyFont="1" applyFill="1" applyBorder="1" applyAlignment="1" applyProtection="1">
      <alignment horizontal="center" vertical="center"/>
      <protection locked="0"/>
    </xf>
    <xf numFmtId="0" fontId="7" fillId="2" borderId="35" xfId="49" applyFont="1" applyFill="1" applyBorder="1" applyAlignment="1">
      <alignment vertical="center" shrinkToFit="1"/>
    </xf>
    <xf numFmtId="0" fontId="7" fillId="2" borderId="35" xfId="49" applyFont="1" applyFill="1" applyBorder="1" applyAlignment="1">
      <alignment horizontal="center" vertical="center" shrinkToFit="1"/>
    </xf>
    <xf numFmtId="0" fontId="7" fillId="2" borderId="19" xfId="49" applyFont="1" applyFill="1" applyBorder="1" applyAlignment="1">
      <alignment vertical="center" shrinkToFit="1"/>
    </xf>
    <xf numFmtId="180" fontId="9" fillId="3" borderId="17" xfId="5" applyNumberFormat="1" applyFont="1" applyFill="1" applyBorder="1" applyAlignment="1" applyProtection="1">
      <alignment vertical="center"/>
      <protection locked="0"/>
    </xf>
    <xf numFmtId="180" fontId="9" fillId="3" borderId="15" xfId="5" applyNumberFormat="1" applyFont="1" applyFill="1" applyBorder="1" applyAlignment="1" applyProtection="1">
      <alignment vertical="center"/>
      <protection locked="0"/>
    </xf>
    <xf numFmtId="180" fontId="9" fillId="3" borderId="35" xfId="5" applyNumberFormat="1" applyFont="1" applyFill="1" applyBorder="1" applyAlignment="1" applyProtection="1">
      <alignment horizontal="center" vertical="center"/>
      <protection locked="0"/>
    </xf>
    <xf numFmtId="180" fontId="9" fillId="2" borderId="20" xfId="5" applyNumberFormat="1" applyFont="1" applyFill="1" applyBorder="1" applyAlignment="1" applyProtection="1">
      <alignment vertical="center"/>
    </xf>
    <xf numFmtId="180" fontId="9" fillId="2" borderId="21" xfId="5" applyNumberFormat="1" applyFont="1" applyFill="1" applyBorder="1" applyAlignment="1" applyProtection="1">
      <alignment vertical="center"/>
    </xf>
    <xf numFmtId="180" fontId="9" fillId="2" borderId="22" xfId="5" applyNumberFormat="1" applyFont="1" applyFill="1" applyBorder="1" applyAlignment="1" applyProtection="1">
      <alignment horizontal="center" vertical="center"/>
    </xf>
    <xf numFmtId="180" fontId="9" fillId="2" borderId="19" xfId="5" applyNumberFormat="1" applyFont="1" applyFill="1" applyBorder="1" applyAlignment="1" applyProtection="1">
      <alignment horizontal="center" vertical="center"/>
    </xf>
    <xf numFmtId="0" fontId="6" fillId="2" borderId="19" xfId="49" applyFont="1" applyFill="1" applyBorder="1" applyAlignment="1">
      <alignment vertical="center" shrinkToFit="1"/>
    </xf>
    <xf numFmtId="180" fontId="10" fillId="3" borderId="20" xfId="5" applyNumberFormat="1" applyFont="1" applyFill="1" applyBorder="1" applyAlignment="1" applyProtection="1">
      <alignment vertical="center"/>
      <protection locked="0"/>
    </xf>
    <xf numFmtId="180" fontId="10" fillId="3" borderId="21" xfId="5" applyNumberFormat="1" applyFont="1" applyFill="1" applyBorder="1" applyAlignment="1" applyProtection="1">
      <alignment vertical="center"/>
      <protection locked="0"/>
    </xf>
    <xf numFmtId="180" fontId="9" fillId="2" borderId="22" xfId="5" applyNumberFormat="1" applyFont="1" applyFill="1" applyBorder="1" applyAlignment="1">
      <alignment horizontal="center" vertical="center"/>
    </xf>
    <xf numFmtId="180" fontId="10" fillId="3" borderId="19" xfId="5" applyNumberFormat="1" applyFont="1" applyFill="1" applyBorder="1" applyAlignment="1" applyProtection="1">
      <alignment horizontal="center" vertical="center"/>
      <protection locked="0"/>
    </xf>
    <xf numFmtId="0" fontId="7" fillId="2" borderId="25" xfId="49" applyFont="1" applyFill="1" applyBorder="1" applyAlignment="1">
      <alignment horizontal="center" vertical="center"/>
    </xf>
    <xf numFmtId="180" fontId="9" fillId="2" borderId="7" xfId="5" applyNumberFormat="1" applyFont="1" applyFill="1" applyBorder="1" applyAlignment="1">
      <alignment horizontal="center" vertical="center" wrapText="1"/>
    </xf>
    <xf numFmtId="180" fontId="9" fillId="2" borderId="8" xfId="5" applyNumberFormat="1" applyFont="1" applyFill="1" applyBorder="1" applyAlignment="1">
      <alignment horizontal="center" vertical="center" wrapText="1"/>
    </xf>
    <xf numFmtId="180" fontId="9" fillId="2" borderId="9" xfId="5" applyNumberFormat="1" applyFont="1" applyFill="1" applyBorder="1" applyAlignment="1" applyProtection="1">
      <alignment horizontal="center" vertical="center"/>
    </xf>
    <xf numFmtId="180" fontId="9" fillId="2" borderId="9" xfId="5" applyNumberFormat="1" applyFont="1" applyFill="1" applyBorder="1" applyAlignment="1">
      <alignment horizontal="center" vertical="center"/>
    </xf>
    <xf numFmtId="180" fontId="9" fillId="2" borderId="25" xfId="5" applyNumberFormat="1" applyFont="1" applyFill="1" applyBorder="1" applyAlignment="1">
      <alignment horizontal="center" vertical="center"/>
    </xf>
    <xf numFmtId="0" fontId="7" fillId="3" borderId="24" xfId="49" applyFont="1" applyFill="1" applyBorder="1" applyAlignment="1" applyProtection="1">
      <alignment horizontal="left" vertical="center"/>
      <protection locked="0"/>
    </xf>
    <xf numFmtId="0" fontId="7" fillId="3" borderId="36" xfId="49" applyFont="1" applyFill="1" applyBorder="1" applyAlignment="1" applyProtection="1">
      <alignment horizontal="left" vertical="center"/>
      <protection locked="0"/>
    </xf>
    <xf numFmtId="0" fontId="7" fillId="3" borderId="37" xfId="49" applyFont="1" applyFill="1" applyBorder="1" applyAlignment="1" applyProtection="1">
      <alignment horizontal="left" vertical="center"/>
      <protection locked="0"/>
    </xf>
    <xf numFmtId="0" fontId="7" fillId="3" borderId="25" xfId="49" applyFont="1" applyFill="1" applyBorder="1" applyAlignment="1" applyProtection="1">
      <alignment horizontal="left" vertical="center"/>
      <protection locked="0"/>
    </xf>
    <xf numFmtId="0" fontId="7" fillId="3" borderId="38" xfId="49" applyFont="1" applyFill="1" applyBorder="1" applyAlignment="1" applyProtection="1">
      <alignment horizontal="left" vertical="center"/>
      <protection locked="0"/>
    </xf>
    <xf numFmtId="0" fontId="7" fillId="2" borderId="0" xfId="49" applyFont="1" applyFill="1" applyAlignment="1">
      <alignment horizontal="left" vertical="center"/>
    </xf>
    <xf numFmtId="0" fontId="6" fillId="2" borderId="0" xfId="49" applyFont="1" applyFill="1" applyBorder="1" applyAlignment="1"/>
    <xf numFmtId="0" fontId="7" fillId="2" borderId="0" xfId="49" applyFont="1" applyFill="1" applyBorder="1" applyAlignment="1">
      <alignment horizontal="left" vertical="center"/>
    </xf>
    <xf numFmtId="0" fontId="6" fillId="2" borderId="0" xfId="49" applyFont="1" applyFill="1" applyBorder="1" applyAlignment="1">
      <alignment horizontal="left" vertical="center"/>
    </xf>
    <xf numFmtId="0" fontId="6" fillId="2" borderId="0" xfId="49" applyFont="1" applyFill="1" applyAlignment="1">
      <alignment horizontal="left" vertical="center"/>
    </xf>
    <xf numFmtId="0" fontId="11" fillId="2" borderId="0" xfId="49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1" xfId="49" applyFont="1" applyFill="1" applyBorder="1" applyAlignment="1" applyProtection="1">
      <alignment horizontal="left" vertical="center"/>
    </xf>
    <xf numFmtId="177" fontId="6" fillId="2" borderId="1" xfId="49" applyNumberFormat="1" applyFont="1" applyFill="1" applyBorder="1" applyAlignment="1" applyProtection="1">
      <alignment horizontal="left" vertical="center"/>
    </xf>
    <xf numFmtId="0" fontId="6" fillId="2" borderId="19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vertical="center" shrinkToFit="1"/>
    </xf>
    <xf numFmtId="0" fontId="7" fillId="2" borderId="10" xfId="49" applyFont="1" applyFill="1" applyBorder="1" applyAlignment="1">
      <alignment vertical="center" shrinkToFit="1"/>
    </xf>
    <xf numFmtId="0" fontId="6" fillId="2" borderId="16" xfId="49" applyFont="1" applyFill="1" applyBorder="1" applyAlignment="1">
      <alignment vertical="center" shrinkToFit="1"/>
    </xf>
    <xf numFmtId="0" fontId="7" fillId="2" borderId="16" xfId="49" applyFont="1" applyFill="1" applyBorder="1" applyAlignment="1">
      <alignment vertical="center" shrinkToFit="1"/>
    </xf>
    <xf numFmtId="0" fontId="6" fillId="2" borderId="39" xfId="49" applyFont="1" applyFill="1" applyBorder="1" applyAlignment="1">
      <alignment vertical="center" shrinkToFit="1"/>
    </xf>
    <xf numFmtId="0" fontId="7" fillId="2" borderId="39" xfId="49" applyFont="1" applyFill="1" applyBorder="1" applyAlignment="1">
      <alignment vertical="center" shrinkToFit="1"/>
    </xf>
    <xf numFmtId="0" fontId="7" fillId="2" borderId="6" xfId="49" applyFont="1" applyFill="1" applyBorder="1" applyAlignment="1">
      <alignment horizontal="center" vertical="center"/>
    </xf>
    <xf numFmtId="0" fontId="6" fillId="2" borderId="0" xfId="49" applyFont="1" applyFill="1" applyBorder="1" applyAlignment="1">
      <alignment vertical="center"/>
    </xf>
    <xf numFmtId="0" fontId="6" fillId="2" borderId="0" xfId="49" applyFont="1" applyFill="1" applyAlignment="1">
      <alignment vertical="center"/>
    </xf>
    <xf numFmtId="0" fontId="7" fillId="2" borderId="0" xfId="49" applyFont="1" applyFill="1" applyAlignment="1">
      <alignment horizontal="right" vertical="center"/>
    </xf>
    <xf numFmtId="0" fontId="7" fillId="2" borderId="37" xfId="49" applyFont="1" applyFill="1" applyBorder="1" applyAlignment="1">
      <alignment horizontal="center" vertical="center"/>
    </xf>
    <xf numFmtId="0" fontId="7" fillId="2" borderId="40" xfId="49" applyFont="1" applyFill="1" applyBorder="1" applyAlignment="1">
      <alignment horizontal="center" vertical="center"/>
    </xf>
    <xf numFmtId="0" fontId="6" fillId="2" borderId="41" xfId="49" applyFont="1" applyFill="1" applyBorder="1" applyAlignment="1">
      <alignment horizontal="center" vertical="center" wrapText="1"/>
    </xf>
    <xf numFmtId="0" fontId="6" fillId="2" borderId="9" xfId="49" applyFont="1" applyFill="1" applyBorder="1" applyAlignment="1">
      <alignment horizontal="center" vertical="center" wrapText="1"/>
    </xf>
    <xf numFmtId="180" fontId="9" fillId="2" borderId="4" xfId="5" applyNumberFormat="1" applyFont="1" applyFill="1" applyBorder="1" applyAlignment="1" applyProtection="1">
      <alignment horizontal="center" vertical="center"/>
    </xf>
    <xf numFmtId="180" fontId="9" fillId="2" borderId="5" xfId="5" applyNumberFormat="1" applyFont="1" applyFill="1" applyBorder="1" applyAlignment="1" applyProtection="1">
      <alignment vertical="center"/>
    </xf>
    <xf numFmtId="180" fontId="9" fillId="2" borderId="12" xfId="5" applyNumberFormat="1" applyFont="1" applyFill="1" applyBorder="1" applyAlignment="1">
      <alignment horizontal="center" vertical="center"/>
    </xf>
    <xf numFmtId="180" fontId="9" fillId="2" borderId="13" xfId="5" applyNumberFormat="1" applyFont="1" applyFill="1" applyBorder="1" applyAlignment="1">
      <alignment vertical="center"/>
    </xf>
    <xf numFmtId="180" fontId="9" fillId="2" borderId="15" xfId="5" applyNumberFormat="1" applyFont="1" applyFill="1" applyBorder="1" applyAlignment="1">
      <alignment horizontal="center" vertical="center"/>
    </xf>
    <xf numFmtId="180" fontId="9" fillId="2" borderId="18" xfId="5" applyNumberFormat="1" applyFont="1" applyFill="1" applyBorder="1" applyAlignment="1">
      <alignment vertical="center"/>
    </xf>
    <xf numFmtId="180" fontId="10" fillId="0" borderId="15" xfId="5" applyNumberFormat="1" applyFont="1" applyFill="1" applyBorder="1" applyAlignment="1" applyProtection="1">
      <alignment vertical="center"/>
      <protection locked="0"/>
    </xf>
    <xf numFmtId="180" fontId="9" fillId="0" borderId="15" xfId="5" applyNumberFormat="1" applyFont="1" applyFill="1" applyBorder="1" applyAlignment="1" applyProtection="1">
      <alignment vertical="center"/>
      <protection locked="0"/>
    </xf>
    <xf numFmtId="180" fontId="9" fillId="2" borderId="21" xfId="5" applyNumberFormat="1" applyFont="1" applyFill="1" applyBorder="1" applyAlignment="1" applyProtection="1">
      <alignment horizontal="center" vertical="center"/>
    </xf>
    <xf numFmtId="180" fontId="9" fillId="2" borderId="22" xfId="5" applyNumberFormat="1" applyFont="1" applyFill="1" applyBorder="1" applyAlignment="1">
      <alignment vertical="center"/>
    </xf>
    <xf numFmtId="180" fontId="9" fillId="2" borderId="21" xfId="5" applyNumberFormat="1" applyFont="1" applyFill="1" applyBorder="1" applyAlignment="1">
      <alignment horizontal="center" vertical="center"/>
    </xf>
    <xf numFmtId="180" fontId="9" fillId="2" borderId="8" xfId="5" applyNumberFormat="1" applyFont="1" applyFill="1" applyBorder="1" applyAlignment="1">
      <alignment horizontal="center" vertical="center"/>
    </xf>
    <xf numFmtId="180" fontId="9" fillId="2" borderId="9" xfId="5" applyNumberFormat="1" applyFont="1" applyFill="1" applyBorder="1" applyAlignment="1">
      <alignment horizontal="center" vertical="center" wrapText="1"/>
    </xf>
    <xf numFmtId="0" fontId="7" fillId="3" borderId="40" xfId="49" applyFont="1" applyFill="1" applyBorder="1" applyAlignment="1" applyProtection="1">
      <alignment horizontal="left" vertical="center"/>
      <protection locked="0"/>
    </xf>
    <xf numFmtId="0" fontId="7" fillId="3" borderId="42" xfId="49" applyFont="1" applyFill="1" applyBorder="1" applyAlignment="1" applyProtection="1">
      <alignment horizontal="left" vertical="center"/>
      <protection locked="0"/>
    </xf>
    <xf numFmtId="179" fontId="6" fillId="3" borderId="23" xfId="49" applyNumberFormat="1" applyFont="1" applyFill="1" applyBorder="1" applyAlignment="1" applyProtection="1">
      <alignment horizontal="center" vertical="center"/>
      <protection locked="0"/>
    </xf>
    <xf numFmtId="180" fontId="9" fillId="2" borderId="22" xfId="5" applyNumberFormat="1" applyFont="1" applyFill="1" applyBorder="1" applyAlignment="1" applyProtection="1">
      <alignment vertical="center"/>
    </xf>
    <xf numFmtId="179" fontId="6" fillId="2" borderId="43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O10" sqref="O10"/>
    </sheetView>
  </sheetViews>
  <sheetFormatPr defaultColWidth="9" defaultRowHeight="14.25"/>
  <cols>
    <col min="1" max="1" width="32.125" style="124"/>
    <col min="2" max="2" width="12.625" style="124" customWidth="1"/>
    <col min="3" max="3" width="14.875" style="124" customWidth="1"/>
    <col min="4" max="4" width="18" style="125" customWidth="1"/>
    <col min="5" max="5" width="11.75" style="124" customWidth="1"/>
    <col min="6" max="6" width="12.5" style="124" customWidth="1"/>
    <col min="7" max="7" width="19.125" style="125" customWidth="1"/>
    <col min="8" max="8" width="12.625" style="124" customWidth="1"/>
    <col min="9" max="9" width="16.875" style="124" customWidth="1"/>
    <col min="10" max="10" width="14.875" style="125" customWidth="1"/>
    <col min="11" max="12" width="12.625" style="124" customWidth="1"/>
    <col min="13" max="13" width="12.625" style="125" customWidth="1"/>
    <col min="14" max="256" width="9" style="124"/>
  </cols>
  <sheetData>
    <row r="1" s="121" customFormat="1" ht="20.1" customHeight="1" spans="1:13">
      <c r="A1" s="126" t="s">
        <v>0</v>
      </c>
      <c r="B1" s="127"/>
      <c r="C1" s="127"/>
      <c r="D1" s="128"/>
      <c r="E1" s="127"/>
      <c r="F1" s="127"/>
      <c r="G1" s="128"/>
      <c r="H1" s="127"/>
      <c r="I1" s="127"/>
      <c r="J1" s="128"/>
      <c r="K1" s="127"/>
      <c r="L1" s="127"/>
      <c r="M1" s="128"/>
    </row>
    <row r="2" ht="35.1" customHeight="1" spans="1:13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="121" customFormat="1" ht="20.1" customHeight="1" spans="1:13">
      <c r="A3" s="130" t="s">
        <v>2</v>
      </c>
      <c r="B3" s="131" t="s">
        <v>3</v>
      </c>
      <c r="C3" s="131"/>
      <c r="D3" s="131"/>
      <c r="E3" s="131"/>
      <c r="F3" s="126" t="s">
        <v>4</v>
      </c>
      <c r="G3" s="132">
        <v>43709</v>
      </c>
      <c r="H3" s="132"/>
      <c r="I3" s="212"/>
      <c r="J3" s="126"/>
      <c r="K3" s="212"/>
      <c r="L3" s="213" t="s">
        <v>5</v>
      </c>
      <c r="M3" s="194" t="s">
        <v>6</v>
      </c>
    </row>
    <row r="4" s="121" customFormat="1" ht="20.1" customHeight="1" spans="1:13">
      <c r="A4" s="133" t="s">
        <v>7</v>
      </c>
      <c r="B4" s="134" t="s">
        <v>8</v>
      </c>
      <c r="C4" s="135"/>
      <c r="D4" s="136"/>
      <c r="E4" s="134" t="s">
        <v>9</v>
      </c>
      <c r="F4" s="135"/>
      <c r="G4" s="137"/>
      <c r="H4" s="138" t="s">
        <v>10</v>
      </c>
      <c r="I4" s="214"/>
      <c r="J4" s="214"/>
      <c r="K4" s="138" t="s">
        <v>11</v>
      </c>
      <c r="L4" s="214"/>
      <c r="M4" s="215"/>
    </row>
    <row r="5" s="121" customFormat="1" ht="20.1" customHeight="1" spans="1:13">
      <c r="A5" s="139"/>
      <c r="B5" s="140" t="s">
        <v>12</v>
      </c>
      <c r="C5" s="141" t="s">
        <v>13</v>
      </c>
      <c r="D5" s="142" t="s">
        <v>14</v>
      </c>
      <c r="E5" s="143" t="s">
        <v>12</v>
      </c>
      <c r="F5" s="144" t="s">
        <v>13</v>
      </c>
      <c r="G5" s="145" t="s">
        <v>14</v>
      </c>
      <c r="H5" s="146" t="s">
        <v>12</v>
      </c>
      <c r="I5" s="141" t="s">
        <v>13</v>
      </c>
      <c r="J5" s="216" t="s">
        <v>14</v>
      </c>
      <c r="K5" s="146" t="s">
        <v>12</v>
      </c>
      <c r="L5" s="144" t="s">
        <v>13</v>
      </c>
      <c r="M5" s="217" t="s">
        <v>14</v>
      </c>
    </row>
    <row r="6" s="122" customFormat="1" ht="20.1" customHeight="1" spans="1:13">
      <c r="A6" s="147" t="s">
        <v>15</v>
      </c>
      <c r="B6" s="148">
        <f t="shared" ref="B6:C6" si="0">B7+B8</f>
        <v>0</v>
      </c>
      <c r="C6" s="149">
        <f t="shared" si="0"/>
        <v>0</v>
      </c>
      <c r="D6" s="150">
        <f t="shared" ref="D6:D8" si="1">B6+C6</f>
        <v>0</v>
      </c>
      <c r="E6" s="148">
        <f>E7+E8</f>
        <v>0</v>
      </c>
      <c r="F6" s="149">
        <f>F7+F8</f>
        <v>0</v>
      </c>
      <c r="G6" s="151">
        <f t="shared" ref="G6:G8" si="2">E6+F6</f>
        <v>0</v>
      </c>
      <c r="H6" s="148">
        <f t="shared" ref="H6:I6" si="3">H7+H8</f>
        <v>0</v>
      </c>
      <c r="I6" s="149">
        <f t="shared" si="3"/>
        <v>0</v>
      </c>
      <c r="J6" s="218">
        <f t="shared" ref="J6:J8" si="4">H6+I6</f>
        <v>0</v>
      </c>
      <c r="K6" s="148">
        <f>K7+K8</f>
        <v>0</v>
      </c>
      <c r="L6" s="149">
        <f>L7+L8</f>
        <v>0</v>
      </c>
      <c r="M6" s="219">
        <f t="shared" ref="M6:M8" si="5">K6+L6</f>
        <v>0</v>
      </c>
    </row>
    <row r="7" s="122" customFormat="1" ht="20.1" customHeight="1" spans="1:13">
      <c r="A7" s="152" t="s">
        <v>16</v>
      </c>
      <c r="B7" s="153"/>
      <c r="C7" s="154"/>
      <c r="D7" s="155">
        <f t="shared" si="1"/>
        <v>0</v>
      </c>
      <c r="E7" s="153"/>
      <c r="F7" s="154"/>
      <c r="G7" s="156">
        <f t="shared" si="2"/>
        <v>0</v>
      </c>
      <c r="H7" s="157"/>
      <c r="I7" s="154"/>
      <c r="J7" s="220">
        <f t="shared" si="4"/>
        <v>0</v>
      </c>
      <c r="K7" s="157"/>
      <c r="L7" s="154"/>
      <c r="M7" s="221">
        <f t="shared" si="5"/>
        <v>0</v>
      </c>
    </row>
    <row r="8" s="122" customFormat="1" ht="20.1" customHeight="1" spans="1:13">
      <c r="A8" s="152" t="s">
        <v>17</v>
      </c>
      <c r="B8" s="153"/>
      <c r="C8" s="154"/>
      <c r="D8" s="155">
        <f t="shared" si="1"/>
        <v>0</v>
      </c>
      <c r="E8" s="153"/>
      <c r="F8" s="154"/>
      <c r="G8" s="156">
        <f t="shared" si="2"/>
        <v>0</v>
      </c>
      <c r="H8" s="157"/>
      <c r="I8" s="154"/>
      <c r="J8" s="220">
        <f t="shared" si="4"/>
        <v>0</v>
      </c>
      <c r="K8" s="157"/>
      <c r="L8" s="154"/>
      <c r="M8" s="221">
        <f t="shared" si="5"/>
        <v>0</v>
      </c>
    </row>
    <row r="9" s="122" customFormat="1" ht="20.1" customHeight="1" spans="1:13">
      <c r="A9" s="158" t="s">
        <v>18</v>
      </c>
      <c r="B9" s="159">
        <f t="shared" ref="B9:C9" si="6">B10+B11</f>
        <v>0</v>
      </c>
      <c r="C9" s="160">
        <f t="shared" si="6"/>
        <v>3150</v>
      </c>
      <c r="D9" s="161">
        <f t="shared" ref="D9" si="7">B9+C9</f>
        <v>3150</v>
      </c>
      <c r="E9" s="159">
        <f>E10+E11</f>
        <v>0</v>
      </c>
      <c r="F9" s="160">
        <f>F10+F11</f>
        <v>4000</v>
      </c>
      <c r="G9" s="162">
        <f t="shared" ref="G9" si="8">E9+F9</f>
        <v>4000</v>
      </c>
      <c r="H9" s="163">
        <f t="shared" ref="H9:I9" si="9">H10+H11</f>
        <v>550</v>
      </c>
      <c r="I9" s="160">
        <f t="shared" si="9"/>
        <v>37488.84</v>
      </c>
      <c r="J9" s="222">
        <f t="shared" ref="J9" si="10">H9+I9</f>
        <v>38038.84</v>
      </c>
      <c r="K9" s="163">
        <f>K10+K11</f>
        <v>0</v>
      </c>
      <c r="L9" s="160">
        <f>L10+L11</f>
        <v>40267.25</v>
      </c>
      <c r="M9" s="223">
        <f t="shared" ref="M9" si="11">K9+L9</f>
        <v>40267.25</v>
      </c>
    </row>
    <row r="10" s="121" customFormat="1" ht="20.1" customHeight="1" spans="1:13">
      <c r="A10" s="164" t="s">
        <v>19</v>
      </c>
      <c r="B10" s="165"/>
      <c r="C10" s="166"/>
      <c r="D10" s="161">
        <f t="shared" ref="D10:D23" si="12">B10+C10</f>
        <v>0</v>
      </c>
      <c r="E10" s="165"/>
      <c r="F10" s="166"/>
      <c r="G10" s="162">
        <f t="shared" ref="G10:G23" si="13">E10+F10</f>
        <v>0</v>
      </c>
      <c r="H10" s="167"/>
      <c r="I10" s="166"/>
      <c r="J10" s="222">
        <f t="shared" ref="J10:J23" si="14">H10+I10</f>
        <v>0</v>
      </c>
      <c r="K10" s="167"/>
      <c r="L10" s="166"/>
      <c r="M10" s="223">
        <f t="shared" ref="M10:M23" si="15">K10+L10</f>
        <v>0</v>
      </c>
    </row>
    <row r="11" s="121" customFormat="1" ht="20.1" customHeight="1" spans="1:13">
      <c r="A11" s="164" t="s">
        <v>20</v>
      </c>
      <c r="B11" s="165"/>
      <c r="C11" s="166">
        <v>3150</v>
      </c>
      <c r="D11" s="161">
        <f t="shared" si="12"/>
        <v>3150</v>
      </c>
      <c r="E11" s="165"/>
      <c r="F11" s="166">
        <v>4000</v>
      </c>
      <c r="G11" s="162">
        <f t="shared" si="13"/>
        <v>4000</v>
      </c>
      <c r="H11" s="167">
        <f>350+200</f>
        <v>550</v>
      </c>
      <c r="I11" s="166">
        <f>31738.84+2600+3150</f>
        <v>37488.84</v>
      </c>
      <c r="J11" s="222">
        <f t="shared" si="14"/>
        <v>38038.84</v>
      </c>
      <c r="K11" s="167"/>
      <c r="L11" s="166">
        <f>10578.45+25688.8+4000</f>
        <v>40267.25</v>
      </c>
      <c r="M11" s="223">
        <f t="shared" si="15"/>
        <v>40267.25</v>
      </c>
    </row>
    <row r="12" s="122" customFormat="1" ht="20.1" customHeight="1" spans="1:13">
      <c r="A12" s="168" t="s">
        <v>21</v>
      </c>
      <c r="B12" s="159">
        <f t="shared" ref="B12:C12" si="16">B13+B14</f>
        <v>0</v>
      </c>
      <c r="C12" s="160">
        <f t="shared" si="16"/>
        <v>600</v>
      </c>
      <c r="D12" s="161">
        <f t="shared" si="12"/>
        <v>600</v>
      </c>
      <c r="E12" s="159">
        <f>E13+E14</f>
        <v>0</v>
      </c>
      <c r="F12" s="160">
        <f>F13+F14</f>
        <v>832</v>
      </c>
      <c r="G12" s="162">
        <f t="shared" si="13"/>
        <v>832</v>
      </c>
      <c r="H12" s="163">
        <f t="shared" ref="H12:I12" si="17">H13+H14</f>
        <v>0</v>
      </c>
      <c r="I12" s="160">
        <f t="shared" si="17"/>
        <v>600</v>
      </c>
      <c r="J12" s="222">
        <f t="shared" si="14"/>
        <v>600</v>
      </c>
      <c r="K12" s="163">
        <f>K13+K14</f>
        <v>0</v>
      </c>
      <c r="L12" s="160">
        <f>L13+L14</f>
        <v>832</v>
      </c>
      <c r="M12" s="223">
        <f t="shared" si="15"/>
        <v>832</v>
      </c>
    </row>
    <row r="13" s="121" customFormat="1" ht="20.1" customHeight="1" spans="1:13">
      <c r="A13" s="164" t="s">
        <v>22</v>
      </c>
      <c r="B13" s="165"/>
      <c r="C13" s="166">
        <v>600</v>
      </c>
      <c r="D13" s="161">
        <f t="shared" si="12"/>
        <v>600</v>
      </c>
      <c r="E13" s="165"/>
      <c r="F13" s="166">
        <v>832</v>
      </c>
      <c r="G13" s="162">
        <f t="shared" si="13"/>
        <v>832</v>
      </c>
      <c r="H13" s="167"/>
      <c r="I13" s="166">
        <v>600</v>
      </c>
      <c r="J13" s="222">
        <f t="shared" si="14"/>
        <v>600</v>
      </c>
      <c r="K13" s="167"/>
      <c r="L13" s="166">
        <v>832</v>
      </c>
      <c r="M13" s="223">
        <f t="shared" si="15"/>
        <v>832</v>
      </c>
    </row>
    <row r="14" s="121" customFormat="1" ht="20.1" customHeight="1" spans="1:13">
      <c r="A14" s="164" t="s">
        <v>23</v>
      </c>
      <c r="B14" s="165"/>
      <c r="C14" s="166"/>
      <c r="D14" s="161">
        <f t="shared" si="12"/>
        <v>0</v>
      </c>
      <c r="E14" s="165"/>
      <c r="F14" s="166"/>
      <c r="G14" s="162">
        <f t="shared" si="13"/>
        <v>0</v>
      </c>
      <c r="H14" s="167"/>
      <c r="I14" s="166"/>
      <c r="J14" s="222">
        <f t="shared" si="14"/>
        <v>0</v>
      </c>
      <c r="K14" s="167"/>
      <c r="L14" s="166"/>
      <c r="M14" s="223">
        <f t="shared" si="15"/>
        <v>0</v>
      </c>
    </row>
    <row r="15" s="122" customFormat="1" ht="20.1" customHeight="1" spans="1:13">
      <c r="A15" s="169" t="s">
        <v>24</v>
      </c>
      <c r="B15" s="159">
        <f t="shared" ref="B15:C15" si="18">B6+B9+B12</f>
        <v>0</v>
      </c>
      <c r="C15" s="160">
        <f t="shared" si="18"/>
        <v>3750</v>
      </c>
      <c r="D15" s="161">
        <f t="shared" si="12"/>
        <v>3750</v>
      </c>
      <c r="E15" s="159">
        <f>E6+E9+E12</f>
        <v>0</v>
      </c>
      <c r="F15" s="160">
        <f>F6+F9+F12</f>
        <v>4832</v>
      </c>
      <c r="G15" s="162">
        <f t="shared" si="13"/>
        <v>4832</v>
      </c>
      <c r="H15" s="163">
        <f t="shared" ref="H15:I15" si="19">H6+H9+H12</f>
        <v>550</v>
      </c>
      <c r="I15" s="160">
        <f t="shared" si="19"/>
        <v>38088.84</v>
      </c>
      <c r="J15" s="222">
        <f t="shared" si="14"/>
        <v>38638.84</v>
      </c>
      <c r="K15" s="163">
        <f>K6+K9+K12</f>
        <v>0</v>
      </c>
      <c r="L15" s="160">
        <f>L6+L9+L12</f>
        <v>41099.25</v>
      </c>
      <c r="M15" s="223">
        <f t="shared" si="15"/>
        <v>41099.25</v>
      </c>
    </row>
    <row r="16" s="122" customFormat="1" ht="20.1" customHeight="1" spans="1:13">
      <c r="A16" s="168" t="s">
        <v>25</v>
      </c>
      <c r="B16" s="159">
        <f t="shared" ref="B16:C16" si="20">B17+B18</f>
        <v>0</v>
      </c>
      <c r="C16" s="160">
        <f t="shared" si="20"/>
        <v>0</v>
      </c>
      <c r="D16" s="161">
        <f t="shared" si="12"/>
        <v>0</v>
      </c>
      <c r="E16" s="159">
        <f>E17+E18</f>
        <v>0</v>
      </c>
      <c r="F16" s="160">
        <f>F17+F18</f>
        <v>0</v>
      </c>
      <c r="G16" s="162">
        <f t="shared" si="13"/>
        <v>0</v>
      </c>
      <c r="H16" s="163">
        <f t="shared" ref="H16:I16" si="21">H17+H18</f>
        <v>0</v>
      </c>
      <c r="I16" s="160">
        <f t="shared" si="21"/>
        <v>0</v>
      </c>
      <c r="J16" s="222">
        <f t="shared" si="14"/>
        <v>0</v>
      </c>
      <c r="K16" s="163">
        <f>K17+K18</f>
        <v>0</v>
      </c>
      <c r="L16" s="160">
        <f>L17+L18</f>
        <v>0</v>
      </c>
      <c r="M16" s="223">
        <f t="shared" si="15"/>
        <v>0</v>
      </c>
    </row>
    <row r="17" s="121" customFormat="1" ht="20.1" customHeight="1" spans="1:13">
      <c r="A17" s="164" t="s">
        <v>26</v>
      </c>
      <c r="B17" s="165"/>
      <c r="C17" s="166"/>
      <c r="D17" s="161">
        <f t="shared" si="12"/>
        <v>0</v>
      </c>
      <c r="E17" s="165"/>
      <c r="F17" s="166"/>
      <c r="G17" s="162">
        <f t="shared" si="13"/>
        <v>0</v>
      </c>
      <c r="H17" s="167"/>
      <c r="I17" s="166"/>
      <c r="J17" s="222">
        <f t="shared" si="14"/>
        <v>0</v>
      </c>
      <c r="K17" s="167"/>
      <c r="L17" s="166"/>
      <c r="M17" s="223">
        <f t="shared" si="15"/>
        <v>0</v>
      </c>
    </row>
    <row r="18" s="121" customFormat="1" ht="20.1" customHeight="1" spans="1:13">
      <c r="A18" s="164" t="s">
        <v>27</v>
      </c>
      <c r="B18" s="165"/>
      <c r="C18" s="166"/>
      <c r="D18" s="161">
        <f t="shared" si="12"/>
        <v>0</v>
      </c>
      <c r="E18" s="165"/>
      <c r="F18" s="166"/>
      <c r="G18" s="162">
        <f t="shared" si="13"/>
        <v>0</v>
      </c>
      <c r="H18" s="167"/>
      <c r="I18" s="166"/>
      <c r="J18" s="222">
        <f t="shared" si="14"/>
        <v>0</v>
      </c>
      <c r="K18" s="167"/>
      <c r="L18" s="224"/>
      <c r="M18" s="223">
        <f t="shared" si="15"/>
        <v>0</v>
      </c>
    </row>
    <row r="19" s="122" customFormat="1" ht="20.1" customHeight="1" spans="1:13">
      <c r="A19" s="170" t="s">
        <v>28</v>
      </c>
      <c r="B19" s="171"/>
      <c r="C19" s="172"/>
      <c r="D19" s="161">
        <f t="shared" si="12"/>
        <v>0</v>
      </c>
      <c r="E19" s="171"/>
      <c r="F19" s="172">
        <v>3300</v>
      </c>
      <c r="G19" s="162">
        <f t="shared" si="13"/>
        <v>3300</v>
      </c>
      <c r="H19" s="173">
        <v>1650</v>
      </c>
      <c r="I19" s="225">
        <v>8500</v>
      </c>
      <c r="J19" s="222">
        <f t="shared" si="14"/>
        <v>10150</v>
      </c>
      <c r="K19" s="173"/>
      <c r="L19" s="225">
        <f>1650+3300</f>
        <v>4950</v>
      </c>
      <c r="M19" s="223">
        <f t="shared" si="15"/>
        <v>4950</v>
      </c>
    </row>
    <row r="20" s="122" customFormat="1" ht="20.1" customHeight="1" spans="1:13">
      <c r="A20" s="170" t="s">
        <v>29</v>
      </c>
      <c r="B20" s="174">
        <f t="shared" ref="B20:C20" si="22">B21+B22</f>
        <v>0</v>
      </c>
      <c r="C20" s="175">
        <f t="shared" si="22"/>
        <v>0</v>
      </c>
      <c r="D20" s="176">
        <f t="shared" si="12"/>
        <v>0</v>
      </c>
      <c r="E20" s="174">
        <f>E21+E22</f>
        <v>0</v>
      </c>
      <c r="F20" s="175">
        <f>F21+F22</f>
        <v>0</v>
      </c>
      <c r="G20" s="176">
        <f t="shared" si="13"/>
        <v>0</v>
      </c>
      <c r="H20" s="177">
        <f t="shared" ref="H20:I20" si="23">H21+H22</f>
        <v>0</v>
      </c>
      <c r="I20" s="175">
        <f t="shared" si="23"/>
        <v>0</v>
      </c>
      <c r="J20" s="226">
        <f t="shared" si="14"/>
        <v>0</v>
      </c>
      <c r="K20" s="177">
        <f>K21+K22</f>
        <v>0</v>
      </c>
      <c r="L20" s="175">
        <f>L21+L22</f>
        <v>0</v>
      </c>
      <c r="M20" s="227">
        <f t="shared" si="15"/>
        <v>0</v>
      </c>
    </row>
    <row r="21" s="121" customFormat="1" ht="20.1" customHeight="1" spans="1:13">
      <c r="A21" s="178" t="s">
        <v>30</v>
      </c>
      <c r="B21" s="179"/>
      <c r="C21" s="180"/>
      <c r="D21" s="176">
        <f t="shared" si="12"/>
        <v>0</v>
      </c>
      <c r="E21" s="179"/>
      <c r="F21" s="180"/>
      <c r="G21" s="181">
        <f t="shared" si="13"/>
        <v>0</v>
      </c>
      <c r="H21" s="182"/>
      <c r="I21" s="180"/>
      <c r="J21" s="228">
        <f t="shared" si="14"/>
        <v>0</v>
      </c>
      <c r="K21" s="182"/>
      <c r="L21" s="180"/>
      <c r="M21" s="227">
        <f t="shared" si="15"/>
        <v>0</v>
      </c>
    </row>
    <row r="22" s="121" customFormat="1" ht="20.1" customHeight="1" spans="1:13">
      <c r="A22" s="178" t="s">
        <v>31</v>
      </c>
      <c r="B22" s="179"/>
      <c r="C22" s="180"/>
      <c r="D22" s="176">
        <f t="shared" si="12"/>
        <v>0</v>
      </c>
      <c r="E22" s="179"/>
      <c r="F22" s="180"/>
      <c r="G22" s="181">
        <f t="shared" si="13"/>
        <v>0</v>
      </c>
      <c r="H22" s="182"/>
      <c r="I22" s="180"/>
      <c r="J22" s="228">
        <f t="shared" si="14"/>
        <v>0</v>
      </c>
      <c r="K22" s="182"/>
      <c r="L22" s="180"/>
      <c r="M22" s="227">
        <f t="shared" si="15"/>
        <v>0</v>
      </c>
    </row>
    <row r="23" s="122" customFormat="1" ht="20.1" customHeight="1" spans="1:13">
      <c r="A23" s="183" t="s">
        <v>32</v>
      </c>
      <c r="B23" s="184">
        <f t="shared" ref="B23:C23" si="24">B15+B16+B19+B20</f>
        <v>0</v>
      </c>
      <c r="C23" s="185">
        <f t="shared" si="24"/>
        <v>3750</v>
      </c>
      <c r="D23" s="186">
        <f t="shared" si="12"/>
        <v>3750</v>
      </c>
      <c r="E23" s="184">
        <f>E15+E16+E19+E20</f>
        <v>0</v>
      </c>
      <c r="F23" s="185">
        <f>F15+F16+F19+F20</f>
        <v>8132</v>
      </c>
      <c r="G23" s="187">
        <f t="shared" si="13"/>
        <v>8132</v>
      </c>
      <c r="H23" s="188">
        <f t="shared" ref="H23:I23" si="25">H15+H16+H19+H20</f>
        <v>2200</v>
      </c>
      <c r="I23" s="185">
        <f t="shared" si="25"/>
        <v>46588.84</v>
      </c>
      <c r="J23" s="229">
        <f t="shared" si="14"/>
        <v>48788.84</v>
      </c>
      <c r="K23" s="188">
        <f>K15+K16+K19+K20</f>
        <v>0</v>
      </c>
      <c r="L23" s="185">
        <f>L15+L16+L19+L20</f>
        <v>46049.25</v>
      </c>
      <c r="M23" s="230">
        <f t="shared" si="15"/>
        <v>46049.25</v>
      </c>
    </row>
    <row r="24" s="121" customFormat="1" ht="20.1" customHeight="1" spans="1:13">
      <c r="A24" s="189" t="s">
        <v>33</v>
      </c>
      <c r="B24" s="190"/>
      <c r="C24" s="190"/>
      <c r="D24" s="190"/>
      <c r="E24" s="191"/>
      <c r="F24" s="191"/>
      <c r="G24" s="191"/>
      <c r="H24" s="191"/>
      <c r="I24" s="191"/>
      <c r="J24" s="191"/>
      <c r="K24" s="191"/>
      <c r="L24" s="191"/>
      <c r="M24" s="231"/>
    </row>
    <row r="25" s="121" customFormat="1" ht="20.1" customHeight="1" spans="1:13">
      <c r="A25" s="192" t="s">
        <v>34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232"/>
    </row>
    <row r="26" s="123" customFormat="1" ht="24.95" customHeight="1" spans="1:13">
      <c r="A26" s="194" t="s">
        <v>35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213" t="s">
        <v>36</v>
      </c>
      <c r="L26" s="233">
        <v>43747</v>
      </c>
      <c r="M26" s="233"/>
    </row>
    <row r="27" s="121" customFormat="1" ht="15" customHeight="1" spans="1:13">
      <c r="A27" s="195"/>
      <c r="B27" s="195"/>
      <c r="C27" s="195"/>
      <c r="D27" s="128"/>
      <c r="E27" s="127"/>
      <c r="F27" s="127"/>
      <c r="G27" s="128"/>
      <c r="H27" s="127"/>
      <c r="I27" s="127"/>
      <c r="J27" s="128"/>
      <c r="K27" s="127"/>
      <c r="L27" s="127"/>
      <c r="M27" s="128"/>
    </row>
    <row r="28" s="121" customFormat="1" ht="20.1" customHeight="1" spans="1:13">
      <c r="A28" s="196" t="s">
        <v>37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</row>
    <row r="29" s="121" customFormat="1" ht="20.1" customHeight="1" spans="1:13">
      <c r="A29" s="197" t="s">
        <v>38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</row>
    <row r="30" s="121" customFormat="1" ht="20.1" customHeight="1" spans="1:13">
      <c r="A30" s="198" t="s">
        <v>39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</row>
    <row r="31" s="121" customFormat="1" ht="20.1" customHeight="1" spans="1:13">
      <c r="A31" s="198" t="s">
        <v>40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</row>
    <row r="32" s="121" customFormat="1" ht="13.5" spans="1:13">
      <c r="A32" s="199" t="s">
        <v>41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</row>
    <row r="33" s="121" customFormat="1" ht="13.5" spans="1:13">
      <c r="A33" s="200" t="s">
        <v>42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</row>
    <row r="34" s="121" customFormat="1" ht="13.5" spans="1:13">
      <c r="A34" s="200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</row>
    <row r="35" s="121" customFormat="1" ht="13.5" spans="1:13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</row>
    <row r="36" s="121" customFormat="1" ht="20.1" customHeight="1" spans="1:13">
      <c r="A36" s="126" t="s">
        <v>43</v>
      </c>
      <c r="B36" s="127"/>
      <c r="C36" s="127"/>
      <c r="D36" s="128"/>
      <c r="E36" s="127"/>
      <c r="F36" s="127"/>
      <c r="G36" s="128"/>
      <c r="H36" s="127"/>
      <c r="I36" s="127"/>
      <c r="J36" s="128"/>
      <c r="K36" s="127"/>
      <c r="L36" s="127"/>
      <c r="M36" s="128"/>
    </row>
    <row r="37" ht="35.1" customHeight="1" spans="1:13">
      <c r="A37" s="129" t="s">
        <v>44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</row>
    <row r="38" s="121" customFormat="1" ht="24.95" customHeight="1" spans="1:13">
      <c r="A38" s="130" t="s">
        <v>2</v>
      </c>
      <c r="B38" s="201" t="str">
        <f>B3</f>
        <v>儋州市发展和改革委员会</v>
      </c>
      <c r="C38" s="201"/>
      <c r="D38" s="201"/>
      <c r="E38" s="201"/>
      <c r="F38" s="126" t="s">
        <v>4</v>
      </c>
      <c r="G38" s="202">
        <f>G3</f>
        <v>43709</v>
      </c>
      <c r="H38" s="202"/>
      <c r="I38" s="212"/>
      <c r="J38" s="126"/>
      <c r="K38" s="212"/>
      <c r="L38" s="213" t="s">
        <v>5</v>
      </c>
      <c r="M38" s="194" t="s">
        <v>6</v>
      </c>
    </row>
    <row r="39" s="121" customFormat="1" ht="20.1" customHeight="1" spans="1:13">
      <c r="A39" s="133" t="s">
        <v>7</v>
      </c>
      <c r="B39" s="134" t="s">
        <v>8</v>
      </c>
      <c r="C39" s="135"/>
      <c r="D39" s="137"/>
      <c r="E39" s="134" t="s">
        <v>9</v>
      </c>
      <c r="F39" s="135"/>
      <c r="G39" s="137"/>
      <c r="H39" s="138" t="s">
        <v>10</v>
      </c>
      <c r="I39" s="214"/>
      <c r="J39" s="214"/>
      <c r="K39" s="138" t="s">
        <v>11</v>
      </c>
      <c r="L39" s="214"/>
      <c r="M39" s="215"/>
    </row>
    <row r="40" s="121" customFormat="1" ht="20.1" customHeight="1" spans="1:13">
      <c r="A40" s="139"/>
      <c r="B40" s="143" t="s">
        <v>12</v>
      </c>
      <c r="C40" s="144" t="s">
        <v>13</v>
      </c>
      <c r="D40" s="145" t="s">
        <v>14</v>
      </c>
      <c r="E40" s="143" t="s">
        <v>12</v>
      </c>
      <c r="F40" s="144" t="s">
        <v>13</v>
      </c>
      <c r="G40" s="145" t="s">
        <v>14</v>
      </c>
      <c r="H40" s="203" t="s">
        <v>12</v>
      </c>
      <c r="I40" s="141" t="s">
        <v>13</v>
      </c>
      <c r="J40" s="216" t="s">
        <v>14</v>
      </c>
      <c r="K40" s="146" t="s">
        <v>12</v>
      </c>
      <c r="L40" s="144" t="s">
        <v>13</v>
      </c>
      <c r="M40" s="217" t="s">
        <v>14</v>
      </c>
    </row>
    <row r="41" s="122" customFormat="1" ht="20.1" customHeight="1" spans="1:13">
      <c r="A41" s="204" t="s">
        <v>15</v>
      </c>
      <c r="B41" s="148">
        <f t="shared" ref="B41:C41" si="26">B42+B43</f>
        <v>0</v>
      </c>
      <c r="C41" s="149">
        <f t="shared" si="26"/>
        <v>0</v>
      </c>
      <c r="D41" s="151">
        <f t="shared" ref="D41:D43" si="27">B41+C41</f>
        <v>0</v>
      </c>
      <c r="E41" s="148">
        <f>E42+E43</f>
        <v>0</v>
      </c>
      <c r="F41" s="149">
        <f>F42+F43</f>
        <v>0</v>
      </c>
      <c r="G41" s="151">
        <f t="shared" ref="G41:G43" si="28">E41+F41</f>
        <v>0</v>
      </c>
      <c r="H41" s="148">
        <f t="shared" ref="H41:I41" si="29">H42+H43</f>
        <v>0</v>
      </c>
      <c r="I41" s="149">
        <f t="shared" si="29"/>
        <v>0</v>
      </c>
      <c r="J41" s="218">
        <f t="shared" ref="J41:J43" si="30">H41+I41</f>
        <v>0</v>
      </c>
      <c r="K41" s="148">
        <f>K42+K43</f>
        <v>0</v>
      </c>
      <c r="L41" s="149">
        <f>L42+L43</f>
        <v>0</v>
      </c>
      <c r="M41" s="219">
        <f t="shared" ref="M41:M43" si="31">K41+L41</f>
        <v>0</v>
      </c>
    </row>
    <row r="42" s="122" customFormat="1" ht="20.1" customHeight="1" spans="1:13">
      <c r="A42" s="152" t="s">
        <v>16</v>
      </c>
      <c r="B42" s="153"/>
      <c r="C42" s="154"/>
      <c r="D42" s="155">
        <f t="shared" si="27"/>
        <v>0</v>
      </c>
      <c r="E42" s="153"/>
      <c r="F42" s="154"/>
      <c r="G42" s="156">
        <f t="shared" si="28"/>
        <v>0</v>
      </c>
      <c r="H42" s="157"/>
      <c r="I42" s="154"/>
      <c r="J42" s="220">
        <f t="shared" si="30"/>
        <v>0</v>
      </c>
      <c r="K42" s="157"/>
      <c r="L42" s="154"/>
      <c r="M42" s="221">
        <f t="shared" si="31"/>
        <v>0</v>
      </c>
    </row>
    <row r="43" s="122" customFormat="1" ht="20.1" customHeight="1" spans="1:13">
      <c r="A43" s="152" t="s">
        <v>17</v>
      </c>
      <c r="B43" s="153"/>
      <c r="C43" s="154"/>
      <c r="D43" s="155">
        <f t="shared" si="27"/>
        <v>0</v>
      </c>
      <c r="E43" s="153"/>
      <c r="F43" s="154"/>
      <c r="G43" s="156">
        <f t="shared" si="28"/>
        <v>0</v>
      </c>
      <c r="H43" s="157"/>
      <c r="I43" s="154"/>
      <c r="J43" s="220">
        <f t="shared" si="30"/>
        <v>0</v>
      </c>
      <c r="K43" s="157"/>
      <c r="L43" s="154"/>
      <c r="M43" s="221">
        <f t="shared" si="31"/>
        <v>0</v>
      </c>
    </row>
    <row r="44" s="122" customFormat="1" ht="20.1" customHeight="1" spans="1:13">
      <c r="A44" s="205" t="s">
        <v>18</v>
      </c>
      <c r="B44" s="159">
        <f t="shared" ref="B44:C44" si="32">B45+B46</f>
        <v>0</v>
      </c>
      <c r="C44" s="160">
        <f t="shared" si="32"/>
        <v>0</v>
      </c>
      <c r="D44" s="162">
        <f t="shared" ref="D44" si="33">B44+C44</f>
        <v>0</v>
      </c>
      <c r="E44" s="159">
        <f>E45+E46</f>
        <v>0</v>
      </c>
      <c r="F44" s="160">
        <f>F45+F46</f>
        <v>0</v>
      </c>
      <c r="G44" s="162">
        <f t="shared" ref="G44" si="34">E44+F44</f>
        <v>0</v>
      </c>
      <c r="H44" s="163">
        <f t="shared" ref="H44:I44" si="35">H45+H46</f>
        <v>0</v>
      </c>
      <c r="I44" s="160">
        <f t="shared" si="35"/>
        <v>0</v>
      </c>
      <c r="J44" s="222">
        <f t="shared" ref="J44" si="36">H44+I44</f>
        <v>0</v>
      </c>
      <c r="K44" s="163">
        <f>K45+K46</f>
        <v>0</v>
      </c>
      <c r="L44" s="160">
        <f>L45+L46</f>
        <v>0</v>
      </c>
      <c r="M44" s="223">
        <f t="shared" ref="M44" si="37">K44+L44</f>
        <v>0</v>
      </c>
    </row>
    <row r="45" s="121" customFormat="1" ht="20.1" customHeight="1" spans="1:13">
      <c r="A45" s="206" t="s">
        <v>19</v>
      </c>
      <c r="B45" s="165"/>
      <c r="C45" s="166"/>
      <c r="D45" s="162">
        <f t="shared" ref="D45:D58" si="38">B45+C45</f>
        <v>0</v>
      </c>
      <c r="E45" s="165"/>
      <c r="F45" s="166"/>
      <c r="G45" s="162">
        <f t="shared" ref="G45:G58" si="39">E45+F45</f>
        <v>0</v>
      </c>
      <c r="H45" s="167"/>
      <c r="I45" s="166"/>
      <c r="J45" s="222">
        <f t="shared" ref="J45:J58" si="40">H45+I45</f>
        <v>0</v>
      </c>
      <c r="K45" s="167"/>
      <c r="L45" s="166"/>
      <c r="M45" s="223">
        <f t="shared" ref="M45:M58" si="41">K45+L45</f>
        <v>0</v>
      </c>
    </row>
    <row r="46" s="121" customFormat="1" ht="20.1" customHeight="1" spans="1:13">
      <c r="A46" s="206" t="s">
        <v>20</v>
      </c>
      <c r="B46" s="165"/>
      <c r="C46" s="166">
        <v>0</v>
      </c>
      <c r="D46" s="162">
        <f t="shared" si="38"/>
        <v>0</v>
      </c>
      <c r="E46" s="165"/>
      <c r="F46" s="166"/>
      <c r="G46" s="162">
        <f t="shared" si="39"/>
        <v>0</v>
      </c>
      <c r="H46" s="167"/>
      <c r="I46" s="166"/>
      <c r="J46" s="222">
        <f t="shared" si="40"/>
        <v>0</v>
      </c>
      <c r="K46" s="167"/>
      <c r="L46" s="166"/>
      <c r="M46" s="223">
        <f t="shared" si="41"/>
        <v>0</v>
      </c>
    </row>
    <row r="47" s="122" customFormat="1" ht="20.1" customHeight="1" spans="1:13">
      <c r="A47" s="207" t="s">
        <v>21</v>
      </c>
      <c r="B47" s="159">
        <f t="shared" ref="B47:C47" si="42">B48+B49</f>
        <v>0</v>
      </c>
      <c r="C47" s="160">
        <f t="shared" si="42"/>
        <v>0</v>
      </c>
      <c r="D47" s="162">
        <f t="shared" si="38"/>
        <v>0</v>
      </c>
      <c r="E47" s="159">
        <f>E48+E49</f>
        <v>0</v>
      </c>
      <c r="F47" s="160">
        <f>F48+F49</f>
        <v>0</v>
      </c>
      <c r="G47" s="162">
        <f t="shared" si="39"/>
        <v>0</v>
      </c>
      <c r="H47" s="163">
        <f t="shared" ref="H47:I47" si="43">H48+H49</f>
        <v>0</v>
      </c>
      <c r="I47" s="160">
        <f t="shared" si="43"/>
        <v>0</v>
      </c>
      <c r="J47" s="222">
        <f t="shared" si="40"/>
        <v>0</v>
      </c>
      <c r="K47" s="163">
        <f>K48+K49</f>
        <v>0</v>
      </c>
      <c r="L47" s="160">
        <f>L48+L49</f>
        <v>0</v>
      </c>
      <c r="M47" s="223">
        <f t="shared" si="41"/>
        <v>0</v>
      </c>
    </row>
    <row r="48" s="121" customFormat="1" ht="20.1" customHeight="1" spans="1:13">
      <c r="A48" s="206" t="s">
        <v>22</v>
      </c>
      <c r="B48" s="165"/>
      <c r="C48" s="166"/>
      <c r="D48" s="162">
        <f t="shared" si="38"/>
        <v>0</v>
      </c>
      <c r="E48" s="165"/>
      <c r="F48" s="166"/>
      <c r="G48" s="162">
        <f t="shared" si="39"/>
        <v>0</v>
      </c>
      <c r="H48" s="167"/>
      <c r="I48" s="166"/>
      <c r="J48" s="222">
        <f t="shared" si="40"/>
        <v>0</v>
      </c>
      <c r="K48" s="167"/>
      <c r="L48" s="166"/>
      <c r="M48" s="223">
        <f t="shared" si="41"/>
        <v>0</v>
      </c>
    </row>
    <row r="49" s="121" customFormat="1" ht="20.1" customHeight="1" spans="1:13">
      <c r="A49" s="206" t="s">
        <v>23</v>
      </c>
      <c r="B49" s="165"/>
      <c r="C49" s="166"/>
      <c r="D49" s="162">
        <f t="shared" si="38"/>
        <v>0</v>
      </c>
      <c r="E49" s="165"/>
      <c r="F49" s="166"/>
      <c r="G49" s="162">
        <f t="shared" si="39"/>
        <v>0</v>
      </c>
      <c r="H49" s="167"/>
      <c r="I49" s="166"/>
      <c r="J49" s="222">
        <f t="shared" si="40"/>
        <v>0</v>
      </c>
      <c r="K49" s="167"/>
      <c r="L49" s="166"/>
      <c r="M49" s="223">
        <f t="shared" si="41"/>
        <v>0</v>
      </c>
    </row>
    <row r="50" s="122" customFormat="1" ht="20.1" customHeight="1" spans="1:13">
      <c r="A50" s="169" t="s">
        <v>24</v>
      </c>
      <c r="B50" s="159">
        <f t="shared" ref="B50:C50" si="44">B41+B44+B47</f>
        <v>0</v>
      </c>
      <c r="C50" s="160">
        <f t="shared" si="44"/>
        <v>0</v>
      </c>
      <c r="D50" s="162">
        <f t="shared" si="38"/>
        <v>0</v>
      </c>
      <c r="E50" s="159">
        <f>E41+E44+E47</f>
        <v>0</v>
      </c>
      <c r="F50" s="160">
        <f>F41+F44+F47</f>
        <v>0</v>
      </c>
      <c r="G50" s="162">
        <f t="shared" si="39"/>
        <v>0</v>
      </c>
      <c r="H50" s="163">
        <f t="shared" ref="H50:I50" si="45">H41+H44+H47</f>
        <v>0</v>
      </c>
      <c r="I50" s="160">
        <f t="shared" si="45"/>
        <v>0</v>
      </c>
      <c r="J50" s="222">
        <f t="shared" si="40"/>
        <v>0</v>
      </c>
      <c r="K50" s="163">
        <f>K41+K44+K47</f>
        <v>0</v>
      </c>
      <c r="L50" s="160">
        <f>L41+L44+L47</f>
        <v>0</v>
      </c>
      <c r="M50" s="223">
        <f t="shared" si="41"/>
        <v>0</v>
      </c>
    </row>
    <row r="51" s="122" customFormat="1" ht="20.1" customHeight="1" spans="1:13">
      <c r="A51" s="207" t="s">
        <v>25</v>
      </c>
      <c r="B51" s="159">
        <f t="shared" ref="B51:C51" si="46">B52+B53</f>
        <v>0</v>
      </c>
      <c r="C51" s="160">
        <f t="shared" si="46"/>
        <v>0</v>
      </c>
      <c r="D51" s="162">
        <f t="shared" si="38"/>
        <v>0</v>
      </c>
      <c r="E51" s="159">
        <f>E52+E53</f>
        <v>0</v>
      </c>
      <c r="F51" s="160">
        <f>F52+F53</f>
        <v>0</v>
      </c>
      <c r="G51" s="162">
        <f t="shared" si="39"/>
        <v>0</v>
      </c>
      <c r="H51" s="163">
        <f t="shared" ref="H51:I51" si="47">H52+H53</f>
        <v>0</v>
      </c>
      <c r="I51" s="160">
        <f t="shared" si="47"/>
        <v>0</v>
      </c>
      <c r="J51" s="222">
        <f t="shared" si="40"/>
        <v>0</v>
      </c>
      <c r="K51" s="163">
        <f>K52+K53</f>
        <v>0</v>
      </c>
      <c r="L51" s="160">
        <f>L52+L53</f>
        <v>0</v>
      </c>
      <c r="M51" s="223">
        <f t="shared" si="41"/>
        <v>0</v>
      </c>
    </row>
    <row r="52" s="121" customFormat="1" ht="20.1" customHeight="1" spans="1:13">
      <c r="A52" s="206" t="s">
        <v>26</v>
      </c>
      <c r="B52" s="165"/>
      <c r="C52" s="166"/>
      <c r="D52" s="162">
        <f t="shared" si="38"/>
        <v>0</v>
      </c>
      <c r="E52" s="165"/>
      <c r="F52" s="166"/>
      <c r="G52" s="162">
        <f t="shared" si="39"/>
        <v>0</v>
      </c>
      <c r="H52" s="167"/>
      <c r="I52" s="166"/>
      <c r="J52" s="222">
        <f t="shared" si="40"/>
        <v>0</v>
      </c>
      <c r="K52" s="167"/>
      <c r="L52" s="166"/>
      <c r="M52" s="223">
        <f t="shared" si="41"/>
        <v>0</v>
      </c>
    </row>
    <row r="53" s="121" customFormat="1" ht="20.1" customHeight="1" spans="1:13">
      <c r="A53" s="208" t="s">
        <v>27</v>
      </c>
      <c r="B53" s="165"/>
      <c r="C53" s="166"/>
      <c r="D53" s="162">
        <f t="shared" si="38"/>
        <v>0</v>
      </c>
      <c r="E53" s="165"/>
      <c r="F53" s="166"/>
      <c r="G53" s="162">
        <f t="shared" si="39"/>
        <v>0</v>
      </c>
      <c r="H53" s="167"/>
      <c r="I53" s="166"/>
      <c r="J53" s="222">
        <f t="shared" si="40"/>
        <v>0</v>
      </c>
      <c r="K53" s="167"/>
      <c r="L53" s="166"/>
      <c r="M53" s="223">
        <f t="shared" si="41"/>
        <v>0</v>
      </c>
    </row>
    <row r="54" s="122" customFormat="1" ht="20.1" customHeight="1" spans="1:13">
      <c r="A54" s="209" t="s">
        <v>28</v>
      </c>
      <c r="B54" s="171"/>
      <c r="C54" s="172"/>
      <c r="D54" s="162">
        <f t="shared" si="38"/>
        <v>0</v>
      </c>
      <c r="E54" s="171"/>
      <c r="F54" s="172"/>
      <c r="G54" s="162">
        <f t="shared" si="39"/>
        <v>0</v>
      </c>
      <c r="H54" s="173"/>
      <c r="I54" s="172"/>
      <c r="J54" s="222">
        <f t="shared" si="40"/>
        <v>0</v>
      </c>
      <c r="K54" s="173"/>
      <c r="L54" s="172"/>
      <c r="M54" s="223">
        <f t="shared" si="41"/>
        <v>0</v>
      </c>
    </row>
    <row r="55" s="121" customFormat="1" ht="20.1" customHeight="1" spans="1:13">
      <c r="A55" s="170" t="s">
        <v>29</v>
      </c>
      <c r="B55" s="174">
        <f t="shared" ref="B55:C55" si="48">B56+B57</f>
        <v>0</v>
      </c>
      <c r="C55" s="175">
        <f t="shared" si="48"/>
        <v>0</v>
      </c>
      <c r="D55" s="176">
        <f t="shared" si="38"/>
        <v>0</v>
      </c>
      <c r="E55" s="174">
        <f>E56+E57</f>
        <v>0</v>
      </c>
      <c r="F55" s="175">
        <f>F56+F57</f>
        <v>0</v>
      </c>
      <c r="G55" s="176">
        <f t="shared" si="39"/>
        <v>0</v>
      </c>
      <c r="H55" s="177">
        <f t="shared" ref="H55:I55" si="49">H56+H57</f>
        <v>0</v>
      </c>
      <c r="I55" s="175">
        <f t="shared" si="49"/>
        <v>0</v>
      </c>
      <c r="J55" s="226">
        <f t="shared" si="40"/>
        <v>0</v>
      </c>
      <c r="K55" s="177">
        <f>K56+K57</f>
        <v>0</v>
      </c>
      <c r="L55" s="175">
        <f>L56+L57</f>
        <v>0</v>
      </c>
      <c r="M55" s="234">
        <f t="shared" si="41"/>
        <v>0</v>
      </c>
    </row>
    <row r="56" s="121" customFormat="1" ht="20.1" customHeight="1" spans="1:13">
      <c r="A56" s="178" t="s">
        <v>30</v>
      </c>
      <c r="B56" s="179"/>
      <c r="C56" s="180"/>
      <c r="D56" s="176">
        <f t="shared" si="38"/>
        <v>0</v>
      </c>
      <c r="E56" s="179"/>
      <c r="F56" s="180"/>
      <c r="G56" s="181">
        <f t="shared" si="39"/>
        <v>0</v>
      </c>
      <c r="H56" s="182"/>
      <c r="I56" s="180"/>
      <c r="J56" s="228">
        <f t="shared" si="40"/>
        <v>0</v>
      </c>
      <c r="K56" s="182"/>
      <c r="L56" s="180"/>
      <c r="M56" s="227">
        <f t="shared" si="41"/>
        <v>0</v>
      </c>
    </row>
    <row r="57" s="121" customFormat="1" ht="20.1" customHeight="1" spans="1:13">
      <c r="A57" s="178" t="s">
        <v>31</v>
      </c>
      <c r="B57" s="179"/>
      <c r="C57" s="180"/>
      <c r="D57" s="176">
        <f t="shared" si="38"/>
        <v>0</v>
      </c>
      <c r="E57" s="179"/>
      <c r="F57" s="180"/>
      <c r="G57" s="181">
        <f t="shared" si="39"/>
        <v>0</v>
      </c>
      <c r="H57" s="182"/>
      <c r="I57" s="180"/>
      <c r="J57" s="228">
        <f t="shared" si="40"/>
        <v>0</v>
      </c>
      <c r="K57" s="182"/>
      <c r="L57" s="180"/>
      <c r="M57" s="227">
        <f t="shared" si="41"/>
        <v>0</v>
      </c>
    </row>
    <row r="58" s="122" customFormat="1" ht="20.1" customHeight="1" spans="1:13">
      <c r="A58" s="210" t="s">
        <v>32</v>
      </c>
      <c r="B58" s="184">
        <f t="shared" ref="B58:C58" si="50">B50+B51+B54+B55</f>
        <v>0</v>
      </c>
      <c r="C58" s="185">
        <f t="shared" si="50"/>
        <v>0</v>
      </c>
      <c r="D58" s="187">
        <f t="shared" si="38"/>
        <v>0</v>
      </c>
      <c r="E58" s="184">
        <f>E50+E51+E54+E55</f>
        <v>0</v>
      </c>
      <c r="F58" s="185">
        <f>F50+F51+F54+F55</f>
        <v>0</v>
      </c>
      <c r="G58" s="187">
        <f t="shared" si="39"/>
        <v>0</v>
      </c>
      <c r="H58" s="188">
        <f t="shared" ref="H58:I58" si="51">H50+H51+H54+H55</f>
        <v>0</v>
      </c>
      <c r="I58" s="185">
        <f t="shared" si="51"/>
        <v>0</v>
      </c>
      <c r="J58" s="229">
        <f t="shared" si="40"/>
        <v>0</v>
      </c>
      <c r="K58" s="188">
        <f>K50+K51+K54+K55</f>
        <v>0</v>
      </c>
      <c r="L58" s="185">
        <f>L50+L51+L54+L55</f>
        <v>0</v>
      </c>
      <c r="M58" s="230">
        <f t="shared" si="41"/>
        <v>0</v>
      </c>
    </row>
    <row r="59" s="121" customFormat="1" ht="20.1" customHeight="1" spans="1:13">
      <c r="A59" s="189" t="s">
        <v>45</v>
      </c>
      <c r="B59" s="190"/>
      <c r="C59" s="190"/>
      <c r="D59" s="190"/>
      <c r="E59" s="191"/>
      <c r="F59" s="191"/>
      <c r="G59" s="191"/>
      <c r="H59" s="191"/>
      <c r="I59" s="191"/>
      <c r="J59" s="191"/>
      <c r="K59" s="191"/>
      <c r="L59" s="191"/>
      <c r="M59" s="231"/>
    </row>
    <row r="60" s="121" customFormat="1" ht="20.1" customHeight="1" spans="1:13">
      <c r="A60" s="189" t="s">
        <v>46</v>
      </c>
      <c r="B60" s="190"/>
      <c r="C60" s="190"/>
      <c r="D60" s="190"/>
      <c r="E60" s="191"/>
      <c r="F60" s="191"/>
      <c r="G60" s="191"/>
      <c r="H60" s="191"/>
      <c r="I60" s="191"/>
      <c r="J60" s="191"/>
      <c r="K60" s="191"/>
      <c r="L60" s="191"/>
      <c r="M60" s="231"/>
    </row>
    <row r="61" s="123" customFormat="1" ht="20.1" customHeight="1" spans="1:13">
      <c r="A61" s="194" t="s">
        <v>35</v>
      </c>
      <c r="B61" s="194"/>
      <c r="C61" s="194"/>
      <c r="D61" s="194"/>
      <c r="E61" s="194"/>
      <c r="F61" s="194"/>
      <c r="G61" s="194"/>
      <c r="H61" s="194"/>
      <c r="I61" s="194"/>
      <c r="J61" s="194"/>
      <c r="K61" s="213" t="s">
        <v>36</v>
      </c>
      <c r="L61" s="235">
        <f>L26</f>
        <v>43747</v>
      </c>
      <c r="M61" s="235"/>
    </row>
    <row r="62" s="121" customFormat="1" ht="15" customHeight="1" spans="1:13">
      <c r="A62" s="211"/>
      <c r="B62" s="211"/>
      <c r="C62" s="211"/>
      <c r="D62" s="126"/>
      <c r="E62" s="212"/>
      <c r="F62" s="212"/>
      <c r="G62" s="126"/>
      <c r="H62" s="212"/>
      <c r="I62" s="212"/>
      <c r="J62" s="126"/>
      <c r="K62" s="212"/>
      <c r="L62" s="212"/>
      <c r="M62" s="126"/>
    </row>
    <row r="63" s="121" customFormat="1" ht="20.1" customHeight="1" spans="1:13">
      <c r="A63" s="196" t="s">
        <v>37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</row>
    <row r="64" s="121" customFormat="1" ht="20.1" customHeight="1" spans="1:13">
      <c r="A64" s="197" t="s">
        <v>47</v>
      </c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</row>
    <row r="65" s="121" customFormat="1" ht="20.1" customHeight="1" spans="1:13">
      <c r="A65" s="198" t="s">
        <v>39</v>
      </c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</row>
    <row r="66" s="121" customFormat="1" ht="20.1" customHeight="1" spans="1:13">
      <c r="A66" s="198" t="s">
        <v>40</v>
      </c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</row>
    <row r="67" s="121" customFormat="1" ht="13.5" spans="1:13">
      <c r="A67" s="199" t="s">
        <v>41</v>
      </c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</row>
    <row r="68" s="121" customFormat="1" ht="13.5" spans="1:13">
      <c r="A68" s="200" t="s">
        <v>48</v>
      </c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</row>
  </sheetData>
  <sheetProtection password="CCC3" sheet="1" formatCells="0" formatColumns="0" formatRows="0"/>
  <mergeCells count="36">
    <mergeCell ref="A2:M2"/>
    <mergeCell ref="B3:E3"/>
    <mergeCell ref="G3:H3"/>
    <mergeCell ref="B4:D4"/>
    <mergeCell ref="E4:G4"/>
    <mergeCell ref="H4:J4"/>
    <mergeCell ref="K4:M4"/>
    <mergeCell ref="A24:M24"/>
    <mergeCell ref="A25:M25"/>
    <mergeCell ref="A26:J26"/>
    <mergeCell ref="L26:M26"/>
    <mergeCell ref="A28:M28"/>
    <mergeCell ref="A29:M29"/>
    <mergeCell ref="A30:M30"/>
    <mergeCell ref="A31:M31"/>
    <mergeCell ref="A32:M32"/>
    <mergeCell ref="A33:M33"/>
    <mergeCell ref="A37:M37"/>
    <mergeCell ref="B38:E38"/>
    <mergeCell ref="G38:H38"/>
    <mergeCell ref="B39:D39"/>
    <mergeCell ref="E39:G39"/>
    <mergeCell ref="H39:J39"/>
    <mergeCell ref="K39:M39"/>
    <mergeCell ref="A59:M59"/>
    <mergeCell ref="A60:M60"/>
    <mergeCell ref="A61:J61"/>
    <mergeCell ref="L61:M61"/>
    <mergeCell ref="A63:M63"/>
    <mergeCell ref="A64:M64"/>
    <mergeCell ref="A65:M65"/>
    <mergeCell ref="A66:M66"/>
    <mergeCell ref="A67:M67"/>
    <mergeCell ref="A68:M68"/>
    <mergeCell ref="A4:A5"/>
    <mergeCell ref="A39:A40"/>
  </mergeCells>
  <printOptions horizontalCentered="1"/>
  <pageMargins left="0.275" right="0.236111111111111" top="0.984027777777778" bottom="0.984027777777778" header="0.510416666666667" footer="0.510416666666667"/>
  <pageSetup paperSize="9" scale="64" orientation="landscape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4" workbookViewId="0">
      <selection activeCell="L9" sqref="L9"/>
    </sheetView>
  </sheetViews>
  <sheetFormatPr defaultColWidth="9" defaultRowHeight="14.25"/>
  <cols>
    <col min="1" max="1" width="29.375" style="71" customWidth="1"/>
    <col min="2" max="2" width="8.75" style="76" customWidth="1"/>
    <col min="3" max="3" width="13.5" style="77" customWidth="1"/>
    <col min="4" max="4" width="14.125" style="73" customWidth="1"/>
    <col min="5" max="5" width="9" style="76"/>
    <col min="6" max="6" width="11.625" style="76" customWidth="1"/>
    <col min="7" max="7" width="11.625" style="73" customWidth="1"/>
    <col min="8" max="8" width="8.375" style="76" customWidth="1"/>
    <col min="9" max="9" width="13.5" style="76" customWidth="1"/>
    <col min="10" max="10" width="14" style="73" customWidth="1"/>
    <col min="11" max="12" width="11.625" style="76" customWidth="1"/>
    <col min="13" max="13" width="11.625" style="73" customWidth="1"/>
    <col min="14" max="256" width="9" style="76"/>
  </cols>
  <sheetData>
    <row r="1" s="71" customFormat="1" ht="18" customHeight="1" spans="1:13">
      <c r="A1" s="7" t="s">
        <v>0</v>
      </c>
      <c r="B1" s="78"/>
      <c r="C1" s="79"/>
      <c r="D1" s="9"/>
      <c r="E1" s="78"/>
      <c r="F1" s="78"/>
      <c r="G1" s="9"/>
      <c r="H1" s="78"/>
      <c r="I1" s="78"/>
      <c r="J1" s="9"/>
      <c r="K1" s="78"/>
      <c r="L1" s="78"/>
      <c r="M1" s="9"/>
    </row>
    <row r="2" s="72" customFormat="1" ht="30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71" customFormat="1" ht="20.1" customHeight="1" spans="1:13">
      <c r="A3" s="11" t="s">
        <v>2</v>
      </c>
      <c r="B3" s="61" t="str">
        <f>录入数据版!B3</f>
        <v>儋州市发展和改革委员会</v>
      </c>
      <c r="C3" s="61"/>
      <c r="D3" s="61"/>
      <c r="E3" s="61"/>
      <c r="F3" s="7" t="s">
        <v>4</v>
      </c>
      <c r="G3" s="13">
        <f>录入数据版!G3</f>
        <v>43709</v>
      </c>
      <c r="H3" s="13"/>
      <c r="I3" s="64"/>
      <c r="J3" s="7"/>
      <c r="K3" s="64"/>
      <c r="L3" s="65" t="s">
        <v>5</v>
      </c>
      <c r="M3" s="11" t="s">
        <v>6</v>
      </c>
    </row>
    <row r="4" s="71" customFormat="1" ht="20.1" customHeight="1" spans="1:13">
      <c r="A4" s="80" t="s">
        <v>7</v>
      </c>
      <c r="B4" s="15" t="s">
        <v>8</v>
      </c>
      <c r="C4" s="16"/>
      <c r="D4" s="17"/>
      <c r="E4" s="15" t="s">
        <v>9</v>
      </c>
      <c r="F4" s="16"/>
      <c r="G4" s="17"/>
      <c r="H4" s="15" t="s">
        <v>10</v>
      </c>
      <c r="I4" s="16"/>
      <c r="J4" s="17"/>
      <c r="K4" s="113" t="s">
        <v>11</v>
      </c>
      <c r="L4" s="16"/>
      <c r="M4" s="17"/>
    </row>
    <row r="5" s="71" customFormat="1" ht="20.1" customHeight="1" spans="1:13">
      <c r="A5" s="81"/>
      <c r="B5" s="19" t="s">
        <v>12</v>
      </c>
      <c r="C5" s="82" t="s">
        <v>13</v>
      </c>
      <c r="D5" s="21" t="s">
        <v>14</v>
      </c>
      <c r="E5" s="19" t="s">
        <v>12</v>
      </c>
      <c r="F5" s="20" t="s">
        <v>13</v>
      </c>
      <c r="G5" s="21" t="s">
        <v>14</v>
      </c>
      <c r="H5" s="19" t="s">
        <v>12</v>
      </c>
      <c r="I5" s="20" t="s">
        <v>13</v>
      </c>
      <c r="J5" s="21" t="s">
        <v>14</v>
      </c>
      <c r="K5" s="114" t="s">
        <v>12</v>
      </c>
      <c r="L5" s="20" t="s">
        <v>13</v>
      </c>
      <c r="M5" s="21" t="s">
        <v>14</v>
      </c>
    </row>
    <row r="6" s="73" customFormat="1" ht="20.1" customHeight="1" spans="1:13">
      <c r="A6" s="83" t="s">
        <v>15</v>
      </c>
      <c r="B6" s="84">
        <f t="shared" ref="B6:C6" si="0">B7+B8</f>
        <v>0</v>
      </c>
      <c r="C6" s="85">
        <f t="shared" si="0"/>
        <v>0</v>
      </c>
      <c r="D6" s="86">
        <f t="shared" ref="D6:D8" si="1">B6+C6</f>
        <v>0</v>
      </c>
      <c r="E6" s="84">
        <f>E7+E8</f>
        <v>0</v>
      </c>
      <c r="F6" s="87">
        <f>F7+F8</f>
        <v>0</v>
      </c>
      <c r="G6" s="86">
        <f t="shared" ref="G6:G8" si="2">E6+F6</f>
        <v>0</v>
      </c>
      <c r="H6" s="84">
        <f t="shared" ref="H6:I6" si="3">H7+H8</f>
        <v>0</v>
      </c>
      <c r="I6" s="87">
        <f t="shared" si="3"/>
        <v>0</v>
      </c>
      <c r="J6" s="86">
        <f t="shared" ref="J6:J8" si="4">H6+I6</f>
        <v>0</v>
      </c>
      <c r="K6" s="84">
        <f>K7+K8</f>
        <v>0</v>
      </c>
      <c r="L6" s="87">
        <f>L7+L8</f>
        <v>0</v>
      </c>
      <c r="M6" s="86">
        <f t="shared" ref="M6:M8" si="5">K6+L6</f>
        <v>0</v>
      </c>
    </row>
    <row r="7" s="74" customFormat="1" ht="20.1" customHeight="1" spans="1:13">
      <c r="A7" s="88" t="s">
        <v>16</v>
      </c>
      <c r="B7" s="28">
        <f>录入数据版!B7</f>
        <v>0</v>
      </c>
      <c r="C7" s="29">
        <f>录入数据版!C7</f>
        <v>0</v>
      </c>
      <c r="D7" s="89">
        <f t="shared" si="1"/>
        <v>0</v>
      </c>
      <c r="E7" s="28">
        <f>录入数据版!E7</f>
        <v>0</v>
      </c>
      <c r="F7" s="29">
        <f>录入数据版!F7</f>
        <v>0</v>
      </c>
      <c r="G7" s="90">
        <f t="shared" si="2"/>
        <v>0</v>
      </c>
      <c r="H7" s="91">
        <f>录入数据版!H7</f>
        <v>0</v>
      </c>
      <c r="I7" s="115">
        <f>录入数据版!I7</f>
        <v>0</v>
      </c>
      <c r="J7" s="116">
        <f t="shared" si="4"/>
        <v>0</v>
      </c>
      <c r="K7" s="91">
        <f>录入数据版!K7</f>
        <v>0</v>
      </c>
      <c r="L7" s="115">
        <f>录入数据版!L7</f>
        <v>0</v>
      </c>
      <c r="M7" s="31">
        <f t="shared" si="5"/>
        <v>0</v>
      </c>
    </row>
    <row r="8" s="74" customFormat="1" ht="20.1" customHeight="1" spans="1:13">
      <c r="A8" s="88" t="s">
        <v>17</v>
      </c>
      <c r="B8" s="28">
        <f>录入数据版!B8</f>
        <v>0</v>
      </c>
      <c r="C8" s="29">
        <f>录入数据版!C8</f>
        <v>0</v>
      </c>
      <c r="D8" s="89">
        <f t="shared" si="1"/>
        <v>0</v>
      </c>
      <c r="E8" s="28">
        <f>录入数据版!E8</f>
        <v>0</v>
      </c>
      <c r="F8" s="29">
        <f>录入数据版!F8</f>
        <v>0</v>
      </c>
      <c r="G8" s="90">
        <f t="shared" si="2"/>
        <v>0</v>
      </c>
      <c r="H8" s="91">
        <f>录入数据版!H8</f>
        <v>0</v>
      </c>
      <c r="I8" s="115">
        <f>录入数据版!I8</f>
        <v>0</v>
      </c>
      <c r="J8" s="116">
        <f t="shared" si="4"/>
        <v>0</v>
      </c>
      <c r="K8" s="91">
        <f>录入数据版!K8</f>
        <v>0</v>
      </c>
      <c r="L8" s="115">
        <f>录入数据版!L8</f>
        <v>0</v>
      </c>
      <c r="M8" s="31">
        <f t="shared" si="5"/>
        <v>0</v>
      </c>
    </row>
    <row r="9" s="73" customFormat="1" ht="20.1" customHeight="1" spans="1:13">
      <c r="A9" s="32" t="s">
        <v>18</v>
      </c>
      <c r="B9" s="92">
        <f t="shared" ref="B9:C9" si="6">B10+B11</f>
        <v>0</v>
      </c>
      <c r="C9" s="93">
        <f t="shared" si="6"/>
        <v>3150</v>
      </c>
      <c r="D9" s="94">
        <f t="shared" ref="D9" si="7">B9+C9</f>
        <v>3150</v>
      </c>
      <c r="E9" s="92">
        <f>E10+E11</f>
        <v>0</v>
      </c>
      <c r="F9" s="95">
        <f>F10+F11</f>
        <v>4000</v>
      </c>
      <c r="G9" s="94">
        <f t="shared" ref="G9" si="8">E9+F9</f>
        <v>4000</v>
      </c>
      <c r="H9" s="92">
        <f t="shared" ref="H9:I9" si="9">H10+H11</f>
        <v>550</v>
      </c>
      <c r="I9" s="95">
        <f t="shared" si="9"/>
        <v>37488.84</v>
      </c>
      <c r="J9" s="94">
        <f t="shared" ref="J9" si="10">H9+I9</f>
        <v>38038.84</v>
      </c>
      <c r="K9" s="92">
        <f>K10+K11</f>
        <v>0</v>
      </c>
      <c r="L9" s="95">
        <f>L10+L11</f>
        <v>40267.25</v>
      </c>
      <c r="M9" s="94">
        <f t="shared" ref="M9" si="11">K9+L9</f>
        <v>40267.25</v>
      </c>
    </row>
    <row r="10" s="71" customFormat="1" ht="20.1" customHeight="1" spans="1:13">
      <c r="A10" s="37" t="s">
        <v>19</v>
      </c>
      <c r="B10" s="96">
        <f>录入数据版!B10</f>
        <v>0</v>
      </c>
      <c r="C10" s="97">
        <f>录入数据版!C10</f>
        <v>0</v>
      </c>
      <c r="D10" s="94">
        <f t="shared" ref="D10:D23" si="12">B10+C10</f>
        <v>0</v>
      </c>
      <c r="E10" s="96">
        <f>录入数据版!E10</f>
        <v>0</v>
      </c>
      <c r="F10" s="97">
        <f>录入数据版!F10</f>
        <v>0</v>
      </c>
      <c r="G10" s="94">
        <f t="shared" ref="G10:G23" si="13">E10+F10</f>
        <v>0</v>
      </c>
      <c r="H10" s="96">
        <f>录入数据版!H10</f>
        <v>0</v>
      </c>
      <c r="I10" s="97">
        <f>录入数据版!I10</f>
        <v>0</v>
      </c>
      <c r="J10" s="94">
        <f t="shared" ref="J10:J23" si="14">H10+I10</f>
        <v>0</v>
      </c>
      <c r="K10" s="96">
        <f>录入数据版!K10</f>
        <v>0</v>
      </c>
      <c r="L10" s="97">
        <f>录入数据版!L10</f>
        <v>0</v>
      </c>
      <c r="M10" s="94">
        <f t="shared" ref="M10:M23" si="15">K10+L10</f>
        <v>0</v>
      </c>
    </row>
    <row r="11" s="71" customFormat="1" ht="20.1" customHeight="1" spans="1:13">
      <c r="A11" s="37" t="s">
        <v>20</v>
      </c>
      <c r="B11" s="96">
        <f>录入数据版!B11</f>
        <v>0</v>
      </c>
      <c r="C11" s="97">
        <f>录入数据版!C11</f>
        <v>3150</v>
      </c>
      <c r="D11" s="94">
        <f t="shared" si="12"/>
        <v>3150</v>
      </c>
      <c r="E11" s="96">
        <f>录入数据版!E11</f>
        <v>0</v>
      </c>
      <c r="F11" s="97">
        <f>录入数据版!F11</f>
        <v>4000</v>
      </c>
      <c r="G11" s="94">
        <f t="shared" si="13"/>
        <v>4000</v>
      </c>
      <c r="H11" s="96">
        <f>录入数据版!H11</f>
        <v>550</v>
      </c>
      <c r="I11" s="97">
        <f>录入数据版!I11</f>
        <v>37488.84</v>
      </c>
      <c r="J11" s="94">
        <f t="shared" si="14"/>
        <v>38038.84</v>
      </c>
      <c r="K11" s="96">
        <f>录入数据版!K11</f>
        <v>0</v>
      </c>
      <c r="L11" s="97">
        <f>录入数据版!L11</f>
        <v>40267.25</v>
      </c>
      <c r="M11" s="94">
        <f t="shared" si="15"/>
        <v>40267.25</v>
      </c>
    </row>
    <row r="12" s="73" customFormat="1" ht="20.1" customHeight="1" spans="1:13">
      <c r="A12" s="32" t="s">
        <v>21</v>
      </c>
      <c r="B12" s="92">
        <f t="shared" ref="B12:C12" si="16">B13+B14</f>
        <v>0</v>
      </c>
      <c r="C12" s="95">
        <f t="shared" si="16"/>
        <v>600</v>
      </c>
      <c r="D12" s="94">
        <f t="shared" si="12"/>
        <v>600</v>
      </c>
      <c r="E12" s="92">
        <f>E13+E14</f>
        <v>0</v>
      </c>
      <c r="F12" s="95">
        <f>F13+F14</f>
        <v>832</v>
      </c>
      <c r="G12" s="94">
        <f t="shared" si="13"/>
        <v>832</v>
      </c>
      <c r="H12" s="92">
        <f t="shared" ref="H12:I12" si="17">H13+H14</f>
        <v>0</v>
      </c>
      <c r="I12" s="95">
        <f t="shared" si="17"/>
        <v>600</v>
      </c>
      <c r="J12" s="94">
        <f t="shared" si="14"/>
        <v>600</v>
      </c>
      <c r="K12" s="92">
        <f>K13+K14</f>
        <v>0</v>
      </c>
      <c r="L12" s="95">
        <f>L13+L14</f>
        <v>832</v>
      </c>
      <c r="M12" s="94">
        <f t="shared" si="15"/>
        <v>832</v>
      </c>
    </row>
    <row r="13" s="71" customFormat="1" ht="20.1" customHeight="1" spans="1:13">
      <c r="A13" s="37" t="s">
        <v>22</v>
      </c>
      <c r="B13" s="96">
        <f>录入数据版!B13</f>
        <v>0</v>
      </c>
      <c r="C13" s="97">
        <f>录入数据版!C13</f>
        <v>600</v>
      </c>
      <c r="D13" s="94">
        <f t="shared" si="12"/>
        <v>600</v>
      </c>
      <c r="E13" s="96">
        <f>录入数据版!E13</f>
        <v>0</v>
      </c>
      <c r="F13" s="97">
        <f>录入数据版!F13</f>
        <v>832</v>
      </c>
      <c r="G13" s="94">
        <f t="shared" si="13"/>
        <v>832</v>
      </c>
      <c r="H13" s="96">
        <f>录入数据版!H13</f>
        <v>0</v>
      </c>
      <c r="I13" s="97">
        <f>录入数据版!I13</f>
        <v>600</v>
      </c>
      <c r="J13" s="94">
        <f t="shared" si="14"/>
        <v>600</v>
      </c>
      <c r="K13" s="96">
        <f>录入数据版!K13</f>
        <v>0</v>
      </c>
      <c r="L13" s="97">
        <f>录入数据版!L13</f>
        <v>832</v>
      </c>
      <c r="M13" s="94">
        <f t="shared" si="15"/>
        <v>832</v>
      </c>
    </row>
    <row r="14" s="71" customFormat="1" ht="20.1" customHeight="1" spans="1:13">
      <c r="A14" s="37" t="s">
        <v>23</v>
      </c>
      <c r="B14" s="96">
        <f>录入数据版!B14</f>
        <v>0</v>
      </c>
      <c r="C14" s="97">
        <f>录入数据版!C14</f>
        <v>0</v>
      </c>
      <c r="D14" s="94">
        <f t="shared" si="12"/>
        <v>0</v>
      </c>
      <c r="E14" s="96">
        <f>录入数据版!E14</f>
        <v>0</v>
      </c>
      <c r="F14" s="97">
        <f>录入数据版!F14</f>
        <v>0</v>
      </c>
      <c r="G14" s="94">
        <f t="shared" si="13"/>
        <v>0</v>
      </c>
      <c r="H14" s="96">
        <f>录入数据版!H14</f>
        <v>0</v>
      </c>
      <c r="I14" s="97">
        <f>录入数据版!I14</f>
        <v>0</v>
      </c>
      <c r="J14" s="94">
        <f t="shared" si="14"/>
        <v>0</v>
      </c>
      <c r="K14" s="96">
        <f>录入数据版!K14</f>
        <v>0</v>
      </c>
      <c r="L14" s="97">
        <f>录入数据版!L14</f>
        <v>0</v>
      </c>
      <c r="M14" s="94">
        <f t="shared" si="15"/>
        <v>0</v>
      </c>
    </row>
    <row r="15" s="73" customFormat="1" ht="20.1" customHeight="1" spans="1:13">
      <c r="A15" s="40" t="s">
        <v>24</v>
      </c>
      <c r="B15" s="92">
        <f t="shared" ref="B15:C15" si="18">B6+B9+B12</f>
        <v>0</v>
      </c>
      <c r="C15" s="95">
        <f t="shared" si="18"/>
        <v>3750</v>
      </c>
      <c r="D15" s="94">
        <f t="shared" si="12"/>
        <v>3750</v>
      </c>
      <c r="E15" s="92">
        <f>E6+E9+E12</f>
        <v>0</v>
      </c>
      <c r="F15" s="95">
        <f>F6+F9+F12</f>
        <v>4832</v>
      </c>
      <c r="G15" s="94">
        <f t="shared" si="13"/>
        <v>4832</v>
      </c>
      <c r="H15" s="92">
        <f t="shared" ref="H15:I15" si="19">H6+H9+H12</f>
        <v>550</v>
      </c>
      <c r="I15" s="95">
        <f t="shared" si="19"/>
        <v>38088.84</v>
      </c>
      <c r="J15" s="94">
        <f t="shared" si="14"/>
        <v>38638.84</v>
      </c>
      <c r="K15" s="92">
        <f>K6+K9+K12</f>
        <v>0</v>
      </c>
      <c r="L15" s="95">
        <f>L6+L9+L12</f>
        <v>41099.25</v>
      </c>
      <c r="M15" s="94">
        <f t="shared" si="15"/>
        <v>41099.25</v>
      </c>
    </row>
    <row r="16" s="73" customFormat="1" ht="20.1" customHeight="1" spans="1:13">
      <c r="A16" s="32" t="s">
        <v>25</v>
      </c>
      <c r="B16" s="92">
        <f t="shared" ref="B16:C16" si="20">B17+B18</f>
        <v>0</v>
      </c>
      <c r="C16" s="95">
        <f t="shared" si="20"/>
        <v>0</v>
      </c>
      <c r="D16" s="94">
        <f t="shared" si="12"/>
        <v>0</v>
      </c>
      <c r="E16" s="92">
        <f>E17+E18</f>
        <v>0</v>
      </c>
      <c r="F16" s="95">
        <f>F17+F18</f>
        <v>0</v>
      </c>
      <c r="G16" s="94">
        <f t="shared" si="13"/>
        <v>0</v>
      </c>
      <c r="H16" s="92">
        <f t="shared" ref="H16:I16" si="21">H17+H18</f>
        <v>0</v>
      </c>
      <c r="I16" s="95">
        <f t="shared" si="21"/>
        <v>0</v>
      </c>
      <c r="J16" s="94">
        <f t="shared" si="14"/>
        <v>0</v>
      </c>
      <c r="K16" s="92">
        <f>K17+K18</f>
        <v>0</v>
      </c>
      <c r="L16" s="95">
        <f>L17+L18</f>
        <v>0</v>
      </c>
      <c r="M16" s="94">
        <f t="shared" si="15"/>
        <v>0</v>
      </c>
    </row>
    <row r="17" s="71" customFormat="1" ht="20.1" customHeight="1" spans="1:13">
      <c r="A17" s="37" t="s">
        <v>26</v>
      </c>
      <c r="B17" s="96">
        <f>录入数据版!B17</f>
        <v>0</v>
      </c>
      <c r="C17" s="97">
        <f>录入数据版!C17</f>
        <v>0</v>
      </c>
      <c r="D17" s="94">
        <f t="shared" si="12"/>
        <v>0</v>
      </c>
      <c r="E17" s="96">
        <f>录入数据版!E17</f>
        <v>0</v>
      </c>
      <c r="F17" s="97">
        <f>录入数据版!F17</f>
        <v>0</v>
      </c>
      <c r="G17" s="94">
        <f t="shared" si="13"/>
        <v>0</v>
      </c>
      <c r="H17" s="96">
        <f>录入数据版!H17</f>
        <v>0</v>
      </c>
      <c r="I17" s="97">
        <f>录入数据版!I17</f>
        <v>0</v>
      </c>
      <c r="J17" s="94">
        <f t="shared" si="14"/>
        <v>0</v>
      </c>
      <c r="K17" s="96">
        <f>录入数据版!K17</f>
        <v>0</v>
      </c>
      <c r="L17" s="97">
        <f>录入数据版!L17</f>
        <v>0</v>
      </c>
      <c r="M17" s="94">
        <f t="shared" si="15"/>
        <v>0</v>
      </c>
    </row>
    <row r="18" s="71" customFormat="1" ht="20.1" customHeight="1" spans="1:13">
      <c r="A18" s="37" t="s">
        <v>27</v>
      </c>
      <c r="B18" s="96">
        <f>录入数据版!B18</f>
        <v>0</v>
      </c>
      <c r="C18" s="97">
        <f>录入数据版!C18</f>
        <v>0</v>
      </c>
      <c r="D18" s="94">
        <f t="shared" si="12"/>
        <v>0</v>
      </c>
      <c r="E18" s="96">
        <f>录入数据版!E18</f>
        <v>0</v>
      </c>
      <c r="F18" s="97">
        <f>录入数据版!F18</f>
        <v>0</v>
      </c>
      <c r="G18" s="94">
        <f t="shared" si="13"/>
        <v>0</v>
      </c>
      <c r="H18" s="96">
        <f>录入数据版!H18</f>
        <v>0</v>
      </c>
      <c r="I18" s="97">
        <f>录入数据版!I18</f>
        <v>0</v>
      </c>
      <c r="J18" s="94">
        <f t="shared" si="14"/>
        <v>0</v>
      </c>
      <c r="K18" s="96">
        <f>录入数据版!K18</f>
        <v>0</v>
      </c>
      <c r="L18" s="97">
        <f>录入数据版!L18</f>
        <v>0</v>
      </c>
      <c r="M18" s="94">
        <f t="shared" si="15"/>
        <v>0</v>
      </c>
    </row>
    <row r="19" s="73" customFormat="1" ht="20.1" customHeight="1" spans="1:13">
      <c r="A19" s="32" t="s">
        <v>28</v>
      </c>
      <c r="B19" s="92">
        <f>录入数据版!B19</f>
        <v>0</v>
      </c>
      <c r="C19" s="95">
        <f>录入数据版!C19</f>
        <v>0</v>
      </c>
      <c r="D19" s="94">
        <f t="shared" si="12"/>
        <v>0</v>
      </c>
      <c r="E19" s="92">
        <f>录入数据版!E19</f>
        <v>0</v>
      </c>
      <c r="F19" s="95">
        <f>录入数据版!F19</f>
        <v>3300</v>
      </c>
      <c r="G19" s="94">
        <f t="shared" si="13"/>
        <v>3300</v>
      </c>
      <c r="H19" s="92">
        <f>录入数据版!H19</f>
        <v>1650</v>
      </c>
      <c r="I19" s="95">
        <f>录入数据版!I19</f>
        <v>8500</v>
      </c>
      <c r="J19" s="94">
        <f t="shared" si="14"/>
        <v>10150</v>
      </c>
      <c r="K19" s="92">
        <f>录入数据版!K19</f>
        <v>0</v>
      </c>
      <c r="L19" s="95">
        <f>录入数据版!L19</f>
        <v>4950</v>
      </c>
      <c r="M19" s="94">
        <f t="shared" si="15"/>
        <v>4950</v>
      </c>
    </row>
    <row r="20" s="74" customFormat="1" ht="20.1" customHeight="1" spans="1:13">
      <c r="A20" s="41" t="s">
        <v>29</v>
      </c>
      <c r="B20" s="98">
        <f t="shared" ref="B20:C20" si="22">B21+B22</f>
        <v>0</v>
      </c>
      <c r="C20" s="99">
        <f t="shared" si="22"/>
        <v>0</v>
      </c>
      <c r="D20" s="100">
        <f t="shared" si="12"/>
        <v>0</v>
      </c>
      <c r="E20" s="98">
        <f>E21+E22</f>
        <v>0</v>
      </c>
      <c r="F20" s="99">
        <f>F21+F22</f>
        <v>0</v>
      </c>
      <c r="G20" s="100">
        <f t="shared" si="13"/>
        <v>0</v>
      </c>
      <c r="H20" s="101">
        <f t="shared" ref="H20:I20" si="23">H21+H22</f>
        <v>0</v>
      </c>
      <c r="I20" s="99">
        <f t="shared" si="23"/>
        <v>0</v>
      </c>
      <c r="J20" s="117">
        <f t="shared" si="14"/>
        <v>0</v>
      </c>
      <c r="K20" s="101">
        <f>K21+K22</f>
        <v>0</v>
      </c>
      <c r="L20" s="99">
        <f>L21+L22</f>
        <v>0</v>
      </c>
      <c r="M20" s="118">
        <f t="shared" si="15"/>
        <v>0</v>
      </c>
    </row>
    <row r="21" s="74" customFormat="1" ht="20.1" customHeight="1" spans="1:13">
      <c r="A21" s="102" t="s">
        <v>30</v>
      </c>
      <c r="B21" s="103">
        <f>录入数据版!B21</f>
        <v>0</v>
      </c>
      <c r="C21" s="29">
        <f>录入数据版!C21</f>
        <v>0</v>
      </c>
      <c r="D21" s="100">
        <f t="shared" si="12"/>
        <v>0</v>
      </c>
      <c r="E21" s="103">
        <f>录入数据版!E21</f>
        <v>0</v>
      </c>
      <c r="F21" s="29">
        <f>录入数据版!F21</f>
        <v>0</v>
      </c>
      <c r="G21" s="100">
        <f t="shared" si="13"/>
        <v>0</v>
      </c>
      <c r="H21" s="104">
        <f>录入数据版!H21</f>
        <v>0</v>
      </c>
      <c r="I21" s="115">
        <f>录入数据版!I21</f>
        <v>0</v>
      </c>
      <c r="J21" s="117">
        <f t="shared" si="14"/>
        <v>0</v>
      </c>
      <c r="K21" s="104">
        <f>录入数据版!K21</f>
        <v>0</v>
      </c>
      <c r="L21" s="115">
        <f>录入数据版!L21</f>
        <v>0</v>
      </c>
      <c r="M21" s="119">
        <f t="shared" si="15"/>
        <v>0</v>
      </c>
    </row>
    <row r="22" s="74" customFormat="1" ht="20.1" customHeight="1" spans="1:13">
      <c r="A22" s="102" t="s">
        <v>31</v>
      </c>
      <c r="B22" s="103">
        <f>录入数据版!B22</f>
        <v>0</v>
      </c>
      <c r="C22" s="29">
        <f>录入数据版!C22</f>
        <v>0</v>
      </c>
      <c r="D22" s="100">
        <f t="shared" si="12"/>
        <v>0</v>
      </c>
      <c r="E22" s="103">
        <f>录入数据版!E22</f>
        <v>0</v>
      </c>
      <c r="F22" s="29">
        <f>录入数据版!F22</f>
        <v>0</v>
      </c>
      <c r="G22" s="100">
        <f t="shared" si="13"/>
        <v>0</v>
      </c>
      <c r="H22" s="104">
        <f>录入数据版!H22</f>
        <v>0</v>
      </c>
      <c r="I22" s="115">
        <f>录入数据版!I22</f>
        <v>0</v>
      </c>
      <c r="J22" s="117">
        <f t="shared" si="14"/>
        <v>0</v>
      </c>
      <c r="K22" s="104">
        <f>录入数据版!K22</f>
        <v>0</v>
      </c>
      <c r="L22" s="115">
        <f>录入数据版!L22</f>
        <v>0</v>
      </c>
      <c r="M22" s="119">
        <f t="shared" si="15"/>
        <v>0</v>
      </c>
    </row>
    <row r="23" s="73" customFormat="1" ht="20.1" customHeight="1" spans="1:13">
      <c r="A23" s="50" t="s">
        <v>32</v>
      </c>
      <c r="B23" s="105">
        <f t="shared" ref="B23:C23" si="24">B15+B16+B19+B20</f>
        <v>0</v>
      </c>
      <c r="C23" s="106">
        <f t="shared" si="24"/>
        <v>3750</v>
      </c>
      <c r="D23" s="107">
        <f t="shared" si="12"/>
        <v>3750</v>
      </c>
      <c r="E23" s="105">
        <f>E15+E16+E19+E20</f>
        <v>0</v>
      </c>
      <c r="F23" s="106">
        <f>F15+F16+F19+F20</f>
        <v>8132</v>
      </c>
      <c r="G23" s="107">
        <f t="shared" si="13"/>
        <v>8132</v>
      </c>
      <c r="H23" s="108">
        <f t="shared" ref="H23:I23" si="25">H15+H16+H19+H20</f>
        <v>2200</v>
      </c>
      <c r="I23" s="106">
        <f t="shared" si="25"/>
        <v>46588.84</v>
      </c>
      <c r="J23" s="107">
        <f t="shared" si="14"/>
        <v>48788.84</v>
      </c>
      <c r="K23" s="108">
        <f>K15+K16+K19+K20</f>
        <v>0</v>
      </c>
      <c r="L23" s="106">
        <f>L15+L16+L19+L20</f>
        <v>46049.25</v>
      </c>
      <c r="M23" s="120">
        <f t="shared" si="15"/>
        <v>46049.25</v>
      </c>
    </row>
    <row r="24" s="71" customFormat="1" ht="20.1" customHeight="1" spans="1:13">
      <c r="A24" s="55" t="str">
        <f>录入数据版!A24</f>
        <v>因公出国（境）团组情况：本年度本单位组织出国（境）团组    0  个，参加其他单位组织出国（境）团组   0  个，本单位全年因公出国（境）   0  人次。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68"/>
    </row>
    <row r="25" s="71" customFormat="1" ht="20.1" customHeight="1" spans="1:13">
      <c r="A25" s="57" t="str">
        <f>录入数据版!A25</f>
        <v>公务用车购置及保有情况：本年度本单位购置公务、业务用车    0  辆，期末公务、业务用车保有量  3  辆。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69"/>
    </row>
    <row r="26" s="75" customFormat="1" ht="30" customHeight="1" spans="1:13">
      <c r="A26" s="59" t="s">
        <v>35</v>
      </c>
      <c r="B26" s="59"/>
      <c r="C26" s="59"/>
      <c r="D26" s="59"/>
      <c r="E26" s="59"/>
      <c r="F26" s="59"/>
      <c r="G26" s="59"/>
      <c r="H26" s="59"/>
      <c r="I26" s="59"/>
      <c r="J26" s="59"/>
      <c r="K26" s="65" t="s">
        <v>36</v>
      </c>
      <c r="L26" s="70">
        <f>录入数据版!L26</f>
        <v>43747</v>
      </c>
      <c r="M26" s="70"/>
    </row>
    <row r="27" s="71" customFormat="1" ht="18" customHeight="1" spans="1:13">
      <c r="A27" s="60" t="s">
        <v>49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="71" customFormat="1" ht="18" customHeight="1" spans="1:13">
      <c r="A28" s="61" t="s">
        <v>38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="71" customFormat="1" ht="18" customHeight="1" spans="1:13">
      <c r="A29" s="62" t="s">
        <v>39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="71" customFormat="1" ht="18" customHeight="1" spans="1:13">
      <c r="A30" s="62" t="s">
        <v>40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ht="18" customHeight="1" spans="1:13">
      <c r="A31" s="63" t="s">
        <v>50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3" spans="1:13">
      <c r="A33" s="109"/>
      <c r="B33" s="110"/>
      <c r="C33" s="111"/>
      <c r="D33" s="112"/>
      <c r="E33" s="110"/>
      <c r="F33" s="110"/>
      <c r="G33" s="112"/>
      <c r="H33" s="110"/>
      <c r="I33" s="110"/>
      <c r="J33" s="112"/>
      <c r="K33" s="110"/>
      <c r="L33" s="110"/>
      <c r="M33" s="112"/>
    </row>
  </sheetData>
  <sheetProtection password="CCC3" sheet="1" formatCells="0" formatColumns="0" formatRows="0" objects="1" scenarios="1"/>
  <mergeCells count="17">
    <mergeCell ref="A2:M2"/>
    <mergeCell ref="B3:E3"/>
    <mergeCell ref="G3:H3"/>
    <mergeCell ref="B4:D4"/>
    <mergeCell ref="E4:G4"/>
    <mergeCell ref="H4:J4"/>
    <mergeCell ref="K4:M4"/>
    <mergeCell ref="A24:M24"/>
    <mergeCell ref="A25:M25"/>
    <mergeCell ref="A26:J26"/>
    <mergeCell ref="L26:M26"/>
    <mergeCell ref="A27:M27"/>
    <mergeCell ref="A28:M28"/>
    <mergeCell ref="A29:M29"/>
    <mergeCell ref="A30:M30"/>
    <mergeCell ref="A31:M31"/>
    <mergeCell ref="A4:A5"/>
  </mergeCells>
  <printOptions horizontalCentered="1"/>
  <pageMargins left="0.510416666666667" right="0.510416666666667" top="0.786805555555556" bottom="0.786805555555556" header="0.510416666666667" footer="0.510416666666667"/>
  <pageSetup paperSize="9" scale="74" orientation="landscape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13" workbookViewId="0">
      <selection activeCell="L26" sqref="L26:M26"/>
    </sheetView>
  </sheetViews>
  <sheetFormatPr defaultColWidth="9" defaultRowHeight="14.25"/>
  <cols>
    <col min="1" max="1" width="29.5" style="6" customWidth="1"/>
    <col min="2" max="3" width="11.625" style="6" customWidth="1"/>
    <col min="4" max="4" width="11.625" style="2" customWidth="1"/>
    <col min="5" max="6" width="11.625" style="6" customWidth="1"/>
    <col min="7" max="7" width="11.625" style="2" customWidth="1"/>
    <col min="8" max="9" width="11.625" style="6" customWidth="1"/>
    <col min="10" max="10" width="11.625" style="2" customWidth="1"/>
    <col min="11" max="12" width="11.625" style="6" customWidth="1"/>
    <col min="13" max="13" width="11.625" style="2" customWidth="1"/>
    <col min="14" max="256" width="9" style="6"/>
  </cols>
  <sheetData>
    <row r="1" ht="18" customHeight="1" spans="1:13">
      <c r="A1" s="7" t="s">
        <v>43</v>
      </c>
      <c r="B1" s="8"/>
      <c r="C1" s="8"/>
      <c r="D1" s="9"/>
      <c r="E1" s="8"/>
      <c r="F1" s="8"/>
      <c r="G1" s="9"/>
      <c r="H1" s="8"/>
      <c r="I1" s="8"/>
      <c r="J1" s="9"/>
      <c r="K1" s="8"/>
      <c r="L1" s="8"/>
      <c r="M1" s="9"/>
    </row>
    <row r="2" ht="30" customHeight="1" spans="1:13">
      <c r="A2" s="10" t="s">
        <v>44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20.1" customHeight="1" spans="1:13">
      <c r="A3" s="11" t="s">
        <v>2</v>
      </c>
      <c r="B3" s="12" t="str">
        <f>录入数据版!B38</f>
        <v>儋州市发展和改革委员会</v>
      </c>
      <c r="C3" s="12"/>
      <c r="D3" s="12"/>
      <c r="E3" s="12"/>
      <c r="F3" s="7" t="s">
        <v>4</v>
      </c>
      <c r="G3" s="13">
        <f>录入数据版!G38</f>
        <v>43709</v>
      </c>
      <c r="H3" s="13"/>
      <c r="I3" s="64"/>
      <c r="J3" s="7"/>
      <c r="K3" s="64"/>
      <c r="L3" s="65" t="s">
        <v>5</v>
      </c>
      <c r="M3" s="66" t="s">
        <v>6</v>
      </c>
    </row>
    <row r="4" s="1" customFormat="1" ht="20.1" customHeight="1" spans="1:13">
      <c r="A4" s="14" t="s">
        <v>7</v>
      </c>
      <c r="B4" s="15" t="s">
        <v>8</v>
      </c>
      <c r="C4" s="16"/>
      <c r="D4" s="17"/>
      <c r="E4" s="15" t="s">
        <v>9</v>
      </c>
      <c r="F4" s="16"/>
      <c r="G4" s="17"/>
      <c r="H4" s="15" t="s">
        <v>10</v>
      </c>
      <c r="I4" s="16"/>
      <c r="J4" s="17"/>
      <c r="K4" s="15" t="s">
        <v>11</v>
      </c>
      <c r="L4" s="16"/>
      <c r="M4" s="17"/>
    </row>
    <row r="5" s="1" customFormat="1" ht="20.1" customHeight="1" spans="1:13">
      <c r="A5" s="18"/>
      <c r="B5" s="19" t="s">
        <v>12</v>
      </c>
      <c r="C5" s="20" t="s">
        <v>13</v>
      </c>
      <c r="D5" s="21" t="s">
        <v>14</v>
      </c>
      <c r="E5" s="19" t="s">
        <v>12</v>
      </c>
      <c r="F5" s="20" t="s">
        <v>13</v>
      </c>
      <c r="G5" s="21" t="s">
        <v>14</v>
      </c>
      <c r="H5" s="19" t="s">
        <v>12</v>
      </c>
      <c r="I5" s="20" t="s">
        <v>13</v>
      </c>
      <c r="J5" s="21" t="s">
        <v>14</v>
      </c>
      <c r="K5" s="19" t="s">
        <v>12</v>
      </c>
      <c r="L5" s="20" t="s">
        <v>13</v>
      </c>
      <c r="M5" s="21" t="s">
        <v>14</v>
      </c>
    </row>
    <row r="6" s="2" customFormat="1" ht="20.1" customHeight="1" spans="1:13">
      <c r="A6" s="22" t="s">
        <v>15</v>
      </c>
      <c r="B6" s="23">
        <f t="shared" ref="B6:C6" si="0">B7+B8</f>
        <v>0</v>
      </c>
      <c r="C6" s="24">
        <f t="shared" si="0"/>
        <v>0</v>
      </c>
      <c r="D6" s="25">
        <f t="shared" ref="D6:D8" si="1">B6+C6</f>
        <v>0</v>
      </c>
      <c r="E6" s="23">
        <f>E7+E8</f>
        <v>0</v>
      </c>
      <c r="F6" s="24">
        <f>F7+F8</f>
        <v>0</v>
      </c>
      <c r="G6" s="26">
        <f t="shared" ref="G6:G8" si="2">E6+F6</f>
        <v>0</v>
      </c>
      <c r="H6" s="23">
        <f t="shared" ref="H6:L6" si="3">H7+H8</f>
        <v>0</v>
      </c>
      <c r="I6" s="24">
        <f t="shared" si="3"/>
        <v>0</v>
      </c>
      <c r="J6" s="26">
        <f t="shared" si="3"/>
        <v>0</v>
      </c>
      <c r="K6" s="23">
        <f t="shared" si="3"/>
        <v>0</v>
      </c>
      <c r="L6" s="24">
        <f t="shared" si="3"/>
        <v>0</v>
      </c>
      <c r="M6" s="25">
        <f t="shared" ref="M6:M8" si="4">K6+L6</f>
        <v>0</v>
      </c>
    </row>
    <row r="7" s="3" customFormat="1" ht="20.1" customHeight="1" spans="1:13">
      <c r="A7" s="27" t="s">
        <v>16</v>
      </c>
      <c r="B7" s="28">
        <f>录入数据版!B42</f>
        <v>0</v>
      </c>
      <c r="C7" s="29">
        <f>录入数据版!C42</f>
        <v>0</v>
      </c>
      <c r="D7" s="30">
        <f t="shared" si="1"/>
        <v>0</v>
      </c>
      <c r="E7" s="28">
        <f>录入数据版!E42</f>
        <v>0</v>
      </c>
      <c r="F7" s="29">
        <f>录入数据版!F42</f>
        <v>0</v>
      </c>
      <c r="G7" s="31">
        <f t="shared" si="2"/>
        <v>0</v>
      </c>
      <c r="H7" s="28">
        <f>录入数据版!H42</f>
        <v>0</v>
      </c>
      <c r="I7" s="29">
        <f>录入数据版!I42</f>
        <v>0</v>
      </c>
      <c r="J7" s="31">
        <f>H7+I7</f>
        <v>0</v>
      </c>
      <c r="K7" s="28">
        <f>录入数据版!K42</f>
        <v>0</v>
      </c>
      <c r="L7" s="29">
        <f>录入数据版!L42</f>
        <v>0</v>
      </c>
      <c r="M7" s="30">
        <f t="shared" si="4"/>
        <v>0</v>
      </c>
    </row>
    <row r="8" s="3" customFormat="1" ht="20.1" customHeight="1" spans="1:13">
      <c r="A8" s="27" t="s">
        <v>17</v>
      </c>
      <c r="B8" s="28">
        <f>录入数据版!B43</f>
        <v>0</v>
      </c>
      <c r="C8" s="29">
        <f>录入数据版!C43</f>
        <v>0</v>
      </c>
      <c r="D8" s="30">
        <f t="shared" si="1"/>
        <v>0</v>
      </c>
      <c r="E8" s="28">
        <f>录入数据版!E43</f>
        <v>0</v>
      </c>
      <c r="F8" s="29">
        <f>录入数据版!F43</f>
        <v>0</v>
      </c>
      <c r="G8" s="31">
        <f t="shared" si="2"/>
        <v>0</v>
      </c>
      <c r="H8" s="28">
        <f>录入数据版!H43</f>
        <v>0</v>
      </c>
      <c r="I8" s="29">
        <f>录入数据版!I43</f>
        <v>0</v>
      </c>
      <c r="J8" s="31">
        <f>H8+I8</f>
        <v>0</v>
      </c>
      <c r="K8" s="28">
        <f>录入数据版!K43</f>
        <v>0</v>
      </c>
      <c r="L8" s="29">
        <f>录入数据版!L43</f>
        <v>0</v>
      </c>
      <c r="M8" s="30">
        <f t="shared" si="4"/>
        <v>0</v>
      </c>
    </row>
    <row r="9" s="2" customFormat="1" ht="20.1" customHeight="1" spans="1:13">
      <c r="A9" s="32" t="s">
        <v>18</v>
      </c>
      <c r="B9" s="33">
        <f t="shared" ref="B9:C9" si="5">B10+B11</f>
        <v>0</v>
      </c>
      <c r="C9" s="34">
        <f t="shared" si="5"/>
        <v>0</v>
      </c>
      <c r="D9" s="35">
        <f t="shared" ref="D9" si="6">B9+C9</f>
        <v>0</v>
      </c>
      <c r="E9" s="33">
        <f>E10+E11</f>
        <v>0</v>
      </c>
      <c r="F9" s="34">
        <f>F10+F11</f>
        <v>0</v>
      </c>
      <c r="G9" s="36">
        <f t="shared" ref="G9" si="7">E9+F9</f>
        <v>0</v>
      </c>
      <c r="H9" s="33">
        <f t="shared" ref="H9:I9" si="8">H10+H11</f>
        <v>0</v>
      </c>
      <c r="I9" s="34">
        <f t="shared" si="8"/>
        <v>0</v>
      </c>
      <c r="J9" s="36">
        <f t="shared" ref="J9" si="9">H9+I9</f>
        <v>0</v>
      </c>
      <c r="K9" s="33">
        <f>K10+K11</f>
        <v>0</v>
      </c>
      <c r="L9" s="34">
        <f>L10+L11</f>
        <v>0</v>
      </c>
      <c r="M9" s="35">
        <f t="shared" ref="M9" si="10">K9+L9</f>
        <v>0</v>
      </c>
    </row>
    <row r="10" s="1" customFormat="1" ht="20.1" customHeight="1" spans="1:13">
      <c r="A10" s="37" t="s">
        <v>19</v>
      </c>
      <c r="B10" s="38">
        <f>录入数据版!B45</f>
        <v>0</v>
      </c>
      <c r="C10" s="39">
        <f>录入数据版!C45</f>
        <v>0</v>
      </c>
      <c r="D10" s="35">
        <f t="shared" ref="D10:D23" si="11">B10+C10</f>
        <v>0</v>
      </c>
      <c r="E10" s="38">
        <f>录入数据版!E45</f>
        <v>0</v>
      </c>
      <c r="F10" s="39">
        <f>录入数据版!F45</f>
        <v>0</v>
      </c>
      <c r="G10" s="36">
        <f t="shared" ref="G10:G23" si="12">E10+F10</f>
        <v>0</v>
      </c>
      <c r="H10" s="38">
        <f>录入数据版!H45</f>
        <v>0</v>
      </c>
      <c r="I10" s="39">
        <f>录入数据版!I45</f>
        <v>0</v>
      </c>
      <c r="J10" s="36">
        <f t="shared" ref="J10:J23" si="13">H10+I10</f>
        <v>0</v>
      </c>
      <c r="K10" s="38">
        <f>录入数据版!K45</f>
        <v>0</v>
      </c>
      <c r="L10" s="39">
        <f>录入数据版!L45</f>
        <v>0</v>
      </c>
      <c r="M10" s="35">
        <f t="shared" ref="M10:M23" si="14">K10+L10</f>
        <v>0</v>
      </c>
    </row>
    <row r="11" s="1" customFormat="1" ht="20.1" customHeight="1" spans="1:13">
      <c r="A11" s="37" t="s">
        <v>20</v>
      </c>
      <c r="B11" s="38">
        <f>录入数据版!B46</f>
        <v>0</v>
      </c>
      <c r="C11" s="39">
        <f>录入数据版!C46</f>
        <v>0</v>
      </c>
      <c r="D11" s="35">
        <f t="shared" si="11"/>
        <v>0</v>
      </c>
      <c r="E11" s="38">
        <f>录入数据版!E46</f>
        <v>0</v>
      </c>
      <c r="F11" s="39">
        <f>录入数据版!F46</f>
        <v>0</v>
      </c>
      <c r="G11" s="36">
        <f t="shared" si="12"/>
        <v>0</v>
      </c>
      <c r="H11" s="38">
        <f>录入数据版!H46</f>
        <v>0</v>
      </c>
      <c r="I11" s="39">
        <f>录入数据版!I46</f>
        <v>0</v>
      </c>
      <c r="J11" s="36">
        <f t="shared" si="13"/>
        <v>0</v>
      </c>
      <c r="K11" s="38">
        <f>录入数据版!K46</f>
        <v>0</v>
      </c>
      <c r="L11" s="39">
        <f>录入数据版!L46</f>
        <v>0</v>
      </c>
      <c r="M11" s="35">
        <f t="shared" si="14"/>
        <v>0</v>
      </c>
    </row>
    <row r="12" s="2" customFormat="1" ht="20.1" customHeight="1" spans="1:13">
      <c r="A12" s="32" t="s">
        <v>21</v>
      </c>
      <c r="B12" s="33">
        <f t="shared" ref="B12:C12" si="15">B13+B14</f>
        <v>0</v>
      </c>
      <c r="C12" s="34">
        <f t="shared" si="15"/>
        <v>0</v>
      </c>
      <c r="D12" s="35">
        <f t="shared" si="11"/>
        <v>0</v>
      </c>
      <c r="E12" s="33">
        <f>E13+E14</f>
        <v>0</v>
      </c>
      <c r="F12" s="34">
        <f>F13+F14</f>
        <v>0</v>
      </c>
      <c r="G12" s="36">
        <f t="shared" si="12"/>
        <v>0</v>
      </c>
      <c r="H12" s="33">
        <f t="shared" ref="H12:I12" si="16">H13+H14</f>
        <v>0</v>
      </c>
      <c r="I12" s="34">
        <f t="shared" si="16"/>
        <v>0</v>
      </c>
      <c r="J12" s="36">
        <f t="shared" si="13"/>
        <v>0</v>
      </c>
      <c r="K12" s="33">
        <f>K13+K14</f>
        <v>0</v>
      </c>
      <c r="L12" s="34">
        <f>L13+L14</f>
        <v>0</v>
      </c>
      <c r="M12" s="35">
        <f t="shared" si="14"/>
        <v>0</v>
      </c>
    </row>
    <row r="13" s="1" customFormat="1" ht="20.1" customHeight="1" spans="1:13">
      <c r="A13" s="37" t="s">
        <v>22</v>
      </c>
      <c r="B13" s="38">
        <f>录入数据版!B48</f>
        <v>0</v>
      </c>
      <c r="C13" s="39">
        <f>录入数据版!C48</f>
        <v>0</v>
      </c>
      <c r="D13" s="35">
        <f t="shared" si="11"/>
        <v>0</v>
      </c>
      <c r="E13" s="38">
        <f>录入数据版!E48</f>
        <v>0</v>
      </c>
      <c r="F13" s="39">
        <f>录入数据版!F48</f>
        <v>0</v>
      </c>
      <c r="G13" s="36">
        <f t="shared" si="12"/>
        <v>0</v>
      </c>
      <c r="H13" s="38">
        <f>录入数据版!H48</f>
        <v>0</v>
      </c>
      <c r="I13" s="39">
        <f>录入数据版!I48</f>
        <v>0</v>
      </c>
      <c r="J13" s="36">
        <f t="shared" si="13"/>
        <v>0</v>
      </c>
      <c r="K13" s="38">
        <f>录入数据版!K48</f>
        <v>0</v>
      </c>
      <c r="L13" s="39">
        <f>录入数据版!L48</f>
        <v>0</v>
      </c>
      <c r="M13" s="35">
        <f t="shared" si="14"/>
        <v>0</v>
      </c>
    </row>
    <row r="14" s="1" customFormat="1" ht="20.1" customHeight="1" spans="1:13">
      <c r="A14" s="37" t="s">
        <v>23</v>
      </c>
      <c r="B14" s="38">
        <f>录入数据版!B49</f>
        <v>0</v>
      </c>
      <c r="C14" s="39">
        <f>录入数据版!C49</f>
        <v>0</v>
      </c>
      <c r="D14" s="35">
        <f t="shared" si="11"/>
        <v>0</v>
      </c>
      <c r="E14" s="38">
        <f>录入数据版!E49</f>
        <v>0</v>
      </c>
      <c r="F14" s="39">
        <f>录入数据版!F49</f>
        <v>0</v>
      </c>
      <c r="G14" s="36">
        <f t="shared" si="12"/>
        <v>0</v>
      </c>
      <c r="H14" s="38">
        <f>录入数据版!H49</f>
        <v>0</v>
      </c>
      <c r="I14" s="39">
        <f>录入数据版!I49</f>
        <v>0</v>
      </c>
      <c r="J14" s="36">
        <f t="shared" si="13"/>
        <v>0</v>
      </c>
      <c r="K14" s="38">
        <f>录入数据版!K49</f>
        <v>0</v>
      </c>
      <c r="L14" s="39">
        <f>录入数据版!L49</f>
        <v>0</v>
      </c>
      <c r="M14" s="35">
        <f t="shared" si="14"/>
        <v>0</v>
      </c>
    </row>
    <row r="15" s="2" customFormat="1" ht="20.1" customHeight="1" spans="1:13">
      <c r="A15" s="40" t="s">
        <v>24</v>
      </c>
      <c r="B15" s="33">
        <f t="shared" ref="B15:C15" si="17">B6+B9+B12</f>
        <v>0</v>
      </c>
      <c r="C15" s="34">
        <f t="shared" si="17"/>
        <v>0</v>
      </c>
      <c r="D15" s="35">
        <f t="shared" si="11"/>
        <v>0</v>
      </c>
      <c r="E15" s="33">
        <f>E6+E9+E12</f>
        <v>0</v>
      </c>
      <c r="F15" s="34">
        <f>F6+F9+F12</f>
        <v>0</v>
      </c>
      <c r="G15" s="36">
        <f t="shared" si="12"/>
        <v>0</v>
      </c>
      <c r="H15" s="33">
        <f t="shared" ref="H15:I15" si="18">H6+H9+H12</f>
        <v>0</v>
      </c>
      <c r="I15" s="34">
        <f t="shared" si="18"/>
        <v>0</v>
      </c>
      <c r="J15" s="36">
        <f t="shared" si="13"/>
        <v>0</v>
      </c>
      <c r="K15" s="33">
        <f>K6+K9+K12</f>
        <v>0</v>
      </c>
      <c r="L15" s="34">
        <f>L6+L9+L12</f>
        <v>0</v>
      </c>
      <c r="M15" s="35">
        <f t="shared" si="14"/>
        <v>0</v>
      </c>
    </row>
    <row r="16" s="2" customFormat="1" ht="20.1" customHeight="1" spans="1:13">
      <c r="A16" s="32" t="s">
        <v>25</v>
      </c>
      <c r="B16" s="33">
        <f t="shared" ref="B16:C16" si="19">B17+B18</f>
        <v>0</v>
      </c>
      <c r="C16" s="34">
        <f t="shared" si="19"/>
        <v>0</v>
      </c>
      <c r="D16" s="35">
        <f t="shared" si="11"/>
        <v>0</v>
      </c>
      <c r="E16" s="33">
        <f>E17+E18</f>
        <v>0</v>
      </c>
      <c r="F16" s="34">
        <f>F17+F18</f>
        <v>0</v>
      </c>
      <c r="G16" s="36">
        <f t="shared" si="12"/>
        <v>0</v>
      </c>
      <c r="H16" s="33">
        <f t="shared" ref="H16:I16" si="20">H17+H18</f>
        <v>0</v>
      </c>
      <c r="I16" s="34">
        <f t="shared" si="20"/>
        <v>0</v>
      </c>
      <c r="J16" s="36">
        <f t="shared" si="13"/>
        <v>0</v>
      </c>
      <c r="K16" s="33">
        <f>K17+K18</f>
        <v>0</v>
      </c>
      <c r="L16" s="34">
        <f>L17+L18</f>
        <v>0</v>
      </c>
      <c r="M16" s="35">
        <f t="shared" si="14"/>
        <v>0</v>
      </c>
    </row>
    <row r="17" s="1" customFormat="1" ht="20.1" customHeight="1" spans="1:13">
      <c r="A17" s="37" t="s">
        <v>26</v>
      </c>
      <c r="B17" s="38">
        <f>录入数据版!B52</f>
        <v>0</v>
      </c>
      <c r="C17" s="39">
        <f>录入数据版!C52</f>
        <v>0</v>
      </c>
      <c r="D17" s="35">
        <f t="shared" si="11"/>
        <v>0</v>
      </c>
      <c r="E17" s="38">
        <f>录入数据版!E52</f>
        <v>0</v>
      </c>
      <c r="F17" s="39">
        <f>录入数据版!F52</f>
        <v>0</v>
      </c>
      <c r="G17" s="36">
        <f t="shared" si="12"/>
        <v>0</v>
      </c>
      <c r="H17" s="38">
        <f>录入数据版!H52</f>
        <v>0</v>
      </c>
      <c r="I17" s="39">
        <f>录入数据版!I52</f>
        <v>0</v>
      </c>
      <c r="J17" s="36">
        <f t="shared" si="13"/>
        <v>0</v>
      </c>
      <c r="K17" s="38">
        <f>录入数据版!K52</f>
        <v>0</v>
      </c>
      <c r="L17" s="39">
        <f>录入数据版!L52</f>
        <v>0</v>
      </c>
      <c r="M17" s="35">
        <f t="shared" si="14"/>
        <v>0</v>
      </c>
    </row>
    <row r="18" s="1" customFormat="1" ht="20.1" customHeight="1" spans="1:13">
      <c r="A18" s="37" t="s">
        <v>27</v>
      </c>
      <c r="B18" s="38">
        <f>录入数据版!B53</f>
        <v>0</v>
      </c>
      <c r="C18" s="39">
        <f>录入数据版!C53</f>
        <v>0</v>
      </c>
      <c r="D18" s="35">
        <f t="shared" si="11"/>
        <v>0</v>
      </c>
      <c r="E18" s="38">
        <f>录入数据版!E53</f>
        <v>0</v>
      </c>
      <c r="F18" s="39">
        <f>录入数据版!F53</f>
        <v>0</v>
      </c>
      <c r="G18" s="36">
        <f t="shared" si="12"/>
        <v>0</v>
      </c>
      <c r="H18" s="38">
        <f>录入数据版!H53</f>
        <v>0</v>
      </c>
      <c r="I18" s="39">
        <f>录入数据版!I53</f>
        <v>0</v>
      </c>
      <c r="J18" s="36">
        <f t="shared" si="13"/>
        <v>0</v>
      </c>
      <c r="K18" s="38">
        <f>录入数据版!K53</f>
        <v>0</v>
      </c>
      <c r="L18" s="39">
        <f>录入数据版!L53</f>
        <v>0</v>
      </c>
      <c r="M18" s="35">
        <f t="shared" si="14"/>
        <v>0</v>
      </c>
    </row>
    <row r="19" s="2" customFormat="1" ht="20.1" customHeight="1" spans="1:13">
      <c r="A19" s="32" t="s">
        <v>28</v>
      </c>
      <c r="B19" s="33">
        <f>录入数据版!B54</f>
        <v>0</v>
      </c>
      <c r="C19" s="34">
        <f>录入数据版!C54</f>
        <v>0</v>
      </c>
      <c r="D19" s="35">
        <f t="shared" si="11"/>
        <v>0</v>
      </c>
      <c r="E19" s="33">
        <f>录入数据版!E54</f>
        <v>0</v>
      </c>
      <c r="F19" s="34">
        <f>录入数据版!F54</f>
        <v>0</v>
      </c>
      <c r="G19" s="36">
        <f t="shared" si="12"/>
        <v>0</v>
      </c>
      <c r="H19" s="33">
        <f>录入数据版!H54</f>
        <v>0</v>
      </c>
      <c r="I19" s="34">
        <f>录入数据版!I54</f>
        <v>0</v>
      </c>
      <c r="J19" s="36">
        <f t="shared" si="13"/>
        <v>0</v>
      </c>
      <c r="K19" s="33">
        <f>录入数据版!K54</f>
        <v>0</v>
      </c>
      <c r="L19" s="34">
        <f>录入数据版!L54</f>
        <v>0</v>
      </c>
      <c r="M19" s="35">
        <f t="shared" si="14"/>
        <v>0</v>
      </c>
    </row>
    <row r="20" s="4" customFormat="1" ht="20.1" customHeight="1" spans="1:13">
      <c r="A20" s="41" t="s">
        <v>29</v>
      </c>
      <c r="B20" s="42">
        <f t="shared" ref="B20:C20" si="21">B21+B22</f>
        <v>0</v>
      </c>
      <c r="C20" s="43">
        <f t="shared" si="21"/>
        <v>0</v>
      </c>
      <c r="D20" s="44">
        <f t="shared" si="11"/>
        <v>0</v>
      </c>
      <c r="E20" s="42">
        <f>E21+E22</f>
        <v>0</v>
      </c>
      <c r="F20" s="43">
        <f>F21+F22</f>
        <v>0</v>
      </c>
      <c r="G20" s="45">
        <f t="shared" si="12"/>
        <v>0</v>
      </c>
      <c r="H20" s="46">
        <f t="shared" ref="H20:I20" si="22">H21+H22</f>
        <v>0</v>
      </c>
      <c r="I20" s="43">
        <f t="shared" si="22"/>
        <v>0</v>
      </c>
      <c r="J20" s="43">
        <f t="shared" si="13"/>
        <v>0</v>
      </c>
      <c r="K20" s="46">
        <f>K21+K22</f>
        <v>0</v>
      </c>
      <c r="L20" s="43">
        <f>L21+L22</f>
        <v>0</v>
      </c>
      <c r="M20" s="44">
        <f t="shared" si="14"/>
        <v>0</v>
      </c>
    </row>
    <row r="21" s="4" customFormat="1" ht="20.1" customHeight="1" spans="1:13">
      <c r="A21" s="47" t="s">
        <v>30</v>
      </c>
      <c r="B21" s="48">
        <f>录入数据版!B56</f>
        <v>0</v>
      </c>
      <c r="C21" s="49">
        <f>录入数据版!C56</f>
        <v>0</v>
      </c>
      <c r="D21" s="44">
        <f t="shared" si="11"/>
        <v>0</v>
      </c>
      <c r="E21" s="48">
        <f>录入数据版!E56</f>
        <v>0</v>
      </c>
      <c r="F21" s="49">
        <f>录入数据版!F56</f>
        <v>0</v>
      </c>
      <c r="G21" s="45">
        <f t="shared" si="12"/>
        <v>0</v>
      </c>
      <c r="H21" s="48">
        <f>录入数据版!H56</f>
        <v>0</v>
      </c>
      <c r="I21" s="49">
        <f>录入数据版!I56</f>
        <v>0</v>
      </c>
      <c r="J21" s="43">
        <f t="shared" si="13"/>
        <v>0</v>
      </c>
      <c r="K21" s="48">
        <f>录入数据版!K56</f>
        <v>0</v>
      </c>
      <c r="L21" s="49">
        <f>录入数据版!L56</f>
        <v>0</v>
      </c>
      <c r="M21" s="44">
        <f t="shared" si="14"/>
        <v>0</v>
      </c>
    </row>
    <row r="22" s="4" customFormat="1" ht="20.1" customHeight="1" spans="1:13">
      <c r="A22" s="47" t="s">
        <v>31</v>
      </c>
      <c r="B22" s="48">
        <f>录入数据版!B57</f>
        <v>0</v>
      </c>
      <c r="C22" s="49">
        <f>录入数据版!C57</f>
        <v>0</v>
      </c>
      <c r="D22" s="44">
        <f t="shared" si="11"/>
        <v>0</v>
      </c>
      <c r="E22" s="48">
        <f>录入数据版!E57</f>
        <v>0</v>
      </c>
      <c r="F22" s="49">
        <f>录入数据版!F57</f>
        <v>0</v>
      </c>
      <c r="G22" s="45">
        <f t="shared" si="12"/>
        <v>0</v>
      </c>
      <c r="H22" s="48">
        <f>录入数据版!H57</f>
        <v>0</v>
      </c>
      <c r="I22" s="49">
        <f>录入数据版!I57</f>
        <v>0</v>
      </c>
      <c r="J22" s="43">
        <f t="shared" si="13"/>
        <v>0</v>
      </c>
      <c r="K22" s="48">
        <f>录入数据版!K57</f>
        <v>0</v>
      </c>
      <c r="L22" s="49">
        <f>录入数据版!L57</f>
        <v>0</v>
      </c>
      <c r="M22" s="44">
        <f t="shared" si="14"/>
        <v>0</v>
      </c>
    </row>
    <row r="23" s="2" customFormat="1" ht="20.1" customHeight="1" spans="1:13">
      <c r="A23" s="50" t="s">
        <v>32</v>
      </c>
      <c r="B23" s="51">
        <f t="shared" ref="B23:C23" si="23">B15+B16+B19+B20</f>
        <v>0</v>
      </c>
      <c r="C23" s="52">
        <f t="shared" si="23"/>
        <v>0</v>
      </c>
      <c r="D23" s="53">
        <f t="shared" si="11"/>
        <v>0</v>
      </c>
      <c r="E23" s="51">
        <f>E15+E16+E19+E20</f>
        <v>0</v>
      </c>
      <c r="F23" s="52">
        <f>F15+F16+F19+F20</f>
        <v>0</v>
      </c>
      <c r="G23" s="53">
        <f t="shared" si="12"/>
        <v>0</v>
      </c>
      <c r="H23" s="54">
        <f t="shared" ref="H23:I23" si="24">H15+H16+H19+H20</f>
        <v>0</v>
      </c>
      <c r="I23" s="52">
        <f t="shared" si="24"/>
        <v>0</v>
      </c>
      <c r="J23" s="53">
        <f t="shared" si="13"/>
        <v>0</v>
      </c>
      <c r="K23" s="54">
        <f>K15+K16+K19+K20</f>
        <v>0</v>
      </c>
      <c r="L23" s="52">
        <f>L15+L16+L19+L20</f>
        <v>0</v>
      </c>
      <c r="M23" s="67">
        <f t="shared" si="14"/>
        <v>0</v>
      </c>
    </row>
    <row r="24" s="1" customFormat="1" ht="20.1" customHeight="1" spans="1:13">
      <c r="A24" s="55" t="str">
        <f>录入数据版!A59</f>
        <v>因公出国（境）团组情况：本年度本单位组织出国（境）团组 0     个，参加其他单位组织出国（境）团组   0   个，本单位全年因公出国（境）   0   人次。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68"/>
    </row>
    <row r="25" s="1" customFormat="1" ht="20.1" customHeight="1" spans="1:13">
      <c r="A25" s="57" t="str">
        <f>录入数据版!A60</f>
        <v>公务用车购置及保有情况：本年度本单位购置公务、业务用车  0    辆，期末公务、业务用车保有量   0    辆。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69"/>
    </row>
    <row r="26" s="5" customFormat="1" ht="30" customHeight="1" spans="1:13">
      <c r="A26" s="59" t="s">
        <v>51</v>
      </c>
      <c r="B26" s="59"/>
      <c r="C26" s="59"/>
      <c r="D26" s="59"/>
      <c r="E26" s="59"/>
      <c r="F26" s="59"/>
      <c r="G26" s="59"/>
      <c r="H26" s="59"/>
      <c r="I26" s="59"/>
      <c r="J26" s="59"/>
      <c r="K26" s="11" t="s">
        <v>36</v>
      </c>
      <c r="L26" s="70">
        <f>录入数据版!L61</f>
        <v>43747</v>
      </c>
      <c r="M26" s="70"/>
    </row>
    <row r="27" s="1" customFormat="1" ht="18" customHeight="1" spans="1:13">
      <c r="A27" s="60" t="s">
        <v>49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="1" customFormat="1" ht="18" customHeight="1" spans="1:13">
      <c r="A28" s="61" t="s">
        <v>47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="1" customFormat="1" ht="18" customHeight="1" spans="1:13">
      <c r="A29" s="62" t="s">
        <v>39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="1" customFormat="1" ht="18" customHeight="1" spans="1:13">
      <c r="A30" s="62" t="s">
        <v>40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ht="18" customHeight="1" spans="1:13">
      <c r="A31" s="63" t="s">
        <v>50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</sheetData>
  <sheetProtection password="CCC3" sheet="1" formatCells="0" formatColumns="0" formatRows="0" objects="1" scenarios="1"/>
  <mergeCells count="17">
    <mergeCell ref="A2:M2"/>
    <mergeCell ref="B3:E3"/>
    <mergeCell ref="G3:H3"/>
    <mergeCell ref="B4:D4"/>
    <mergeCell ref="E4:G4"/>
    <mergeCell ref="H4:J4"/>
    <mergeCell ref="K4:M4"/>
    <mergeCell ref="A24:M24"/>
    <mergeCell ref="A25:M25"/>
    <mergeCell ref="A26:J26"/>
    <mergeCell ref="L26:M26"/>
    <mergeCell ref="A27:M27"/>
    <mergeCell ref="A28:M28"/>
    <mergeCell ref="A29:M29"/>
    <mergeCell ref="A30:M30"/>
    <mergeCell ref="A31:M31"/>
    <mergeCell ref="A4:A5"/>
  </mergeCells>
  <printOptions horizontalCentered="1"/>
  <pageMargins left="0.510416666666667" right="0.510416666666667" top="0.786805555555556" bottom="0.786805555555556" header="0.510416666666667" footer="0.510416666666667"/>
  <pageSetup paperSize="9" scale="7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录入数据版</vt:lpstr>
      <vt:lpstr>表一、公共预算财政拨款（打印上报版）</vt:lpstr>
      <vt:lpstr>表二、政府性基金及其他资金（打印上报版）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市发展和改革委员会收发员</cp:lastModifiedBy>
  <dcterms:created xsi:type="dcterms:W3CDTF">2015-04-10T13:19:00Z</dcterms:created>
  <cp:lastPrinted>2018-02-08T02:15:00Z</cp:lastPrinted>
  <dcterms:modified xsi:type="dcterms:W3CDTF">2019-12-06T06:12:24Z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