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811"/>
  </bookViews>
  <sheets>
    <sheet name="  南丰镇2026年天然橡胶良种良法补助申请汇总表" sheetId="2" r:id="rId1"/>
  </sheets>
  <calcPr calcId="144525"/>
</workbook>
</file>

<file path=xl/sharedStrings.xml><?xml version="1.0" encoding="utf-8"?>
<sst xmlns="http://schemas.openxmlformats.org/spreadsheetml/2006/main" count="122" uniqueCount="81">
  <si>
    <t>附件1</t>
  </si>
  <si>
    <t>儋州市2026年天然橡胶良种良法种植第二年补助资金申请汇总表（第四批）</t>
  </si>
  <si>
    <t>填表单位： 儋州市农业农村局                                                                       时间：2026年10月14日</t>
  </si>
  <si>
    <t>序号</t>
  </si>
  <si>
    <t>乡镇</t>
  </si>
  <si>
    <t>村委会</t>
  </si>
  <si>
    <t>村小组</t>
  </si>
  <si>
    <t>胶农姓名</t>
  </si>
  <si>
    <t>身份证号</t>
  </si>
  <si>
    <t>图斑编码</t>
  </si>
  <si>
    <t>核实或实际测量面积（亩）</t>
  </si>
  <si>
    <t>第2年抚管补贴（元/亩）</t>
  </si>
  <si>
    <t>第2年补助情况</t>
  </si>
  <si>
    <t>种植时间</t>
  </si>
  <si>
    <t>备注</t>
  </si>
  <si>
    <t>2025年抚管补贴补助资金(元)</t>
  </si>
  <si>
    <t>其中</t>
  </si>
  <si>
    <t>中央资金</t>
  </si>
  <si>
    <t>省级资金</t>
  </si>
  <si>
    <t>那大镇</t>
  </si>
  <si>
    <t>抱龙</t>
  </si>
  <si>
    <t>花梨山村</t>
  </si>
  <si>
    <t>郭世壮</t>
  </si>
  <si>
    <t>460029xxxx181x</t>
  </si>
  <si>
    <t>东X2167863.286 Y344315.307               南X2167777.065 Y344377.330           西X2167797.344 Y344406.624           北X2167900.968 Y344355.131</t>
  </si>
  <si>
    <t>2024年12月/热研73397</t>
  </si>
  <si>
    <t>2023-24年天然橡胶良种良法种植中央资金第2-第6年每年各补助300元/亩.，省级资金第2-第3年每年各补助200元/亩.</t>
  </si>
  <si>
    <t>抱龙村委会</t>
  </si>
  <si>
    <t>江茂村</t>
  </si>
  <si>
    <t>钟相</t>
  </si>
  <si>
    <t>460029xxxx1832</t>
  </si>
  <si>
    <t>东X2165307.140/Y343640.118                          南X2165234.150/Y343479.909       西X2165243.133/Y343453.704
北X2165323.041/Y343627.943</t>
  </si>
  <si>
    <t>2025年9月16日/热研70259</t>
  </si>
  <si>
    <t>2025-2026年种植中央资金第2-6年每年补助300元/亩。省级资金第2-第6年每年各补助100元/亩.</t>
  </si>
  <si>
    <t>冷密村</t>
  </si>
  <si>
    <t>刘佰年</t>
  </si>
  <si>
    <t>460029xxxx1810</t>
  </si>
  <si>
    <t>东X2164699.593/Y343763.137        南X2164675.482/Y343749.248       西X2164779.120/Y343606.357
北X2164800.525/Y343632.618</t>
  </si>
  <si>
    <t>2025年10月10日/热研70259</t>
  </si>
  <si>
    <t>刘佰成</t>
  </si>
  <si>
    <t>东X2164675.482/Y343749.248        南X2164669.892/Y343745.257       西X2164737.294/Y343598.232
北X2164779.120/Y343606.357</t>
  </si>
  <si>
    <t>南洋村</t>
  </si>
  <si>
    <t>郭世超</t>
  </si>
  <si>
    <t>460029xxxx1815</t>
  </si>
  <si>
    <t>东X2167373.613/Y343380.457        南X2167294.583/Y343347.562       西X2167342.168/Y343315.659
北X2167382.847/Y343367.577</t>
  </si>
  <si>
    <t>2025年9月3日/热研70259</t>
  </si>
  <si>
    <t>钟日胡</t>
  </si>
  <si>
    <t>460029xxxx1817</t>
  </si>
  <si>
    <t>东X2165115.074/Y343524.880        南X2164965.114/Y343494.989       西X2164969.981/Y343473.372
北2165148.830/ Y343505.448</t>
  </si>
  <si>
    <t>温丽球</t>
  </si>
  <si>
    <t>460029xxxx184X</t>
  </si>
  <si>
    <t>东X2164665.712/Y345602.229                   南X2164641.734/Y345559.345               西X2164764.760/Y345564.653
北X2164776.602/Y345599.539</t>
  </si>
  <si>
    <t>2025年10月25日/热研73397</t>
  </si>
  <si>
    <t>符泽江</t>
  </si>
  <si>
    <t>460029xxxx1835</t>
  </si>
  <si>
    <t>一：                             东X2166307.583/Y343606.477
南X2166285.032/Y343529.910              西X2166389.938/Y343515.801
北X2166398.746/Y343573.503     二：                             东X2166302.187/Y343744.761
南X2166292.025/Y343730.712             西X2166307.927/Y343706.160
北X2166313.424/Y343709.137</t>
  </si>
  <si>
    <t>2025年10月/热研73397</t>
  </si>
  <si>
    <t>力崖</t>
  </si>
  <si>
    <t>新寮</t>
  </si>
  <si>
    <t>赖广叶</t>
  </si>
  <si>
    <t>460036xxxx1521</t>
  </si>
  <si>
    <t>一：东:X2168528.636/Y352587.482         南:X2168481.302/Y352377.202            西:X2168498.553/Y352380.332          北:X2168532.182/Y352497.187 二：                       东：X2168043/Y353390
南：X2168023Y353347
西：X2168026/Y353312
北：X2168070/Y353385       三：东:X2168573.219/Y352659.803          南:X2168583.827/Y352642.043         西:X2168589.707/Y352649.035         北:X2168586.779/Y352666.629</t>
  </si>
  <si>
    <t>2025年10月/72059</t>
  </si>
  <si>
    <t>力崖村委会</t>
  </si>
  <si>
    <t>林超光</t>
  </si>
  <si>
    <t xml:space="preserve">地块一      X2169302.447/Y352709.996、
X2169289.431/Y352732.203、
X2169398.037/Y352804.032、
X2169404.853/Y352789.300          地块二     X2169361.173/Y352522.659、          X2169347.268/Y352539.873、            X2169371.713/Y352561.988、          X2169389.019/Y352547.934          地块三     X2169474.231/Y352846.749、           X2169454.383/Y352749.178、           X216475.828/Y352914.398、            X2169485.872/Y352852.492    </t>
  </si>
  <si>
    <t>2025年7月/628</t>
  </si>
  <si>
    <t>邓叶锋</t>
  </si>
  <si>
    <t>东X2165249.665 Y345354.195                 南X2165134.878 Y345296.545                 西X2165102.996 Y345330.707              北X2165207.490 Y345410.475</t>
  </si>
  <si>
    <t>2025年1月/热研72059</t>
  </si>
  <si>
    <t>符显庆</t>
  </si>
  <si>
    <t>460029xxxx1813</t>
  </si>
  <si>
    <t>东X2167164.024 Y343152.398                  南X2167134.189 Y343133.309                 西X2167091.610 Y343151.627                  北X2167110.965 Y343186.383</t>
  </si>
  <si>
    <t>2025年5月/热研73397</t>
  </si>
  <si>
    <t>郭世魁</t>
  </si>
  <si>
    <t>东X2167194.850 Y343926.704                   南X2167166.558 Y343947.852                  西X2167196.525 Y343982.151                  北X2167211.790 Y343961.403</t>
  </si>
  <si>
    <t>2025年5月/热研72059</t>
  </si>
  <si>
    <t>王德才</t>
  </si>
  <si>
    <t>460029xxxx181X</t>
  </si>
  <si>
    <t>东X2164832.837 Y343346.922                  南X2164730.186 Y343362.966                 西X2164702.302 Y343383.212                 北X2164722.407 Y343428.943</t>
  </si>
  <si>
    <t>合计：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</si>
</sst>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31" fillId="5" borderId="14" applyNumberFormat="false" applyAlignment="false" applyProtection="false">
      <alignment vertical="center"/>
    </xf>
    <xf numFmtId="0" fontId="28" fillId="24" borderId="12" applyNumberFormat="false" applyAlignment="false" applyProtection="false">
      <alignment vertical="center"/>
    </xf>
    <xf numFmtId="0" fontId="23" fillId="19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32" fillId="0" borderId="1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0" fillId="25" borderId="13" applyNumberFormat="false" applyFont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30" fillId="29" borderId="0" applyNumberFormat="false" applyBorder="false" applyAlignment="false" applyProtection="false">
      <alignment vertical="center"/>
    </xf>
    <xf numFmtId="0" fontId="17" fillId="5" borderId="8" applyNumberFormat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9" fillId="14" borderId="8" applyNumberFormat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left" vertical="center"/>
    </xf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0" fillId="0" borderId="4" xfId="0" applyFill="true" applyBorder="true" applyAlignment="true">
      <alignment vertical="center" wrapText="true"/>
    </xf>
    <xf numFmtId="0" fontId="0" fillId="0" borderId="4" xfId="0" applyFill="true" applyBorder="true" applyAlignment="true">
      <alignment vertical="center"/>
    </xf>
    <xf numFmtId="0" fontId="0" fillId="0" borderId="4" xfId="0" applyFill="true" applyBorder="true" applyAlignment="true">
      <alignment horizontal="center" vertical="center" wrapText="true"/>
    </xf>
    <xf numFmtId="0" fontId="0" fillId="0" borderId="4" xfId="0" applyFont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/>
    </xf>
    <xf numFmtId="0" fontId="7" fillId="0" borderId="4" xfId="0" applyFont="true" applyFill="true" applyBorder="true" applyAlignment="true">
      <alignment horizontal="center" vertical="center"/>
    </xf>
    <xf numFmtId="0" fontId="0" fillId="0" borderId="5" xfId="0" applyFont="true" applyBorder="true" applyAlignment="true">
      <alignment horizontal="center" vertical="center" wrapText="true"/>
    </xf>
    <xf numFmtId="0" fontId="0" fillId="0" borderId="6" xfId="0" applyFont="true" applyBorder="true" applyAlignment="true">
      <alignment horizontal="center" vertical="center" wrapText="true"/>
    </xf>
    <xf numFmtId="0" fontId="0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/>
    </xf>
    <xf numFmtId="0" fontId="8" fillId="0" borderId="4" xfId="0" applyFont="true" applyFill="true" applyBorder="true" applyAlignment="true">
      <alignment horizontal="left" vertical="center" wrapText="true"/>
    </xf>
    <xf numFmtId="0" fontId="9" fillId="0" borderId="4" xfId="0" applyFont="true" applyFill="true" applyBorder="true" applyAlignment="true">
      <alignment horizontal="center" vertical="center"/>
    </xf>
    <xf numFmtId="0" fontId="10" fillId="0" borderId="4" xfId="0" applyFont="true" applyBorder="true" applyAlignment="true">
      <alignment horizontal="center" vertical="center" wrapText="true"/>
    </xf>
    <xf numFmtId="0" fontId="11" fillId="0" borderId="4" xfId="0" applyFont="true" applyBorder="true" applyAlignment="true">
      <alignment vertical="center" wrapText="true"/>
    </xf>
    <xf numFmtId="0" fontId="11" fillId="0" borderId="4" xfId="0" applyFont="true" applyBorder="true" applyAlignment="true">
      <alignment horizontal="left" vertical="center" wrapText="true"/>
    </xf>
    <xf numFmtId="0" fontId="11" fillId="0" borderId="4" xfId="0" applyFont="true" applyFill="true" applyBorder="true" applyAlignment="true">
      <alignment horizontal="center" vertical="center" wrapText="true"/>
    </xf>
    <xf numFmtId="0" fontId="11" fillId="0" borderId="4" xfId="0" applyFont="true" applyFill="true" applyBorder="true" applyAlignment="true">
      <alignment horizontal="left" vertical="center" wrapText="true"/>
    </xf>
    <xf numFmtId="0" fontId="12" fillId="2" borderId="4" xfId="0" applyFont="true" applyFill="true" applyBorder="true" applyAlignment="true">
      <alignment horizontal="left" vertical="center" wrapText="true"/>
    </xf>
    <xf numFmtId="0" fontId="11" fillId="0" borderId="4" xfId="0" applyFont="true" applyFill="true" applyBorder="true" applyAlignment="true">
      <alignment vertical="center" wrapText="true"/>
    </xf>
    <xf numFmtId="0" fontId="12" fillId="0" borderId="4" xfId="0" applyFont="true" applyFill="true" applyBorder="true" applyAlignment="true">
      <alignment horizontal="left" vertical="center" wrapText="true"/>
    </xf>
    <xf numFmtId="0" fontId="4" fillId="0" borderId="4" xfId="0" applyFont="true" applyFill="true" applyBorder="true" applyAlignment="true">
      <alignment horizontal="center" vertical="center"/>
    </xf>
    <xf numFmtId="49" fontId="6" fillId="0" borderId="4" xfId="0" applyNumberFormat="true" applyFont="true" applyFill="true" applyBorder="true" applyAlignment="true">
      <alignment horizontal="center" vertical="center" wrapText="true"/>
    </xf>
    <xf numFmtId="0" fontId="0" fillId="0" borderId="7" xfId="0" applyFont="true" applyBorder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0" fontId="1" fillId="0" borderId="5" xfId="0" applyFont="true" applyBorder="true" applyAlignment="true">
      <alignment horizontal="center" vertical="center" wrapText="true"/>
    </xf>
    <xf numFmtId="0" fontId="1" fillId="0" borderId="6" xfId="0" applyFont="true" applyBorder="true" applyAlignment="true">
      <alignment horizontal="center" vertical="center" wrapText="true"/>
    </xf>
    <xf numFmtId="0" fontId="1" fillId="0" borderId="7" xfId="0" applyFont="true" applyBorder="true" applyAlignment="true">
      <alignment horizontal="center" vertical="center" wrapText="true"/>
    </xf>
    <xf numFmtId="0" fontId="13" fillId="0" borderId="7" xfId="0" applyFont="true" applyFill="true" applyBorder="true" applyAlignment="true">
      <alignment horizontal="center" vertical="center" wrapText="true"/>
    </xf>
    <xf numFmtId="0" fontId="13" fillId="0" borderId="4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vertical="center" wrapText="true"/>
    </xf>
    <xf numFmtId="0" fontId="1" fillId="0" borderId="4" xfId="0" applyFont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1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4" xfId="0" applyFont="true" applyFill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zoomScale="90" zoomScaleNormal="90" topLeftCell="A17" workbookViewId="0">
      <selection activeCell="M20" sqref="M20"/>
    </sheetView>
  </sheetViews>
  <sheetFormatPr defaultColWidth="9" defaultRowHeight="13.5"/>
  <cols>
    <col min="1" max="1" width="3.70833333333333" customWidth="true"/>
    <col min="2" max="2" width="7.74166666666667" customWidth="true"/>
    <col min="3" max="3" width="7.08333333333333" customWidth="true"/>
    <col min="4" max="4" width="8.46666666666667" customWidth="true"/>
    <col min="5" max="5" width="7.90833333333333" customWidth="true"/>
    <col min="6" max="6" width="12.5" customWidth="true"/>
    <col min="7" max="7" width="25.0333333333333" style="4" customWidth="true"/>
    <col min="8" max="8" width="9.25833333333333" customWidth="true"/>
    <col min="9" max="9" width="6.80833333333333" customWidth="true"/>
    <col min="10" max="10" width="7.95" customWidth="true"/>
    <col min="11" max="12" width="6.93333333333333" customWidth="true"/>
    <col min="13" max="13" width="9.43333333333333" customWidth="true"/>
    <col min="14" max="14" width="12.775" customWidth="true"/>
  </cols>
  <sheetData>
    <row r="1" ht="16" customHeight="true" spans="1:3">
      <c r="A1" s="5" t="s">
        <v>0</v>
      </c>
      <c r="B1" s="5"/>
      <c r="C1" s="5"/>
    </row>
    <row r="2" ht="37" customHeight="true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20" customHeight="true" spans="1:13">
      <c r="A3" s="8" t="s">
        <v>2</v>
      </c>
      <c r="B3" s="8"/>
      <c r="C3" s="8"/>
      <c r="D3" s="8"/>
      <c r="E3" s="8"/>
      <c r="F3" s="8"/>
      <c r="G3" s="24"/>
      <c r="H3" s="8"/>
      <c r="I3" s="8"/>
      <c r="J3" s="8"/>
      <c r="K3" s="8"/>
      <c r="L3" s="8"/>
      <c r="M3" s="8"/>
    </row>
    <row r="4" s="1" customFormat="true" ht="34" customHeight="true" spans="1:14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39" t="s">
        <v>12</v>
      </c>
      <c r="K4" s="40"/>
      <c r="L4" s="41"/>
      <c r="M4" s="9" t="s">
        <v>13</v>
      </c>
      <c r="N4" s="45" t="s">
        <v>14</v>
      </c>
    </row>
    <row r="5" s="1" customFormat="true" ht="29" customHeight="true" spans="1:14">
      <c r="A5" s="10"/>
      <c r="B5" s="10"/>
      <c r="C5" s="10"/>
      <c r="D5" s="10"/>
      <c r="E5" s="10"/>
      <c r="F5" s="10"/>
      <c r="G5" s="10"/>
      <c r="H5" s="10"/>
      <c r="I5" s="10"/>
      <c r="J5" s="42" t="s">
        <v>15</v>
      </c>
      <c r="K5" s="43" t="s">
        <v>16</v>
      </c>
      <c r="L5" s="43"/>
      <c r="M5" s="10"/>
      <c r="N5" s="45"/>
    </row>
    <row r="6" s="1" customFormat="true" ht="30" customHeight="true" spans="1:14">
      <c r="A6" s="11"/>
      <c r="B6" s="11"/>
      <c r="C6" s="11"/>
      <c r="D6" s="11"/>
      <c r="E6" s="11"/>
      <c r="F6" s="11"/>
      <c r="G6" s="11"/>
      <c r="H6" s="11"/>
      <c r="I6" s="11"/>
      <c r="J6" s="42"/>
      <c r="K6" s="43" t="s">
        <v>17</v>
      </c>
      <c r="L6" s="44" t="s">
        <v>18</v>
      </c>
      <c r="M6" s="11"/>
      <c r="N6" s="45"/>
    </row>
    <row r="7" s="1" customFormat="true" ht="85" customHeight="true" spans="1:14">
      <c r="A7" s="11">
        <v>1</v>
      </c>
      <c r="B7" s="12" t="s">
        <v>19</v>
      </c>
      <c r="C7" s="12" t="s">
        <v>20</v>
      </c>
      <c r="D7" s="12" t="s">
        <v>21</v>
      </c>
      <c r="E7" s="12" t="s">
        <v>22</v>
      </c>
      <c r="F7" s="12" t="s">
        <v>23</v>
      </c>
      <c r="G7" s="25" t="s">
        <v>24</v>
      </c>
      <c r="H7" s="26">
        <v>8.08</v>
      </c>
      <c r="I7" s="27">
        <v>500</v>
      </c>
      <c r="J7" s="27">
        <f>H7*I7</f>
        <v>4040</v>
      </c>
      <c r="K7" s="27">
        <f t="shared" ref="K7:K14" si="0">H7*300</f>
        <v>2424</v>
      </c>
      <c r="L7" s="27">
        <f>H7*200</f>
        <v>1616</v>
      </c>
      <c r="M7" s="46" t="s">
        <v>25</v>
      </c>
      <c r="N7" s="47" t="s">
        <v>26</v>
      </c>
    </row>
    <row r="8" s="2" customFormat="true" ht="51" customHeight="true" spans="1:14">
      <c r="A8" s="11">
        <v>2</v>
      </c>
      <c r="B8" s="13" t="s">
        <v>19</v>
      </c>
      <c r="C8" s="13" t="s">
        <v>27</v>
      </c>
      <c r="D8" s="13" t="s">
        <v>28</v>
      </c>
      <c r="E8" s="27" t="s">
        <v>29</v>
      </c>
      <c r="F8" s="28" t="s">
        <v>30</v>
      </c>
      <c r="G8" s="29" t="s">
        <v>31</v>
      </c>
      <c r="H8" s="14">
        <v>6.89</v>
      </c>
      <c r="I8" s="27">
        <v>400</v>
      </c>
      <c r="J8" s="27">
        <f t="shared" ref="J8:J14" si="1">H8*400</f>
        <v>2756</v>
      </c>
      <c r="K8" s="27">
        <f t="shared" si="0"/>
        <v>2067</v>
      </c>
      <c r="L8" s="27">
        <f t="shared" ref="L8:L14" si="2">H8*100</f>
        <v>689</v>
      </c>
      <c r="M8" s="18" t="s">
        <v>32</v>
      </c>
      <c r="N8" s="48" t="s">
        <v>33</v>
      </c>
    </row>
    <row r="9" s="2" customFormat="true" ht="51" customHeight="true" spans="1:14">
      <c r="A9" s="11">
        <v>3</v>
      </c>
      <c r="B9" s="14" t="s">
        <v>19</v>
      </c>
      <c r="C9" s="14" t="s">
        <v>27</v>
      </c>
      <c r="D9" s="14" t="s">
        <v>34</v>
      </c>
      <c r="E9" s="14" t="s">
        <v>35</v>
      </c>
      <c r="F9" s="30" t="s">
        <v>36</v>
      </c>
      <c r="G9" s="31" t="s">
        <v>37</v>
      </c>
      <c r="H9" s="14">
        <v>6.83</v>
      </c>
      <c r="I9" s="27">
        <v>400</v>
      </c>
      <c r="J9" s="27">
        <f t="shared" si="1"/>
        <v>2732</v>
      </c>
      <c r="K9" s="27">
        <f t="shared" si="0"/>
        <v>2049</v>
      </c>
      <c r="L9" s="27">
        <f t="shared" si="2"/>
        <v>683</v>
      </c>
      <c r="M9" s="49" t="s">
        <v>38</v>
      </c>
      <c r="N9" s="50"/>
    </row>
    <row r="10" s="2" customFormat="true" ht="51" customHeight="true" spans="1:14">
      <c r="A10" s="11">
        <v>4</v>
      </c>
      <c r="B10" s="14" t="s">
        <v>19</v>
      </c>
      <c r="C10" s="14" t="s">
        <v>27</v>
      </c>
      <c r="D10" s="14" t="s">
        <v>34</v>
      </c>
      <c r="E10" s="14" t="s">
        <v>39</v>
      </c>
      <c r="F10" s="30" t="s">
        <v>30</v>
      </c>
      <c r="G10" s="31" t="s">
        <v>40</v>
      </c>
      <c r="H10" s="14">
        <v>7.11</v>
      </c>
      <c r="I10" s="27">
        <v>400</v>
      </c>
      <c r="J10" s="27">
        <f t="shared" si="1"/>
        <v>2844</v>
      </c>
      <c r="K10" s="27">
        <f t="shared" si="0"/>
        <v>2133</v>
      </c>
      <c r="L10" s="27">
        <f t="shared" si="2"/>
        <v>711</v>
      </c>
      <c r="M10" s="49" t="s">
        <v>38</v>
      </c>
      <c r="N10" s="50"/>
    </row>
    <row r="11" s="2" customFormat="true" ht="51" customHeight="true" spans="1:14">
      <c r="A11" s="11">
        <v>5</v>
      </c>
      <c r="B11" s="14" t="s">
        <v>19</v>
      </c>
      <c r="C11" s="14" t="s">
        <v>27</v>
      </c>
      <c r="D11" s="14" t="s">
        <v>41</v>
      </c>
      <c r="E11" s="14" t="s">
        <v>42</v>
      </c>
      <c r="F11" s="30" t="s">
        <v>43</v>
      </c>
      <c r="G11" s="31" t="s">
        <v>44</v>
      </c>
      <c r="H11" s="14">
        <v>5.28</v>
      </c>
      <c r="I11" s="27">
        <v>400</v>
      </c>
      <c r="J11" s="27">
        <f t="shared" si="1"/>
        <v>2112</v>
      </c>
      <c r="K11" s="27">
        <f t="shared" si="0"/>
        <v>1584</v>
      </c>
      <c r="L11" s="27">
        <f t="shared" si="2"/>
        <v>528</v>
      </c>
      <c r="M11" s="49" t="s">
        <v>45</v>
      </c>
      <c r="N11" s="50"/>
    </row>
    <row r="12" s="2" customFormat="true" ht="51" customHeight="true" spans="1:14">
      <c r="A12" s="11">
        <v>6</v>
      </c>
      <c r="B12" s="14" t="s">
        <v>19</v>
      </c>
      <c r="C12" s="14" t="s">
        <v>27</v>
      </c>
      <c r="D12" s="14" t="s">
        <v>28</v>
      </c>
      <c r="E12" s="14" t="s">
        <v>46</v>
      </c>
      <c r="F12" s="30" t="s">
        <v>47</v>
      </c>
      <c r="G12" s="31" t="s">
        <v>48</v>
      </c>
      <c r="H12" s="14">
        <v>5.19</v>
      </c>
      <c r="I12" s="27">
        <v>400</v>
      </c>
      <c r="J12" s="27">
        <f t="shared" si="1"/>
        <v>2076</v>
      </c>
      <c r="K12" s="27">
        <f t="shared" si="0"/>
        <v>1557</v>
      </c>
      <c r="L12" s="27">
        <f t="shared" si="2"/>
        <v>519</v>
      </c>
      <c r="M12" s="49" t="s">
        <v>32</v>
      </c>
      <c r="N12" s="50"/>
    </row>
    <row r="13" s="2" customFormat="true" ht="51" customHeight="true" spans="1:14">
      <c r="A13" s="11">
        <v>7</v>
      </c>
      <c r="B13" s="14" t="s">
        <v>19</v>
      </c>
      <c r="C13" s="15" t="s">
        <v>27</v>
      </c>
      <c r="D13" s="16" t="s">
        <v>28</v>
      </c>
      <c r="E13" s="16" t="s">
        <v>49</v>
      </c>
      <c r="F13" s="15" t="s">
        <v>50</v>
      </c>
      <c r="G13" s="32" t="s">
        <v>51</v>
      </c>
      <c r="H13" s="14">
        <v>6.31</v>
      </c>
      <c r="I13" s="27">
        <v>400</v>
      </c>
      <c r="J13" s="27">
        <f t="shared" si="1"/>
        <v>2524</v>
      </c>
      <c r="K13" s="27">
        <f t="shared" si="0"/>
        <v>1893</v>
      </c>
      <c r="L13" s="27">
        <f t="shared" si="2"/>
        <v>631</v>
      </c>
      <c r="M13" s="49" t="s">
        <v>52</v>
      </c>
      <c r="N13" s="51"/>
    </row>
    <row r="14" s="2" customFormat="true" ht="116" customHeight="true" spans="1:14">
      <c r="A14" s="11">
        <v>8</v>
      </c>
      <c r="B14" s="14" t="s">
        <v>19</v>
      </c>
      <c r="C14" s="15" t="s">
        <v>27</v>
      </c>
      <c r="D14" s="16" t="s">
        <v>41</v>
      </c>
      <c r="E14" s="16" t="s">
        <v>53</v>
      </c>
      <c r="F14" s="33" t="s">
        <v>54</v>
      </c>
      <c r="G14" s="34" t="s">
        <v>55</v>
      </c>
      <c r="H14" s="14">
        <v>9.24</v>
      </c>
      <c r="I14" s="27">
        <v>400</v>
      </c>
      <c r="J14" s="27">
        <f t="shared" si="1"/>
        <v>3696</v>
      </c>
      <c r="K14" s="27">
        <f t="shared" si="0"/>
        <v>2772</v>
      </c>
      <c r="L14" s="27">
        <f t="shared" si="2"/>
        <v>924</v>
      </c>
      <c r="M14" s="49" t="s">
        <v>56</v>
      </c>
      <c r="N14" s="52" t="s">
        <v>33</v>
      </c>
    </row>
    <row r="15" s="2" customFormat="true" ht="192" customHeight="true" spans="1:14">
      <c r="A15" s="11">
        <v>9</v>
      </c>
      <c r="B15" s="17" t="s">
        <v>19</v>
      </c>
      <c r="C15" s="17" t="s">
        <v>57</v>
      </c>
      <c r="D15" s="17" t="s">
        <v>58</v>
      </c>
      <c r="E15" s="17" t="s">
        <v>59</v>
      </c>
      <c r="F15" s="17" t="s">
        <v>60</v>
      </c>
      <c r="G15" s="31" t="s">
        <v>61</v>
      </c>
      <c r="H15" s="35">
        <v>5.21</v>
      </c>
      <c r="I15" s="27">
        <v>400</v>
      </c>
      <c r="J15" s="27">
        <f t="shared" ref="J15:J20" si="3">H15*400</f>
        <v>2084</v>
      </c>
      <c r="K15" s="27">
        <f t="shared" ref="K15:K20" si="4">H15*300</f>
        <v>1563</v>
      </c>
      <c r="L15" s="27">
        <f t="shared" ref="L15:L20" si="5">H15*100</f>
        <v>521</v>
      </c>
      <c r="M15" s="18" t="s">
        <v>62</v>
      </c>
      <c r="N15" s="52"/>
    </row>
    <row r="16" s="2" customFormat="true" ht="189" customHeight="true" spans="1:14">
      <c r="A16" s="11">
        <v>10</v>
      </c>
      <c r="B16" s="17" t="s">
        <v>19</v>
      </c>
      <c r="C16" s="17" t="s">
        <v>63</v>
      </c>
      <c r="D16" s="17" t="s">
        <v>57</v>
      </c>
      <c r="E16" s="17" t="s">
        <v>64</v>
      </c>
      <c r="F16" s="17" t="s">
        <v>43</v>
      </c>
      <c r="G16" s="31" t="s">
        <v>65</v>
      </c>
      <c r="H16" s="35">
        <v>7.91</v>
      </c>
      <c r="I16" s="27">
        <v>400</v>
      </c>
      <c r="J16" s="27">
        <f t="shared" si="3"/>
        <v>3164</v>
      </c>
      <c r="K16" s="27">
        <f t="shared" si="4"/>
        <v>2373</v>
      </c>
      <c r="L16" s="27">
        <f t="shared" si="5"/>
        <v>791</v>
      </c>
      <c r="M16" s="18" t="s">
        <v>66</v>
      </c>
      <c r="N16" s="52"/>
    </row>
    <row r="17" s="2" customFormat="true" ht="75" customHeight="true" spans="1:14">
      <c r="A17" s="18">
        <v>11</v>
      </c>
      <c r="B17" s="19" t="s">
        <v>19</v>
      </c>
      <c r="C17" s="20" t="s">
        <v>20</v>
      </c>
      <c r="D17" s="20" t="s">
        <v>34</v>
      </c>
      <c r="E17" s="20" t="s">
        <v>67</v>
      </c>
      <c r="F17" s="36" t="s">
        <v>54</v>
      </c>
      <c r="G17" s="25" t="s">
        <v>68</v>
      </c>
      <c r="H17" s="26">
        <v>11.3</v>
      </c>
      <c r="I17" s="27">
        <v>400</v>
      </c>
      <c r="J17" s="27">
        <f t="shared" si="3"/>
        <v>4520</v>
      </c>
      <c r="K17" s="27">
        <f t="shared" si="4"/>
        <v>3390</v>
      </c>
      <c r="L17" s="27">
        <f t="shared" si="5"/>
        <v>1130</v>
      </c>
      <c r="M17" s="46" t="s">
        <v>69</v>
      </c>
      <c r="N17" s="52" t="s">
        <v>33</v>
      </c>
    </row>
    <row r="18" s="2" customFormat="true" ht="75" customHeight="true" spans="1:14">
      <c r="A18" s="18">
        <v>12</v>
      </c>
      <c r="B18" s="17" t="s">
        <v>19</v>
      </c>
      <c r="C18" s="17" t="s">
        <v>20</v>
      </c>
      <c r="D18" s="17" t="s">
        <v>41</v>
      </c>
      <c r="E18" s="17" t="s">
        <v>70</v>
      </c>
      <c r="F18" s="17" t="s">
        <v>71</v>
      </c>
      <c r="G18" s="31" t="s">
        <v>72</v>
      </c>
      <c r="H18" s="35">
        <v>6.4</v>
      </c>
      <c r="I18" s="27">
        <v>400</v>
      </c>
      <c r="J18" s="27">
        <f t="shared" si="3"/>
        <v>2560</v>
      </c>
      <c r="K18" s="27">
        <f t="shared" si="4"/>
        <v>1920</v>
      </c>
      <c r="L18" s="27">
        <f t="shared" si="5"/>
        <v>640</v>
      </c>
      <c r="M18" s="18" t="s">
        <v>73</v>
      </c>
      <c r="N18" s="52"/>
    </row>
    <row r="19" s="2" customFormat="true" ht="75" customHeight="true" spans="1:14">
      <c r="A19" s="18">
        <v>13</v>
      </c>
      <c r="B19" s="17" t="s">
        <v>19</v>
      </c>
      <c r="C19" s="17" t="s">
        <v>20</v>
      </c>
      <c r="D19" s="17" t="s">
        <v>21</v>
      </c>
      <c r="E19" s="17" t="s">
        <v>74</v>
      </c>
      <c r="F19" s="17" t="s">
        <v>54</v>
      </c>
      <c r="G19" s="31" t="s">
        <v>75</v>
      </c>
      <c r="H19" s="35">
        <v>11.48</v>
      </c>
      <c r="I19" s="27">
        <v>400</v>
      </c>
      <c r="J19" s="27">
        <f t="shared" si="3"/>
        <v>4592</v>
      </c>
      <c r="K19" s="27">
        <f t="shared" si="4"/>
        <v>3444</v>
      </c>
      <c r="L19" s="27">
        <f t="shared" si="5"/>
        <v>1148</v>
      </c>
      <c r="M19" s="18" t="s">
        <v>76</v>
      </c>
      <c r="N19" s="52"/>
    </row>
    <row r="20" s="2" customFormat="true" ht="75" customHeight="true" spans="1:14">
      <c r="A20" s="18">
        <v>14</v>
      </c>
      <c r="B20" s="17" t="s">
        <v>19</v>
      </c>
      <c r="C20" s="17" t="s">
        <v>20</v>
      </c>
      <c r="D20" s="17" t="s">
        <v>34</v>
      </c>
      <c r="E20" s="17" t="s">
        <v>77</v>
      </c>
      <c r="F20" s="17" t="s">
        <v>78</v>
      </c>
      <c r="G20" s="31" t="s">
        <v>79</v>
      </c>
      <c r="H20" s="35">
        <v>9.76</v>
      </c>
      <c r="I20" s="27">
        <v>400</v>
      </c>
      <c r="J20" s="27">
        <f t="shared" si="3"/>
        <v>3904</v>
      </c>
      <c r="K20" s="27">
        <f t="shared" si="4"/>
        <v>2928</v>
      </c>
      <c r="L20" s="27">
        <f t="shared" si="5"/>
        <v>976</v>
      </c>
      <c r="M20" s="18" t="s">
        <v>73</v>
      </c>
      <c r="N20" s="52"/>
    </row>
    <row r="21" s="3" customFormat="true" ht="28" customHeight="true" spans="1:14">
      <c r="A21" s="18"/>
      <c r="B21" s="21" t="s">
        <v>80</v>
      </c>
      <c r="C21" s="22"/>
      <c r="D21" s="22"/>
      <c r="E21" s="22"/>
      <c r="F21" s="22"/>
      <c r="G21" s="37"/>
      <c r="H21" s="18">
        <f>SUM(H7:H20)</f>
        <v>106.99</v>
      </c>
      <c r="I21" s="18"/>
      <c r="J21" s="18">
        <f>SUM(J7:J20)</f>
        <v>43604</v>
      </c>
      <c r="K21" s="18">
        <f>SUM(K7:K20)</f>
        <v>32097</v>
      </c>
      <c r="L21" s="18">
        <f>SUM(L7:L20)</f>
        <v>11507</v>
      </c>
      <c r="M21" s="18"/>
      <c r="N21" s="52"/>
    </row>
    <row r="22" spans="1:13">
      <c r="A22" s="23"/>
      <c r="B22" s="23"/>
      <c r="C22" s="23"/>
      <c r="D22" s="23"/>
      <c r="E22" s="23"/>
      <c r="F22" s="23"/>
      <c r="G22" s="38"/>
      <c r="H22" s="23"/>
      <c r="I22" s="23"/>
      <c r="J22" s="23"/>
      <c r="K22" s="23"/>
      <c r="L22" s="23"/>
      <c r="M22" s="23"/>
    </row>
    <row r="23" ht="15" customHeight="true" spans="1:13">
      <c r="A23" s="23"/>
      <c r="B23" s="23"/>
      <c r="C23" s="23"/>
      <c r="D23" s="23"/>
      <c r="E23" s="23"/>
      <c r="F23" s="23"/>
      <c r="G23" s="38"/>
      <c r="H23" s="23"/>
      <c r="I23" s="23"/>
      <c r="J23" s="23"/>
      <c r="K23" s="23"/>
      <c r="L23" s="23"/>
      <c r="M23" s="23"/>
    </row>
  </sheetData>
  <mergeCells count="22">
    <mergeCell ref="A1:C1"/>
    <mergeCell ref="A2:M2"/>
    <mergeCell ref="A3:M3"/>
    <mergeCell ref="J4:L4"/>
    <mergeCell ref="K5:L5"/>
    <mergeCell ref="B21:G21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M4:M6"/>
    <mergeCell ref="N4:N6"/>
    <mergeCell ref="N8:N13"/>
    <mergeCell ref="N14:N16"/>
    <mergeCell ref="N17:N20"/>
    <mergeCell ref="A22:M23"/>
  </mergeCells>
  <pageMargins left="0.118055555555556" right="0.0784722222222222" top="0.118055555555556" bottom="0.118055555555556" header="0.118055555555556" footer="0.078472222222222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 南丰镇2026年天然橡胶良种良法补助申请汇总表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2025-09-21T15:09:00Z</dcterms:created>
  <dcterms:modified xsi:type="dcterms:W3CDTF">2026-10-19T11:23:33Z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E37155509A034785AF2FD74F76A1090E_11</vt:lpwstr>
  </property>
  <property fmtid="{D5CDD505-2E9C-101B-9397-08002B2CF9AE}" pid="3" name="KSOProductBuildVer">
    <vt:lpwstr>2052-11.8.2.9864</vt:lpwstr>
  </property>
  <property fmtid="{D5CDD505-2E9C-101B-9397-08002B2CF9AE}" pid="4" name="CalculationRule">
    <vt:i4>0</vt:i4>
  </property>
</Properties>
</file>