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Sheet1!$A$1:$M$62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<sst xmlns="http://schemas.openxmlformats.org/spreadsheetml/2006/main" count="355" uniqueCount="182">
  <si>
    <t>儋州市2025年第二批招用就业困难人员社会保险补贴拟发放花名册</t>
  </si>
  <si>
    <t>填报单位：儋州市就业服务中心</t>
  </si>
  <si>
    <t>序号</t>
  </si>
  <si>
    <t>单位名称</t>
  </si>
  <si>
    <t>证件号码</t>
  </si>
  <si>
    <t>姓名</t>
  </si>
  <si>
    <t>性别</t>
  </si>
  <si>
    <t>认定人员类别</t>
  </si>
  <si>
    <t>补贴申领起止日期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</si>
  <si>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</si>
  <si>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</si>
  <si>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</si>
  <si>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</si>
  <si>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</si>
  <si>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</si>
  <si>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海南正海水产科技有限公司</t>
  </si>
  <si>
    <t>460003********6651</t>
  </si>
  <si>
    <t>黄河康</t>
  </si>
  <si>
    <t>男</t>
  </si>
  <si>
    <t>持《中华人民共和国残疾人证》人员</t>
  </si>
  <si>
    <t>新增</t>
  </si>
  <si>
    <t>儋州海玉盟环境工程有限公司</t>
  </si>
  <si>
    <t>460029********5815</t>
  </si>
  <si>
    <t>陈勇志</t>
  </si>
  <si>
    <t>202501-202506</t>
  </si>
  <si>
    <t>460003********6412</t>
  </si>
  <si>
    <t>黄启华</t>
  </si>
  <si>
    <t>202411-202506</t>
  </si>
  <si>
    <t>460003********6021</t>
  </si>
  <si>
    <t>符就妍</t>
  </si>
  <si>
    <t>女</t>
  </si>
  <si>
    <t>续发</t>
  </si>
  <si>
    <t>海南金红叶纸业有限公司</t>
  </si>
  <si>
    <t>610523********2276</t>
  </si>
  <si>
    <t>张钊</t>
  </si>
  <si>
    <t>202410-202506</t>
  </si>
  <si>
    <t>460031********561X</t>
  </si>
  <si>
    <t>何如宝</t>
  </si>
  <si>
    <t>460003********6610</t>
  </si>
  <si>
    <t>孙为国</t>
  </si>
  <si>
    <t>460003********2639</t>
  </si>
  <si>
    <t>钟贤儒</t>
  </si>
  <si>
    <t>海南奥克化学有限公司</t>
  </si>
  <si>
    <t>460300********0021</t>
  </si>
  <si>
    <t>李丽香</t>
  </si>
  <si>
    <t>儋州那大莲友荣烟酒行</t>
  </si>
  <si>
    <t>460003********1422</t>
  </si>
  <si>
    <t>陈桂莲</t>
  </si>
  <si>
    <r>
      <rPr>
        <sz val="8"/>
        <rFont val="宋体"/>
        <charset val="134"/>
      </rPr>
      <t>城镇登记失业人员中的大龄人员（女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岁以上、男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岁以上）</t>
    </r>
  </si>
  <si>
    <t>儋州市那大镇星辉幼儿园</t>
  </si>
  <si>
    <t>460003********2625</t>
  </si>
  <si>
    <t>李春桃</t>
  </si>
  <si>
    <t>相对稳定脱贫户</t>
  </si>
  <si>
    <t>洋浦彩蝶飞有限公司</t>
  </si>
  <si>
    <t>460003********5848</t>
  </si>
  <si>
    <t>陈丹女</t>
  </si>
  <si>
    <t>海南众得恒隆科技有限公司</t>
  </si>
  <si>
    <t>460003********0048</t>
  </si>
  <si>
    <t>黎秋莉</t>
  </si>
  <si>
    <t>儋州文旅公交巴士服务有限公司</t>
  </si>
  <si>
    <t>460028********5212</t>
  </si>
  <si>
    <t>王积学</t>
  </si>
  <si>
    <t>469003********5639</t>
  </si>
  <si>
    <t>黎肇力</t>
  </si>
  <si>
    <t>儋州市白马井镇东方童话幼儿园</t>
  </si>
  <si>
    <t>460029********8523</t>
  </si>
  <si>
    <t>吴莲女</t>
  </si>
  <si>
    <t>城乡低保家庭</t>
  </si>
  <si>
    <t>沃尔金顿科技（洋浦）有限公司</t>
  </si>
  <si>
    <t>460003********2444</t>
  </si>
  <si>
    <t>唐有爱</t>
  </si>
  <si>
    <t>儋州市人民政府新英湾办事处</t>
  </si>
  <si>
    <t>460300********0012</t>
  </si>
  <si>
    <t>李贤正</t>
  </si>
  <si>
    <t>儋州视康眼科医院有限公司</t>
  </si>
  <si>
    <t>460003********2644</t>
  </si>
  <si>
    <t>钟紫莹</t>
  </si>
  <si>
    <t>海南环海检测技术有限公司</t>
  </si>
  <si>
    <t>460003********6025</t>
  </si>
  <si>
    <t>张炳妹</t>
  </si>
  <si>
    <t>海南长龙医药有限公司</t>
  </si>
  <si>
    <t>460003********2612</t>
  </si>
  <si>
    <t>周忠亮</t>
  </si>
  <si>
    <t>海南玖强机电设备安装有限公司</t>
  </si>
  <si>
    <t>460300********0325</t>
  </si>
  <si>
    <t>陈金桃</t>
  </si>
  <si>
    <t>岳阳长炼机电工程技术有限公司洋浦分公司</t>
  </si>
  <si>
    <t>460003********2610</t>
  </si>
  <si>
    <t>林发菁</t>
  </si>
  <si>
    <t>460300********001X</t>
  </si>
  <si>
    <t>吴海波</t>
  </si>
  <si>
    <t>海南昌和物流有限公司</t>
  </si>
  <si>
    <t>469003********3013</t>
  </si>
  <si>
    <t>林儒</t>
  </si>
  <si>
    <t>儋州爱尔新希望眼科医院有限公司</t>
  </si>
  <si>
    <t>460003********2817</t>
  </si>
  <si>
    <t>李石卫</t>
  </si>
  <si>
    <t>儋州市丹阳学校</t>
  </si>
  <si>
    <t>460003********2465</t>
  </si>
  <si>
    <t>唐俊妍</t>
  </si>
  <si>
    <t>海南致简人力资源服务有限公司</t>
  </si>
  <si>
    <t>460003********0420</t>
  </si>
  <si>
    <t>叶玉菊</t>
  </si>
  <si>
    <t>469003********242X</t>
  </si>
  <si>
    <t>羊青柳</t>
  </si>
  <si>
    <r>
      <rPr>
        <sz val="8"/>
        <rFont val="宋体"/>
        <charset val="134"/>
      </rPr>
      <t>登记失业连续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年以上的人员</t>
    </r>
  </si>
  <si>
    <t>469003********6427</t>
  </si>
  <si>
    <t>羊冬月</t>
  </si>
  <si>
    <t>460003********2814</t>
  </si>
  <si>
    <t>赵沛兴</t>
  </si>
  <si>
    <t>460003********7629</t>
  </si>
  <si>
    <t>黄中娜</t>
  </si>
  <si>
    <t>海南琛海实业有限公司儋州分公司</t>
  </si>
  <si>
    <t>460003********6024</t>
  </si>
  <si>
    <t>符步梅</t>
  </si>
  <si>
    <t>海南建全装配式材料有限公司</t>
  </si>
  <si>
    <t>440981********8611</t>
  </si>
  <si>
    <t>罗茂智</t>
  </si>
  <si>
    <t>460003********3040</t>
  </si>
  <si>
    <t>吴娟蒙</t>
  </si>
  <si>
    <t>海南合丰运维科技有限公司</t>
  </si>
  <si>
    <t>460003********2674</t>
  </si>
  <si>
    <t>赵壮伟</t>
  </si>
  <si>
    <t>海南南海现代修造船有限公司</t>
  </si>
  <si>
    <t>460003********4456</t>
  </si>
  <si>
    <t>谢明</t>
  </si>
  <si>
    <t>儋州市府南小学</t>
  </si>
  <si>
    <t>362529********3025</t>
  </si>
  <si>
    <t>徐美英</t>
  </si>
  <si>
    <t>海南天然橡胶产业集团金橡有限公司金星橡胶加工分公司</t>
  </si>
  <si>
    <t>460003********5819</t>
  </si>
  <si>
    <t>梁鸿伟</t>
  </si>
  <si>
    <t>儋州市弘毅社会组织孵化发展中心</t>
  </si>
  <si>
    <t>512930********0025</t>
  </si>
  <si>
    <t>罗玉清</t>
  </si>
  <si>
    <t>海南洋浦力源石化工程有限公司</t>
  </si>
  <si>
    <t>469003********2738</t>
  </si>
  <si>
    <t>何盛全</t>
  </si>
  <si>
    <t>儋州振日机电设备有限公司</t>
  </si>
  <si>
    <t>370826********4619</t>
  </si>
  <si>
    <t>满在广</t>
  </si>
  <si>
    <t>儋州宇顺实业有限公司</t>
  </si>
  <si>
    <t>460003********0634</t>
  </si>
  <si>
    <t>钟育文</t>
  </si>
  <si>
    <t>海南热作两院种业科技有限责任公司</t>
  </si>
  <si>
    <t>469003********3529</t>
  </si>
  <si>
    <t>符彩月</t>
  </si>
  <si>
    <t>海南壮美农牧有限公司</t>
  </si>
  <si>
    <t>陈再萱</t>
  </si>
  <si>
    <t>恒大海花岛旅游运营管理有限公司儋州双塔酒店分公司</t>
  </si>
  <si>
    <t>460036********3817</t>
  </si>
  <si>
    <t>王家政</t>
  </si>
  <si>
    <t>460003********4812</t>
  </si>
  <si>
    <t>郭金腾</t>
  </si>
  <si>
    <t>460003********0217</t>
  </si>
  <si>
    <t>邓家豪</t>
  </si>
  <si>
    <t>儋州市园林管理局</t>
  </si>
  <si>
    <t>460029********343X</t>
  </si>
  <si>
    <t>羊家仍</t>
  </si>
  <si>
    <t>460003********3417</t>
  </si>
  <si>
    <t>林桂材</t>
  </si>
  <si>
    <t>460003********3411</t>
  </si>
  <si>
    <t>曾其昌</t>
  </si>
  <si>
    <t>469003********531X</t>
  </si>
  <si>
    <t>羊金锋</t>
  </si>
  <si>
    <t>460003********3441</t>
  </si>
  <si>
    <t>符蔚容</t>
  </si>
  <si>
    <t>460300********0624</t>
  </si>
  <si>
    <t>符庆美</t>
  </si>
  <si>
    <t>儋州城西医院</t>
  </si>
  <si>
    <t>李助庆</t>
  </si>
  <si>
    <t>儋州良敏实业有限公司</t>
  </si>
  <si>
    <t>460003********2443</t>
  </si>
  <si>
    <t>朱发娇</t>
  </si>
  <si>
    <t>儋州惠中城市环境服务有限公司</t>
  </si>
  <si>
    <t>460003********7820</t>
  </si>
  <si>
    <t>张英莲</t>
  </si>
  <si>
    <t>海南响亮饲料有限公司</t>
  </si>
  <si>
    <t>460300********0029</t>
  </si>
  <si>
    <t>周贤丽</t>
  </si>
  <si>
    <t>460300********0314</t>
  </si>
  <si>
    <t>刘正永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</si>
</sst>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</font>
    <font>
      <sz val="8"/>
      <color theme="1"/>
      <name val="Times New Roman"/>
      <charset val="134"/>
    </font>
    <font>
      <sz val="9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31" fillId="10" borderId="10" applyNumberFormat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333;&#20301;&#31038;&#20250;&#20445;&#38505;&#34917;&#36148;&#20154;&#21592;&#33457;&#21517;&#20876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社会保险补贴人员花名册"/>
    </sheetNames>
    <sheetDataSet>
      <sheetData sheetId="0">
        <row r="3">
          <cell r="F3" t="str">
            <v>460300197905010021</v>
          </cell>
          <cell r="G3" t="str">
            <v>李丽香</v>
          </cell>
          <cell r="H3" t="str">
            <v>女</v>
          </cell>
          <cell r="I3" t="str">
            <v>1979-05-01</v>
          </cell>
          <cell r="J3" t="str">
            <v>17776833162</v>
          </cell>
          <cell r="K3" t="str">
            <v>就业困难人员</v>
          </cell>
          <cell r="L3" t="str">
            <v>持《中华人民共和国残疾人证》人员</v>
          </cell>
        </row>
        <row r="3">
          <cell r="N3" t="str">
            <v>2025-04-08</v>
          </cell>
          <cell r="O3" t="str">
            <v>是</v>
          </cell>
          <cell r="P3" t="str">
            <v>202504-202506</v>
          </cell>
          <cell r="Q3">
            <v>3</v>
          </cell>
          <cell r="R3">
            <v>2341.74</v>
          </cell>
          <cell r="S3">
            <v>951.33</v>
          </cell>
          <cell r="T3">
            <v>73.17</v>
          </cell>
          <cell r="U3">
            <v>3366.24</v>
          </cell>
        </row>
        <row r="4">
          <cell r="F4" t="str">
            <v>460003199306116651</v>
          </cell>
          <cell r="G4" t="str">
            <v>黄河康</v>
          </cell>
          <cell r="H4" t="str">
            <v>男</v>
          </cell>
          <cell r="I4" t="str">
            <v>1993-06-11</v>
          </cell>
          <cell r="J4" t="str">
            <v>18289863368</v>
          </cell>
          <cell r="K4" t="str">
            <v>就业困难人员</v>
          </cell>
          <cell r="L4" t="str">
            <v>持《中华人民共和国残疾人证》人员</v>
          </cell>
        </row>
        <row r="4">
          <cell r="N4" t="str">
            <v>2025-03-01</v>
          </cell>
          <cell r="O4" t="str">
            <v>是</v>
          </cell>
          <cell r="P4" t="str">
            <v>202503-202506</v>
          </cell>
          <cell r="Q4">
            <v>4</v>
          </cell>
          <cell r="R4">
            <v>3122.32</v>
          </cell>
          <cell r="S4">
            <v>1268.44</v>
          </cell>
          <cell r="T4">
            <v>97.56</v>
          </cell>
          <cell r="U4">
            <v>4488.32</v>
          </cell>
        </row>
        <row r="5">
          <cell r="F5" t="str">
            <v>460003198709096021</v>
          </cell>
          <cell r="G5" t="str">
            <v>符就妍</v>
          </cell>
          <cell r="H5" t="str">
            <v>女</v>
          </cell>
          <cell r="I5" t="str">
            <v>1987-09-09</v>
          </cell>
          <cell r="J5" t="str">
            <v>13700480076</v>
          </cell>
          <cell r="K5" t="str">
            <v>就业困难人员</v>
          </cell>
          <cell r="L5" t="str">
            <v>持《中华人民共和国残疾人证》人员</v>
          </cell>
        </row>
        <row r="5">
          <cell r="N5" t="str">
            <v>2024-11-01</v>
          </cell>
          <cell r="O5" t="str">
            <v>否</v>
          </cell>
          <cell r="P5" t="str">
            <v>202505-202506</v>
          </cell>
          <cell r="Q5">
            <v>2</v>
          </cell>
          <cell r="R5">
            <v>1561.16</v>
          </cell>
          <cell r="S5">
            <v>634.22</v>
          </cell>
          <cell r="T5">
            <v>48.78</v>
          </cell>
          <cell r="U5">
            <v>2244.16</v>
          </cell>
        </row>
        <row r="6">
          <cell r="F6" t="str">
            <v>460003198006096412</v>
          </cell>
          <cell r="G6" t="str">
            <v>黄启华</v>
          </cell>
          <cell r="H6" t="str">
            <v>男</v>
          </cell>
          <cell r="I6" t="str">
            <v>1980-06-09</v>
          </cell>
          <cell r="J6" t="str">
            <v>18876858632</v>
          </cell>
          <cell r="K6" t="str">
            <v>就业困难人员</v>
          </cell>
          <cell r="L6" t="str">
            <v>持《中华人民共和国残疾人证》人员</v>
          </cell>
        </row>
        <row r="6">
          <cell r="N6" t="str">
            <v>2024-11-01</v>
          </cell>
          <cell r="O6" t="str">
            <v>否</v>
          </cell>
          <cell r="P6" t="str">
            <v>202506-202506</v>
          </cell>
          <cell r="Q6">
            <v>1</v>
          </cell>
          <cell r="R6">
            <v>780.58</v>
          </cell>
          <cell r="S6">
            <v>317.11</v>
          </cell>
          <cell r="T6">
            <v>24.39</v>
          </cell>
          <cell r="U6">
            <v>1122.08</v>
          </cell>
        </row>
        <row r="7">
          <cell r="F7" t="str">
            <v>460029197202225815</v>
          </cell>
          <cell r="G7" t="str">
            <v>陈勇志</v>
          </cell>
          <cell r="H7" t="str">
            <v>男</v>
          </cell>
          <cell r="I7" t="str">
            <v>1972-02-22</v>
          </cell>
          <cell r="J7" t="str">
            <v>18289723790</v>
          </cell>
          <cell r="K7" t="str">
            <v>就业困难人员</v>
          </cell>
          <cell r="L7" t="str">
            <v>持《中华人民共和国残疾人证》人员</v>
          </cell>
        </row>
        <row r="7">
          <cell r="N7" t="str">
            <v>2025-01-08</v>
          </cell>
          <cell r="O7" t="str">
            <v>否</v>
          </cell>
          <cell r="P7" t="str">
            <v>202506-202506</v>
          </cell>
          <cell r="Q7">
            <v>1</v>
          </cell>
          <cell r="R7">
            <v>780.58</v>
          </cell>
          <cell r="S7">
            <v>317.11</v>
          </cell>
          <cell r="T7">
            <v>24.39</v>
          </cell>
          <cell r="U7">
            <v>1122.08</v>
          </cell>
        </row>
        <row r="8">
          <cell r="F8" t="str">
            <v>460003198011271422</v>
          </cell>
          <cell r="G8" t="str">
            <v>陈桂莲</v>
          </cell>
          <cell r="H8" t="str">
            <v>女</v>
          </cell>
          <cell r="I8" t="str">
            <v>1980-11-27</v>
          </cell>
          <cell r="J8" t="str">
            <v>13398975298</v>
          </cell>
          <cell r="K8" t="str">
            <v>就业困难人员</v>
          </cell>
          <cell r="L8" t="str">
            <v>城镇登记失业人员中的大龄人员（女40岁以上、男50岁以上）</v>
          </cell>
        </row>
        <row r="8">
          <cell r="N8" t="str">
            <v>2023-01-01</v>
          </cell>
          <cell r="O8" t="str">
            <v>否</v>
          </cell>
          <cell r="P8" t="str">
            <v>202505-202505</v>
          </cell>
          <cell r="Q8">
            <v>1</v>
          </cell>
          <cell r="R8">
            <v>780.58</v>
          </cell>
          <cell r="S8">
            <v>317.11</v>
          </cell>
          <cell r="T8">
            <v>24.39</v>
          </cell>
          <cell r="U8">
            <v>1122.08</v>
          </cell>
        </row>
        <row r="9">
          <cell r="F9" t="str">
            <v>460003198604122625</v>
          </cell>
          <cell r="G9" t="str">
            <v>李春桃</v>
          </cell>
          <cell r="H9" t="str">
            <v>女</v>
          </cell>
          <cell r="I9" t="str">
            <v>1986-04-12</v>
          </cell>
          <cell r="J9" t="str">
            <v>15120832305</v>
          </cell>
          <cell r="K9" t="str">
            <v>就业困难人员</v>
          </cell>
          <cell r="L9" t="str">
            <v>相对稳定脱贫户</v>
          </cell>
        </row>
        <row r="9">
          <cell r="N9" t="str">
            <v>2023-04-01</v>
          </cell>
          <cell r="O9" t="str">
            <v>否</v>
          </cell>
          <cell r="P9" t="str">
            <v>202505-202506</v>
          </cell>
          <cell r="Q9">
            <v>2</v>
          </cell>
          <cell r="R9">
            <v>1561.16</v>
          </cell>
          <cell r="S9">
            <v>634.22</v>
          </cell>
          <cell r="T9">
            <v>48.78</v>
          </cell>
          <cell r="U9">
            <v>2244.16</v>
          </cell>
        </row>
        <row r="10">
          <cell r="F10" t="str">
            <v>460003199702255848</v>
          </cell>
          <cell r="G10" t="str">
            <v>陈丹女</v>
          </cell>
          <cell r="H10" t="str">
            <v>女</v>
          </cell>
          <cell r="I10" t="str">
            <v>1997-02-25</v>
          </cell>
          <cell r="J10" t="str">
            <v>18389663224</v>
          </cell>
          <cell r="K10" t="str">
            <v>就业困难人员</v>
          </cell>
          <cell r="L10" t="str">
            <v>相对稳定脱贫户</v>
          </cell>
        </row>
        <row r="10">
          <cell r="N10" t="str">
            <v>2023-06-01</v>
          </cell>
          <cell r="O10" t="str">
            <v>否</v>
          </cell>
          <cell r="P10" t="str">
            <v>202505-202506</v>
          </cell>
          <cell r="Q10">
            <v>2</v>
          </cell>
          <cell r="R10">
            <v>1561.16</v>
          </cell>
          <cell r="S10">
            <v>634.22</v>
          </cell>
          <cell r="T10">
            <v>48.78</v>
          </cell>
          <cell r="U10">
            <v>2244.16</v>
          </cell>
        </row>
        <row r="11">
          <cell r="F11" t="str">
            <v>460003197810280048</v>
          </cell>
          <cell r="G11" t="str">
            <v>黎秋莉</v>
          </cell>
          <cell r="H11" t="str">
            <v>女</v>
          </cell>
          <cell r="I11" t="str">
            <v>1978-10-28</v>
          </cell>
          <cell r="J11" t="str">
            <v>13337625819</v>
          </cell>
          <cell r="K11" t="str">
            <v>就业困难人员</v>
          </cell>
          <cell r="L11" t="str">
            <v>城镇登记失业人员中的大龄人员（女40岁以上、男50岁以上）</v>
          </cell>
        </row>
        <row r="11">
          <cell r="N11" t="str">
            <v>2024-01-01</v>
          </cell>
          <cell r="O11" t="str">
            <v>否</v>
          </cell>
          <cell r="P11" t="str">
            <v>202503-202504</v>
          </cell>
          <cell r="Q11">
            <v>2</v>
          </cell>
          <cell r="R11">
            <v>1561.16</v>
          </cell>
          <cell r="S11">
            <v>634.22</v>
          </cell>
          <cell r="T11">
            <v>48.78</v>
          </cell>
          <cell r="U11">
            <v>2244.16</v>
          </cell>
        </row>
        <row r="12">
          <cell r="F12" t="str">
            <v>460028197110125212</v>
          </cell>
          <cell r="G12" t="str">
            <v>王积学</v>
          </cell>
          <cell r="H12" t="str">
            <v>男</v>
          </cell>
          <cell r="I12" t="str">
            <v>1971-10-12</v>
          </cell>
          <cell r="J12" t="str">
            <v>13337675791</v>
          </cell>
          <cell r="K12" t="str">
            <v>就业困难人员</v>
          </cell>
          <cell r="L12" t="str">
            <v>城镇登记失业人员中的大龄人员（女40岁以上、男50岁以上）</v>
          </cell>
        </row>
        <row r="12">
          <cell r="N12" t="str">
            <v>2022-07-01</v>
          </cell>
          <cell r="O12" t="str">
            <v>否</v>
          </cell>
          <cell r="P12" t="str">
            <v>202505-202506</v>
          </cell>
          <cell r="Q12">
            <v>2</v>
          </cell>
          <cell r="R12">
            <v>1561.16</v>
          </cell>
          <cell r="S12">
            <v>634.22</v>
          </cell>
          <cell r="T12">
            <v>48.78</v>
          </cell>
          <cell r="U12">
            <v>2244.16</v>
          </cell>
        </row>
        <row r="13">
          <cell r="F13" t="str">
            <v>469003200112055639</v>
          </cell>
          <cell r="G13" t="str">
            <v>黎肇力</v>
          </cell>
          <cell r="H13" t="str">
            <v>男</v>
          </cell>
          <cell r="I13" t="str">
            <v>2001-12-05</v>
          </cell>
          <cell r="J13" t="str">
            <v>13637693544</v>
          </cell>
          <cell r="K13" t="str">
            <v>就业困难人员</v>
          </cell>
          <cell r="L13" t="str">
            <v>持《中华人民共和国残疾人证》人员</v>
          </cell>
        </row>
        <row r="13">
          <cell r="N13" t="str">
            <v>2023-07-01</v>
          </cell>
          <cell r="O13" t="str">
            <v>否</v>
          </cell>
          <cell r="P13" t="str">
            <v>202505-202506</v>
          </cell>
          <cell r="Q13">
            <v>2</v>
          </cell>
          <cell r="R13">
            <v>1561.16</v>
          </cell>
          <cell r="S13">
            <v>634.22</v>
          </cell>
          <cell r="T13">
            <v>48.78</v>
          </cell>
          <cell r="U13">
            <v>2244.16</v>
          </cell>
        </row>
        <row r="14">
          <cell r="F14" t="str">
            <v>460029197612298523</v>
          </cell>
          <cell r="G14" t="str">
            <v>吴莲女</v>
          </cell>
          <cell r="H14" t="str">
            <v>女</v>
          </cell>
          <cell r="I14" t="str">
            <v>1976-12-29</v>
          </cell>
          <cell r="J14" t="str">
            <v>15120833932</v>
          </cell>
          <cell r="K14" t="str">
            <v>就业困难人员</v>
          </cell>
          <cell r="L14" t="str">
            <v>城乡低保家庭</v>
          </cell>
        </row>
        <row r="14">
          <cell r="N14" t="str">
            <v>2021-06-01</v>
          </cell>
          <cell r="O14" t="str">
            <v>否</v>
          </cell>
          <cell r="P14" t="str">
            <v>202505-202505</v>
          </cell>
          <cell r="Q14">
            <v>1</v>
          </cell>
          <cell r="R14">
            <v>780.58</v>
          </cell>
          <cell r="S14">
            <v>317.11</v>
          </cell>
          <cell r="T14">
            <v>24.39</v>
          </cell>
          <cell r="U14">
            <v>1122.08</v>
          </cell>
        </row>
        <row r="15">
          <cell r="F15" t="str">
            <v>460003198211072444</v>
          </cell>
          <cell r="G15" t="str">
            <v>唐有爱</v>
          </cell>
          <cell r="H15" t="str">
            <v>女</v>
          </cell>
          <cell r="I15" t="str">
            <v>1982-11-07</v>
          </cell>
          <cell r="J15" t="str">
            <v>15120693296</v>
          </cell>
          <cell r="K15" t="str">
            <v>就业困难人员</v>
          </cell>
          <cell r="L15" t="str">
            <v>持《中华人民共和国残疾人证》人员</v>
          </cell>
        </row>
        <row r="15">
          <cell r="N15" t="str">
            <v>2023-08-01</v>
          </cell>
          <cell r="O15" t="str">
            <v>否</v>
          </cell>
          <cell r="P15" t="str">
            <v>202505-202505</v>
          </cell>
          <cell r="Q15">
            <v>1</v>
          </cell>
          <cell r="R15">
            <v>780.58</v>
          </cell>
          <cell r="S15">
            <v>317.11</v>
          </cell>
          <cell r="T15">
            <v>24.39</v>
          </cell>
          <cell r="U15">
            <v>1122.08</v>
          </cell>
        </row>
        <row r="16">
          <cell r="F16" t="str">
            <v>460300198708170012</v>
          </cell>
          <cell r="G16" t="str">
            <v>李贤正</v>
          </cell>
          <cell r="H16" t="str">
            <v>男</v>
          </cell>
          <cell r="I16" t="str">
            <v>1987-08-17</v>
          </cell>
          <cell r="J16" t="str">
            <v>18876780221</v>
          </cell>
          <cell r="K16" t="str">
            <v>就业困难人员</v>
          </cell>
          <cell r="L16" t="str">
            <v>持《中华人民共和国残疾人证》人员</v>
          </cell>
        </row>
        <row r="16">
          <cell r="N16" t="str">
            <v>2022-06-01</v>
          </cell>
          <cell r="O16" t="str">
            <v>否</v>
          </cell>
          <cell r="P16" t="str">
            <v>202505-202505</v>
          </cell>
          <cell r="Q16">
            <v>1</v>
          </cell>
          <cell r="R16">
            <v>780.58</v>
          </cell>
          <cell r="S16">
            <v>317.11</v>
          </cell>
          <cell r="T16">
            <v>24.39</v>
          </cell>
          <cell r="U16">
            <v>1122.08</v>
          </cell>
        </row>
        <row r="17">
          <cell r="F17" t="str">
            <v>460003199509232644</v>
          </cell>
          <cell r="G17" t="str">
            <v>钟紫莹</v>
          </cell>
          <cell r="H17" t="str">
            <v>女</v>
          </cell>
          <cell r="I17" t="str">
            <v>1995-09-23</v>
          </cell>
          <cell r="J17" t="str">
            <v>15289978030</v>
          </cell>
          <cell r="K17" t="str">
            <v>就业困难人员</v>
          </cell>
          <cell r="L17" t="str">
            <v>相对稳定脱贫户</v>
          </cell>
        </row>
        <row r="17">
          <cell r="N17" t="str">
            <v>2022-12-01</v>
          </cell>
          <cell r="O17" t="str">
            <v>否</v>
          </cell>
          <cell r="P17" t="str">
            <v>202504-202505</v>
          </cell>
          <cell r="Q17">
            <v>2</v>
          </cell>
          <cell r="R17">
            <v>1561.16</v>
          </cell>
          <cell r="S17">
            <v>634.22</v>
          </cell>
          <cell r="T17">
            <v>48.78</v>
          </cell>
          <cell r="U17">
            <v>2244.16</v>
          </cell>
        </row>
        <row r="18">
          <cell r="F18" t="str">
            <v>460003199510286025</v>
          </cell>
          <cell r="G18" t="str">
            <v>张炳妹</v>
          </cell>
          <cell r="H18" t="str">
            <v>女</v>
          </cell>
          <cell r="I18" t="str">
            <v>1995-10-28</v>
          </cell>
          <cell r="J18" t="str">
            <v>18417266223</v>
          </cell>
          <cell r="K18" t="str">
            <v>就业困难人员</v>
          </cell>
          <cell r="L18" t="str">
            <v>相对稳定脱贫户</v>
          </cell>
        </row>
        <row r="18">
          <cell r="N18" t="str">
            <v>2023-06-01</v>
          </cell>
          <cell r="O18" t="str">
            <v>否</v>
          </cell>
          <cell r="P18" t="str">
            <v>202505-202506</v>
          </cell>
          <cell r="Q18">
            <v>2</v>
          </cell>
          <cell r="R18">
            <v>1561.16</v>
          </cell>
          <cell r="S18">
            <v>634.22</v>
          </cell>
          <cell r="T18">
            <v>48.78</v>
          </cell>
          <cell r="U18">
            <v>2244.16</v>
          </cell>
        </row>
        <row r="19">
          <cell r="F19" t="str">
            <v>460003198701012612</v>
          </cell>
          <cell r="G19" t="str">
            <v>周忠亮</v>
          </cell>
          <cell r="H19" t="str">
            <v>男</v>
          </cell>
          <cell r="I19" t="str">
            <v>1987-01-01</v>
          </cell>
          <cell r="J19" t="str">
            <v>15812471442</v>
          </cell>
          <cell r="K19" t="str">
            <v>就业困难人员</v>
          </cell>
          <cell r="L19" t="str">
            <v>持《中华人民共和国残疾人证》人员</v>
          </cell>
        </row>
        <row r="19">
          <cell r="N19" t="str">
            <v>2022-12-01</v>
          </cell>
          <cell r="O19" t="str">
            <v>否</v>
          </cell>
          <cell r="P19" t="str">
            <v>202505-202506</v>
          </cell>
          <cell r="Q19">
            <v>2</v>
          </cell>
          <cell r="R19">
            <v>1561.16</v>
          </cell>
          <cell r="S19">
            <v>634.22</v>
          </cell>
          <cell r="T19">
            <v>48.78</v>
          </cell>
          <cell r="U19">
            <v>2244.16</v>
          </cell>
        </row>
        <row r="20">
          <cell r="F20" t="str">
            <v>460300200105080325</v>
          </cell>
          <cell r="G20" t="str">
            <v>陈金桃</v>
          </cell>
          <cell r="H20" t="str">
            <v>女</v>
          </cell>
          <cell r="I20" t="str">
            <v>2001-05-08</v>
          </cell>
          <cell r="J20" t="str">
            <v>13647560327</v>
          </cell>
          <cell r="K20" t="str">
            <v>就业困难人员</v>
          </cell>
          <cell r="L20" t="str">
            <v>持《中华人民共和国残疾人证》人员</v>
          </cell>
        </row>
        <row r="20">
          <cell r="N20" t="str">
            <v>2023-05-01</v>
          </cell>
          <cell r="O20" t="str">
            <v>否</v>
          </cell>
          <cell r="P20" t="str">
            <v>202505-202506</v>
          </cell>
          <cell r="Q20">
            <v>2</v>
          </cell>
          <cell r="R20">
            <v>1561.16</v>
          </cell>
          <cell r="S20">
            <v>634.22</v>
          </cell>
          <cell r="T20">
            <v>48.78</v>
          </cell>
          <cell r="U20">
            <v>2244.16</v>
          </cell>
        </row>
        <row r="21">
          <cell r="F21" t="str">
            <v>460003200206102610</v>
          </cell>
          <cell r="G21" t="str">
            <v>林发菁</v>
          </cell>
          <cell r="H21" t="str">
            <v>男</v>
          </cell>
          <cell r="I21" t="str">
            <v>2002-06-10</v>
          </cell>
          <cell r="J21" t="str">
            <v>18389278472</v>
          </cell>
          <cell r="K21" t="str">
            <v>就业困难人员</v>
          </cell>
          <cell r="L21" t="str">
            <v>相对稳定脱贫户</v>
          </cell>
        </row>
        <row r="21">
          <cell r="N21" t="str">
            <v>2023-11-01</v>
          </cell>
          <cell r="O21" t="str">
            <v>否</v>
          </cell>
          <cell r="P21" t="str">
            <v>202505-202506</v>
          </cell>
          <cell r="Q21">
            <v>2</v>
          </cell>
          <cell r="R21">
            <v>1561.16</v>
          </cell>
          <cell r="S21">
            <v>634.22</v>
          </cell>
          <cell r="T21">
            <v>48.78</v>
          </cell>
          <cell r="U21">
            <v>2244.16</v>
          </cell>
        </row>
        <row r="22">
          <cell r="F22" t="str">
            <v>46030019971102001X</v>
          </cell>
          <cell r="G22" t="str">
            <v>吴海波</v>
          </cell>
          <cell r="H22" t="str">
            <v>男</v>
          </cell>
          <cell r="I22" t="str">
            <v>1997-11-02</v>
          </cell>
          <cell r="J22" t="str">
            <v>17608905200</v>
          </cell>
          <cell r="K22" t="str">
            <v>就业困难人员</v>
          </cell>
          <cell r="L22" t="str">
            <v>持《中华人民共和国残疾人证》人员</v>
          </cell>
        </row>
        <row r="22">
          <cell r="N22" t="str">
            <v>2022-12-01</v>
          </cell>
          <cell r="O22" t="str">
            <v>否</v>
          </cell>
          <cell r="P22" t="str">
            <v>202505-202506</v>
          </cell>
          <cell r="Q22">
            <v>2</v>
          </cell>
          <cell r="R22">
            <v>1561.16</v>
          </cell>
          <cell r="S22">
            <v>634.22</v>
          </cell>
          <cell r="T22">
            <v>48.78</v>
          </cell>
          <cell r="U22">
            <v>2244.16</v>
          </cell>
        </row>
        <row r="23">
          <cell r="F23" t="str">
            <v>469003200506093013</v>
          </cell>
          <cell r="G23" t="str">
            <v>林儒</v>
          </cell>
          <cell r="H23" t="str">
            <v>男</v>
          </cell>
          <cell r="I23" t="str">
            <v>2005-06-09</v>
          </cell>
          <cell r="J23" t="str">
            <v>13648679168</v>
          </cell>
          <cell r="K23" t="str">
            <v>就业困难人员</v>
          </cell>
          <cell r="L23" t="str">
            <v>持《中华人民共和国残疾人证》人员</v>
          </cell>
        </row>
        <row r="23">
          <cell r="N23" t="str">
            <v>2024-08-01</v>
          </cell>
          <cell r="O23" t="str">
            <v>否</v>
          </cell>
          <cell r="P23" t="str">
            <v>202505-202505</v>
          </cell>
          <cell r="Q23">
            <v>1</v>
          </cell>
          <cell r="R23">
            <v>780.58</v>
          </cell>
          <cell r="S23">
            <v>317.11</v>
          </cell>
          <cell r="T23">
            <v>24.39</v>
          </cell>
          <cell r="U23">
            <v>1122.08</v>
          </cell>
        </row>
        <row r="24">
          <cell r="F24" t="str">
            <v>460003197806012817</v>
          </cell>
          <cell r="G24" t="str">
            <v>李石卫</v>
          </cell>
          <cell r="H24" t="str">
            <v>男</v>
          </cell>
          <cell r="I24" t="str">
            <v>1978-06-01</v>
          </cell>
          <cell r="J24" t="str">
            <v>13136057569</v>
          </cell>
          <cell r="K24" t="str">
            <v>就业困难人员</v>
          </cell>
          <cell r="L24" t="str">
            <v>持《中华人民共和国残疾人证》人员</v>
          </cell>
        </row>
        <row r="24">
          <cell r="N24" t="str">
            <v>2023-05-01</v>
          </cell>
          <cell r="O24" t="str">
            <v>否</v>
          </cell>
          <cell r="P24" t="str">
            <v>202505-202505</v>
          </cell>
          <cell r="Q24">
            <v>1</v>
          </cell>
          <cell r="R24">
            <v>780.58</v>
          </cell>
          <cell r="S24">
            <v>317.11</v>
          </cell>
          <cell r="T24">
            <v>24.39</v>
          </cell>
          <cell r="U24">
            <v>1122.08</v>
          </cell>
        </row>
        <row r="25">
          <cell r="F25" t="str">
            <v>460003199612132465</v>
          </cell>
          <cell r="G25" t="str">
            <v>唐俊妍</v>
          </cell>
          <cell r="H25" t="str">
            <v>女</v>
          </cell>
          <cell r="I25" t="str">
            <v>1996-12-13</v>
          </cell>
          <cell r="J25" t="str">
            <v>15120698414</v>
          </cell>
          <cell r="K25" t="str">
            <v>就业困难人员</v>
          </cell>
          <cell r="L25" t="str">
            <v>相对稳定脱贫户</v>
          </cell>
        </row>
        <row r="25">
          <cell r="N25" t="str">
            <v>2022-10-01</v>
          </cell>
          <cell r="O25" t="str">
            <v>否</v>
          </cell>
          <cell r="P25" t="str">
            <v>202505-202506</v>
          </cell>
          <cell r="Q25">
            <v>2</v>
          </cell>
          <cell r="R25">
            <v>1561.16</v>
          </cell>
          <cell r="S25">
            <v>634.22</v>
          </cell>
          <cell r="T25">
            <v>48.78</v>
          </cell>
          <cell r="U25">
            <v>2244.16</v>
          </cell>
        </row>
        <row r="26">
          <cell r="F26" t="str">
            <v>469003199911146427</v>
          </cell>
          <cell r="G26" t="str">
            <v>羊冬月</v>
          </cell>
          <cell r="H26" t="str">
            <v>女</v>
          </cell>
          <cell r="I26" t="str">
            <v>1999-11-14</v>
          </cell>
          <cell r="J26" t="str">
            <v>13976582491</v>
          </cell>
          <cell r="K26" t="str">
            <v>就业困难人员</v>
          </cell>
          <cell r="L26" t="str">
            <v>登记失业连续1年以上的人员</v>
          </cell>
        </row>
        <row r="26">
          <cell r="N26" t="str">
            <v>2023-08-01</v>
          </cell>
          <cell r="O26" t="str">
            <v>否</v>
          </cell>
          <cell r="P26" t="str">
            <v>202505-202506</v>
          </cell>
          <cell r="Q26">
            <v>2</v>
          </cell>
          <cell r="R26">
            <v>1561.16</v>
          </cell>
          <cell r="S26">
            <v>634.22</v>
          </cell>
          <cell r="T26">
            <v>48.78</v>
          </cell>
          <cell r="U26">
            <v>2244.16</v>
          </cell>
        </row>
        <row r="27">
          <cell r="F27" t="str">
            <v>460003200010097629</v>
          </cell>
          <cell r="G27" t="str">
            <v>黄中娜</v>
          </cell>
          <cell r="H27" t="str">
            <v>女</v>
          </cell>
          <cell r="I27" t="str">
            <v>2000-10-09</v>
          </cell>
          <cell r="J27" t="str">
            <v>18889261658</v>
          </cell>
          <cell r="K27" t="str">
            <v>就业困难人员</v>
          </cell>
          <cell r="L27" t="str">
            <v>登记失业连续1年以上的人员</v>
          </cell>
        </row>
        <row r="27">
          <cell r="N27" t="str">
            <v>2025-02-10</v>
          </cell>
          <cell r="O27" t="str">
            <v>否</v>
          </cell>
          <cell r="P27" t="str">
            <v>202505-202506</v>
          </cell>
          <cell r="Q27">
            <v>2</v>
          </cell>
          <cell r="R27">
            <v>1561.16</v>
          </cell>
          <cell r="S27">
            <v>634.22</v>
          </cell>
          <cell r="T27">
            <v>48.78</v>
          </cell>
          <cell r="U27">
            <v>2244.16</v>
          </cell>
        </row>
        <row r="28">
          <cell r="F28" t="str">
            <v>460003200001012814</v>
          </cell>
          <cell r="G28" t="str">
            <v>赵沛兴</v>
          </cell>
          <cell r="H28" t="str">
            <v>男</v>
          </cell>
          <cell r="I28" t="str">
            <v>2000-01-01</v>
          </cell>
          <cell r="J28" t="str">
            <v>13208921061</v>
          </cell>
          <cell r="K28" t="str">
            <v>就业困难人员</v>
          </cell>
          <cell r="L28" t="str">
            <v>相对稳定脱贫户</v>
          </cell>
        </row>
        <row r="28">
          <cell r="N28" t="str">
            <v>2023-02-01</v>
          </cell>
          <cell r="O28" t="str">
            <v>否</v>
          </cell>
          <cell r="P28" t="str">
            <v>202505-202506</v>
          </cell>
          <cell r="Q28">
            <v>2</v>
          </cell>
          <cell r="R28">
            <v>1561.16</v>
          </cell>
          <cell r="S28">
            <v>634.22</v>
          </cell>
          <cell r="T28">
            <v>48.78</v>
          </cell>
          <cell r="U28">
            <v>2244.16</v>
          </cell>
        </row>
        <row r="29">
          <cell r="F29" t="str">
            <v>46900320010122242X</v>
          </cell>
          <cell r="G29" t="str">
            <v>羊青柳</v>
          </cell>
          <cell r="H29" t="str">
            <v>女</v>
          </cell>
          <cell r="I29" t="str">
            <v>2001-01-22</v>
          </cell>
          <cell r="J29" t="str">
            <v>18389391132</v>
          </cell>
          <cell r="K29" t="str">
            <v>就业困难人员</v>
          </cell>
          <cell r="L29" t="str">
            <v>登记失业连续1年以上的人员</v>
          </cell>
        </row>
        <row r="29">
          <cell r="N29" t="str">
            <v>2022-11-01</v>
          </cell>
          <cell r="O29" t="str">
            <v>否</v>
          </cell>
          <cell r="P29" t="str">
            <v>202505-202506</v>
          </cell>
          <cell r="Q29">
            <v>2</v>
          </cell>
          <cell r="R29">
            <v>1561.16</v>
          </cell>
          <cell r="S29">
            <v>634.22</v>
          </cell>
          <cell r="T29">
            <v>48.78</v>
          </cell>
          <cell r="U29">
            <v>2244.16</v>
          </cell>
        </row>
        <row r="30">
          <cell r="F30" t="str">
            <v>460003198403200420</v>
          </cell>
          <cell r="G30" t="str">
            <v>叶玉菊</v>
          </cell>
          <cell r="H30" t="str">
            <v>女</v>
          </cell>
          <cell r="I30" t="str">
            <v>1984-03-20</v>
          </cell>
          <cell r="J30" t="str">
            <v>13518055690</v>
          </cell>
          <cell r="K30" t="str">
            <v>就业困难人员</v>
          </cell>
          <cell r="L30" t="str">
            <v>城镇登记失业人员中的大龄人员（女40岁以上、男50岁以上）</v>
          </cell>
        </row>
        <row r="30">
          <cell r="N30" t="str">
            <v>2024-05-06</v>
          </cell>
          <cell r="O30" t="str">
            <v>否</v>
          </cell>
          <cell r="P30" t="str">
            <v>202505-202506</v>
          </cell>
          <cell r="Q30">
            <v>2</v>
          </cell>
          <cell r="R30">
            <v>1561.16</v>
          </cell>
          <cell r="S30">
            <v>634.22</v>
          </cell>
          <cell r="T30">
            <v>48.78</v>
          </cell>
          <cell r="U30">
            <v>2244.16</v>
          </cell>
        </row>
        <row r="31">
          <cell r="F31" t="str">
            <v>460003198303206024</v>
          </cell>
          <cell r="G31" t="str">
            <v>符步梅</v>
          </cell>
          <cell r="H31" t="str">
            <v>女</v>
          </cell>
          <cell r="I31" t="str">
            <v>1983-03-20</v>
          </cell>
          <cell r="J31" t="str">
            <v>18708900633</v>
          </cell>
          <cell r="K31" t="str">
            <v>就业困难人员</v>
          </cell>
          <cell r="L31" t="str">
            <v>相对稳定脱贫户</v>
          </cell>
        </row>
        <row r="31">
          <cell r="N31" t="str">
            <v>2022-08-01</v>
          </cell>
          <cell r="O31" t="str">
            <v>否</v>
          </cell>
          <cell r="P31" t="str">
            <v>202505-202506</v>
          </cell>
          <cell r="Q31">
            <v>2</v>
          </cell>
          <cell r="R31">
            <v>1561.16</v>
          </cell>
          <cell r="S31">
            <v>634.22</v>
          </cell>
          <cell r="T31">
            <v>48.78</v>
          </cell>
          <cell r="U31">
            <v>2244.16</v>
          </cell>
        </row>
        <row r="32">
          <cell r="F32" t="str">
            <v>440981198510038611</v>
          </cell>
          <cell r="G32" t="str">
            <v>罗茂智</v>
          </cell>
          <cell r="H32" t="str">
            <v>男</v>
          </cell>
          <cell r="I32" t="str">
            <v>1985-10-03</v>
          </cell>
          <cell r="J32" t="str">
            <v>13686798508</v>
          </cell>
          <cell r="K32" t="str">
            <v>就业困难人员</v>
          </cell>
          <cell r="L32" t="str">
            <v>持《中华人民共和国残疾人证》人员</v>
          </cell>
        </row>
        <row r="32">
          <cell r="N32" t="str">
            <v>2023-02-01</v>
          </cell>
          <cell r="O32" t="str">
            <v>否</v>
          </cell>
          <cell r="P32" t="str">
            <v>202503-202503</v>
          </cell>
          <cell r="Q32">
            <v>1</v>
          </cell>
          <cell r="R32">
            <v>780.58</v>
          </cell>
          <cell r="S32">
            <v>317.11</v>
          </cell>
          <cell r="T32">
            <v>24.39</v>
          </cell>
          <cell r="U32">
            <v>1122.08</v>
          </cell>
        </row>
        <row r="33">
          <cell r="F33" t="str">
            <v>460003199003053040</v>
          </cell>
          <cell r="G33" t="str">
            <v>吴娟蒙</v>
          </cell>
          <cell r="H33" t="str">
            <v>女</v>
          </cell>
          <cell r="I33" t="str">
            <v>1990-03-05</v>
          </cell>
          <cell r="J33" t="str">
            <v>15508924429</v>
          </cell>
          <cell r="K33" t="str">
            <v>就业困难人员</v>
          </cell>
          <cell r="L33" t="str">
            <v>相对稳定脱贫户</v>
          </cell>
        </row>
        <row r="33">
          <cell r="N33" t="str">
            <v>2023-10-01</v>
          </cell>
          <cell r="O33" t="str">
            <v>否</v>
          </cell>
          <cell r="P33" t="str">
            <v>202503-202503</v>
          </cell>
          <cell r="Q33">
            <v>1</v>
          </cell>
          <cell r="R33">
            <v>780.58</v>
          </cell>
          <cell r="S33">
            <v>317.11</v>
          </cell>
          <cell r="T33">
            <v>24.39</v>
          </cell>
          <cell r="U33">
            <v>1122.08</v>
          </cell>
        </row>
        <row r="34">
          <cell r="F34" t="str">
            <v>460003198910202674</v>
          </cell>
          <cell r="G34" t="str">
            <v>赵壮伟</v>
          </cell>
          <cell r="H34" t="str">
            <v>男</v>
          </cell>
          <cell r="I34" t="str">
            <v>1989-10-20</v>
          </cell>
          <cell r="J34" t="str">
            <v>18789618236</v>
          </cell>
          <cell r="K34" t="str">
            <v>就业困难人员</v>
          </cell>
          <cell r="L34" t="str">
            <v>持《中华人民共和国残疾人证》人员</v>
          </cell>
        </row>
        <row r="34">
          <cell r="N34" t="str">
            <v>2023-11-01</v>
          </cell>
          <cell r="O34" t="str">
            <v>否</v>
          </cell>
          <cell r="P34" t="str">
            <v>202505-202505</v>
          </cell>
          <cell r="Q34">
            <v>1</v>
          </cell>
          <cell r="R34">
            <v>780.58</v>
          </cell>
          <cell r="S34">
            <v>317.11</v>
          </cell>
          <cell r="T34">
            <v>24.39</v>
          </cell>
          <cell r="U34">
            <v>1122.08</v>
          </cell>
        </row>
        <row r="35">
          <cell r="F35" t="str">
            <v>460003199312304456</v>
          </cell>
          <cell r="G35" t="str">
            <v>谢明</v>
          </cell>
          <cell r="H35" t="str">
            <v>男</v>
          </cell>
          <cell r="I35" t="str">
            <v>1993-12-30</v>
          </cell>
          <cell r="J35" t="str">
            <v>13637533689</v>
          </cell>
          <cell r="K35" t="str">
            <v>就业困难人员</v>
          </cell>
          <cell r="L35" t="str">
            <v>相对稳定脱贫户</v>
          </cell>
        </row>
        <row r="35">
          <cell r="N35" t="str">
            <v>2023-03-01</v>
          </cell>
          <cell r="O35" t="str">
            <v>否</v>
          </cell>
          <cell r="P35" t="str">
            <v>202505-202506</v>
          </cell>
          <cell r="Q35">
            <v>2</v>
          </cell>
          <cell r="R35">
            <v>1561.16</v>
          </cell>
          <cell r="S35">
            <v>634.22</v>
          </cell>
          <cell r="T35">
            <v>48.78</v>
          </cell>
          <cell r="U35">
            <v>2244.16</v>
          </cell>
        </row>
        <row r="36">
          <cell r="F36" t="str">
            <v>362529198706213025</v>
          </cell>
          <cell r="G36" t="str">
            <v>徐美英</v>
          </cell>
          <cell r="H36" t="str">
            <v>女</v>
          </cell>
          <cell r="I36" t="str">
            <v>1987-06-21</v>
          </cell>
          <cell r="J36" t="str">
            <v>18976876872</v>
          </cell>
          <cell r="K36" t="str">
            <v>就业困难人员</v>
          </cell>
          <cell r="L36" t="str">
            <v>登记失业连续1年以上的人员</v>
          </cell>
        </row>
        <row r="36">
          <cell r="N36" t="str">
            <v>2023-02-01</v>
          </cell>
          <cell r="O36" t="str">
            <v>否</v>
          </cell>
          <cell r="P36" t="str">
            <v>202505-202506</v>
          </cell>
          <cell r="Q36">
            <v>2</v>
          </cell>
          <cell r="R36">
            <v>1561.16</v>
          </cell>
          <cell r="S36">
            <v>634.22</v>
          </cell>
          <cell r="T36">
            <v>48.78</v>
          </cell>
          <cell r="U36">
            <v>2244.16</v>
          </cell>
        </row>
        <row r="37">
          <cell r="F37" t="str">
            <v>46003119841113561X</v>
          </cell>
          <cell r="G37" t="str">
            <v>何如宝</v>
          </cell>
          <cell r="H37" t="str">
            <v>男</v>
          </cell>
          <cell r="I37" t="str">
            <v>1984-11-13</v>
          </cell>
          <cell r="J37" t="str">
            <v>13976969095</v>
          </cell>
          <cell r="K37" t="str">
            <v>就业困难人员</v>
          </cell>
          <cell r="L37" t="str">
            <v>持《中华人民共和国残疾人证》人员</v>
          </cell>
        </row>
        <row r="37">
          <cell r="N37" t="str">
            <v>2024-10-01</v>
          </cell>
          <cell r="O37" t="str">
            <v>否</v>
          </cell>
          <cell r="P37" t="str">
            <v>202506-202506</v>
          </cell>
          <cell r="Q37">
            <v>1</v>
          </cell>
          <cell r="R37">
            <v>2043.2</v>
          </cell>
          <cell r="S37">
            <v>830.05</v>
          </cell>
          <cell r="T37">
            <v>63.85</v>
          </cell>
          <cell r="U37">
            <v>2937.1</v>
          </cell>
        </row>
        <row r="38">
          <cell r="F38" t="str">
            <v>460003198701066610</v>
          </cell>
          <cell r="G38" t="str">
            <v>孙为国</v>
          </cell>
          <cell r="H38" t="str">
            <v>男</v>
          </cell>
          <cell r="I38" t="str">
            <v>1987-01-06</v>
          </cell>
          <cell r="J38" t="str">
            <v>13976298859</v>
          </cell>
          <cell r="K38" t="str">
            <v>就业困难人员</v>
          </cell>
          <cell r="L38" t="str">
            <v>持《中华人民共和国残疾人证》人员</v>
          </cell>
        </row>
        <row r="38">
          <cell r="N38" t="str">
            <v>2024-10-01</v>
          </cell>
          <cell r="O38" t="str">
            <v>否</v>
          </cell>
          <cell r="P38" t="str">
            <v>202506-202506</v>
          </cell>
          <cell r="Q38">
            <v>1</v>
          </cell>
          <cell r="R38">
            <v>1525.03</v>
          </cell>
          <cell r="S38">
            <v>619.54</v>
          </cell>
          <cell r="T38">
            <v>47.66</v>
          </cell>
          <cell r="U38">
            <v>2192.23</v>
          </cell>
        </row>
        <row r="39">
          <cell r="F39" t="str">
            <v>610523198411142276</v>
          </cell>
          <cell r="G39" t="str">
            <v>张钊</v>
          </cell>
          <cell r="H39" t="str">
            <v>男</v>
          </cell>
          <cell r="I39" t="str">
            <v>1984-11-14</v>
          </cell>
          <cell r="J39" t="str">
            <v>13976472332</v>
          </cell>
          <cell r="K39" t="str">
            <v>就业困难人员</v>
          </cell>
          <cell r="L39" t="str">
            <v>持《中华人民共和国残疾人证》人员</v>
          </cell>
        </row>
        <row r="39">
          <cell r="N39" t="str">
            <v>2024-10-01</v>
          </cell>
          <cell r="O39" t="str">
            <v>否</v>
          </cell>
          <cell r="P39" t="str">
            <v>202506-202506</v>
          </cell>
          <cell r="Q39">
            <v>1</v>
          </cell>
          <cell r="R39">
            <v>1788.25</v>
          </cell>
          <cell r="S39">
            <v>726.48</v>
          </cell>
          <cell r="T39">
            <v>55.88</v>
          </cell>
          <cell r="U39">
            <v>2570.61</v>
          </cell>
        </row>
        <row r="40">
          <cell r="F40" t="str">
            <v>460003198305052639</v>
          </cell>
          <cell r="G40" t="str">
            <v>钟贤儒</v>
          </cell>
          <cell r="H40" t="str">
            <v>男</v>
          </cell>
          <cell r="I40" t="str">
            <v>1983-05-05</v>
          </cell>
          <cell r="J40" t="str">
            <v>13976491853</v>
          </cell>
          <cell r="K40" t="str">
            <v>就业困难人员</v>
          </cell>
          <cell r="L40" t="str">
            <v>持《中华人民共和国残疾人证》人员</v>
          </cell>
        </row>
        <row r="40">
          <cell r="N40" t="str">
            <v>2024-10-01</v>
          </cell>
          <cell r="O40" t="str">
            <v>否</v>
          </cell>
          <cell r="P40" t="str">
            <v>202506-202506</v>
          </cell>
          <cell r="Q40">
            <v>1</v>
          </cell>
          <cell r="R40">
            <v>1425.44</v>
          </cell>
          <cell r="S40">
            <v>579.09</v>
          </cell>
          <cell r="T40">
            <v>44.55</v>
          </cell>
          <cell r="U40">
            <v>2049.08</v>
          </cell>
        </row>
        <row r="41">
          <cell r="F41" t="str">
            <v>460003196609225819</v>
          </cell>
          <cell r="G41" t="str">
            <v>梁鸿伟</v>
          </cell>
          <cell r="H41" t="str">
            <v>男</v>
          </cell>
          <cell r="I41" t="str">
            <v>1966-09-22</v>
          </cell>
          <cell r="J41" t="str">
            <v>13707597399</v>
          </cell>
          <cell r="K41" t="str">
            <v>就业困难人员</v>
          </cell>
          <cell r="L41" t="str">
            <v>城镇登记失业人员中的大龄人员（女40岁以上、男50岁以上）</v>
          </cell>
        </row>
        <row r="41">
          <cell r="N41" t="str">
            <v>2022-03-01</v>
          </cell>
          <cell r="O41" t="str">
            <v>否</v>
          </cell>
          <cell r="P41" t="str">
            <v>202505-202506</v>
          </cell>
          <cell r="Q41">
            <v>2</v>
          </cell>
          <cell r="R41">
            <v>1561.16</v>
          </cell>
          <cell r="S41">
            <v>634.22</v>
          </cell>
          <cell r="T41">
            <v>48.78</v>
          </cell>
          <cell r="U41">
            <v>2244.16</v>
          </cell>
        </row>
        <row r="42">
          <cell r="F42" t="str">
            <v>512930197511180025</v>
          </cell>
          <cell r="G42" t="str">
            <v>罗玉清</v>
          </cell>
          <cell r="H42" t="str">
            <v>女</v>
          </cell>
          <cell r="I42" t="str">
            <v>1975-11-18</v>
          </cell>
          <cell r="J42" t="str">
            <v>13876589015</v>
          </cell>
          <cell r="K42" t="str">
            <v>就业困难人员</v>
          </cell>
          <cell r="L42" t="str">
            <v>持《中华人民共和国残疾人证》人员</v>
          </cell>
        </row>
        <row r="42">
          <cell r="N42" t="str">
            <v>2022-09-01</v>
          </cell>
          <cell r="O42" t="str">
            <v>否</v>
          </cell>
          <cell r="P42" t="str">
            <v>202505-202506</v>
          </cell>
          <cell r="Q42">
            <v>2</v>
          </cell>
          <cell r="R42">
            <v>1920</v>
          </cell>
          <cell r="S42">
            <v>780</v>
          </cell>
          <cell r="T42">
            <v>60</v>
          </cell>
          <cell r="U42">
            <v>2760</v>
          </cell>
        </row>
        <row r="43">
          <cell r="F43" t="str">
            <v>469003200409052738</v>
          </cell>
          <cell r="G43" t="str">
            <v>何盛全</v>
          </cell>
          <cell r="H43" t="str">
            <v>男</v>
          </cell>
          <cell r="I43" t="str">
            <v>2004-09-05</v>
          </cell>
          <cell r="J43" t="str">
            <v>16689631936</v>
          </cell>
          <cell r="K43" t="str">
            <v>就业困难人员</v>
          </cell>
          <cell r="L43" t="str">
            <v>相对稳定脱贫户</v>
          </cell>
        </row>
        <row r="43">
          <cell r="N43" t="str">
            <v>2023-12-01</v>
          </cell>
          <cell r="O43" t="str">
            <v>否</v>
          </cell>
          <cell r="P43" t="str">
            <v>202505-202506</v>
          </cell>
          <cell r="Q43">
            <v>2</v>
          </cell>
          <cell r="R43">
            <v>1561.16</v>
          </cell>
          <cell r="S43">
            <v>634.22</v>
          </cell>
          <cell r="T43">
            <v>48.78</v>
          </cell>
          <cell r="U43">
            <v>2244.16</v>
          </cell>
        </row>
        <row r="44">
          <cell r="F44" t="str">
            <v>370826197605264619</v>
          </cell>
          <cell r="G44" t="str">
            <v>满在广</v>
          </cell>
          <cell r="H44" t="str">
            <v>男</v>
          </cell>
          <cell r="I44" t="str">
            <v>1976-05-26</v>
          </cell>
          <cell r="J44" t="str">
            <v>13876767755</v>
          </cell>
          <cell r="K44" t="str">
            <v>就业困难人员</v>
          </cell>
          <cell r="L44" t="str">
            <v>登记失业连续1年以上的人员</v>
          </cell>
        </row>
        <row r="44">
          <cell r="N44" t="str">
            <v>2023-12-01</v>
          </cell>
          <cell r="O44" t="str">
            <v>否</v>
          </cell>
          <cell r="P44" t="str">
            <v>202505-202506</v>
          </cell>
          <cell r="Q44">
            <v>2</v>
          </cell>
          <cell r="R44">
            <v>1561.16</v>
          </cell>
          <cell r="S44">
            <v>634.22</v>
          </cell>
          <cell r="T44">
            <v>48.78</v>
          </cell>
          <cell r="U44">
            <v>2244.16</v>
          </cell>
        </row>
        <row r="45">
          <cell r="F45" t="str">
            <v>460003198812240634</v>
          </cell>
          <cell r="G45" t="str">
            <v>钟育文</v>
          </cell>
          <cell r="H45" t="str">
            <v>男</v>
          </cell>
          <cell r="I45" t="str">
            <v>1988-12-24</v>
          </cell>
          <cell r="J45" t="str">
            <v>18907653029</v>
          </cell>
          <cell r="K45" t="str">
            <v>就业困难人员</v>
          </cell>
          <cell r="L45" t="str">
            <v>持《中华人民共和国残疾人证》人员</v>
          </cell>
        </row>
        <row r="45">
          <cell r="N45" t="str">
            <v>2024-01-10</v>
          </cell>
          <cell r="O45" t="str">
            <v>否</v>
          </cell>
          <cell r="P45" t="str">
            <v>202505-202506</v>
          </cell>
          <cell r="Q45">
            <v>2</v>
          </cell>
          <cell r="R45">
            <v>1561.16</v>
          </cell>
          <cell r="S45">
            <v>634.22</v>
          </cell>
          <cell r="T45">
            <v>48.78</v>
          </cell>
          <cell r="U45">
            <v>2244.16</v>
          </cell>
        </row>
        <row r="46">
          <cell r="F46" t="str">
            <v>469003198912253529</v>
          </cell>
          <cell r="G46" t="str">
            <v>符彩月</v>
          </cell>
          <cell r="H46" t="str">
            <v>女</v>
          </cell>
          <cell r="I46" t="str">
            <v>1989-12-25</v>
          </cell>
          <cell r="J46" t="str">
            <v>15203084671</v>
          </cell>
          <cell r="K46" t="str">
            <v>就业困难人员</v>
          </cell>
          <cell r="L46" t="str">
            <v>相对稳定脱贫户</v>
          </cell>
        </row>
        <row r="46">
          <cell r="N46" t="str">
            <v>2023-05-01</v>
          </cell>
          <cell r="O46" t="str">
            <v>否</v>
          </cell>
          <cell r="P46" t="str">
            <v>202505-202506</v>
          </cell>
          <cell r="Q46">
            <v>2</v>
          </cell>
          <cell r="R46">
            <v>1561.16</v>
          </cell>
          <cell r="S46">
            <v>634.22</v>
          </cell>
          <cell r="T46">
            <v>48.78</v>
          </cell>
          <cell r="U46">
            <v>2244.16</v>
          </cell>
        </row>
        <row r="47">
          <cell r="F47" t="str">
            <v>460003197607045819</v>
          </cell>
          <cell r="G47" t="str">
            <v>陈再萱</v>
          </cell>
          <cell r="H47" t="str">
            <v>男</v>
          </cell>
          <cell r="I47" t="str">
            <v>1976-07-04</v>
          </cell>
          <cell r="J47" t="str">
            <v>13976290846</v>
          </cell>
          <cell r="K47" t="str">
            <v>就业困难人员</v>
          </cell>
          <cell r="L47" t="str">
            <v>相对稳定脱贫户</v>
          </cell>
        </row>
        <row r="47">
          <cell r="N47" t="str">
            <v>2022-06-01</v>
          </cell>
          <cell r="O47" t="str">
            <v>否</v>
          </cell>
          <cell r="P47" t="str">
            <v>202505-202505</v>
          </cell>
          <cell r="Q47">
            <v>1</v>
          </cell>
          <cell r="R47">
            <v>780.58</v>
          </cell>
          <cell r="S47">
            <v>317.11</v>
          </cell>
          <cell r="T47">
            <v>24.39</v>
          </cell>
          <cell r="U47">
            <v>1122.08</v>
          </cell>
        </row>
        <row r="48">
          <cell r="F48" t="str">
            <v>460036199208033817</v>
          </cell>
          <cell r="G48" t="str">
            <v>王家政</v>
          </cell>
          <cell r="H48" t="str">
            <v>男</v>
          </cell>
          <cell r="I48" t="str">
            <v>1992-08-03</v>
          </cell>
          <cell r="J48" t="str">
            <v>15108943115</v>
          </cell>
          <cell r="K48" t="str">
            <v>就业困难人员</v>
          </cell>
          <cell r="L48" t="str">
            <v>持《中华人民共和国残疾人证》人员</v>
          </cell>
        </row>
        <row r="48">
          <cell r="N48" t="str">
            <v>2023-03-27</v>
          </cell>
          <cell r="O48" t="str">
            <v>否</v>
          </cell>
          <cell r="P48" t="str">
            <v>202505-202506</v>
          </cell>
          <cell r="Q48">
            <v>2</v>
          </cell>
          <cell r="R48">
            <v>1561.16</v>
          </cell>
          <cell r="S48">
            <v>634.22</v>
          </cell>
          <cell r="T48">
            <v>48.78</v>
          </cell>
          <cell r="U48">
            <v>2244.16</v>
          </cell>
        </row>
        <row r="49">
          <cell r="F49" t="str">
            <v>460003198810314812</v>
          </cell>
          <cell r="G49" t="str">
            <v>郭金腾</v>
          </cell>
          <cell r="H49" t="str">
            <v>男</v>
          </cell>
          <cell r="I49" t="str">
            <v>1988-10-31</v>
          </cell>
          <cell r="J49" t="str">
            <v>13637595997</v>
          </cell>
          <cell r="K49" t="str">
            <v>就业困难人员</v>
          </cell>
          <cell r="L49" t="str">
            <v>持《中华人民共和国残疾人证》人员</v>
          </cell>
        </row>
        <row r="49">
          <cell r="N49" t="str">
            <v>2023-07-24</v>
          </cell>
          <cell r="O49" t="str">
            <v>否</v>
          </cell>
          <cell r="P49" t="str">
            <v>202505-202506</v>
          </cell>
          <cell r="Q49">
            <v>2</v>
          </cell>
          <cell r="R49">
            <v>1561.16</v>
          </cell>
          <cell r="S49">
            <v>634.22</v>
          </cell>
          <cell r="T49">
            <v>48.78</v>
          </cell>
          <cell r="U49">
            <v>2244.16</v>
          </cell>
        </row>
        <row r="50">
          <cell r="F50" t="str">
            <v>460003199906060217</v>
          </cell>
          <cell r="G50" t="str">
            <v>邓家豪</v>
          </cell>
          <cell r="H50" t="str">
            <v>男</v>
          </cell>
          <cell r="I50" t="str">
            <v>1999-06-06</v>
          </cell>
          <cell r="J50" t="str">
            <v>18289721430</v>
          </cell>
          <cell r="K50" t="str">
            <v>就业困难人员</v>
          </cell>
          <cell r="L50" t="str">
            <v>持《中华人民共和国残疾人证》人员</v>
          </cell>
        </row>
        <row r="50">
          <cell r="N50" t="str">
            <v>2023-09-11</v>
          </cell>
          <cell r="O50" t="str">
            <v>否</v>
          </cell>
          <cell r="P50" t="str">
            <v>202505-202506</v>
          </cell>
          <cell r="Q50">
            <v>2</v>
          </cell>
          <cell r="R50">
            <v>1561.16</v>
          </cell>
          <cell r="S50">
            <v>634.22</v>
          </cell>
          <cell r="T50">
            <v>48.78</v>
          </cell>
          <cell r="U50">
            <v>2244.16</v>
          </cell>
        </row>
        <row r="51">
          <cell r="F51" t="str">
            <v>460003198306263411</v>
          </cell>
          <cell r="G51" t="str">
            <v>曾其昌</v>
          </cell>
          <cell r="H51" t="str">
            <v>男</v>
          </cell>
          <cell r="I51" t="str">
            <v>1983-06-26</v>
          </cell>
          <cell r="J51" t="str">
            <v>13036053226</v>
          </cell>
          <cell r="K51" t="str">
            <v>就业困难人员</v>
          </cell>
          <cell r="L51" t="str">
            <v>相对稳定脱贫户</v>
          </cell>
        </row>
        <row r="51">
          <cell r="N51" t="str">
            <v>2022-06-01</v>
          </cell>
          <cell r="O51" t="str">
            <v>否</v>
          </cell>
          <cell r="P51" t="str">
            <v>202505-202505</v>
          </cell>
          <cell r="Q51">
            <v>1</v>
          </cell>
          <cell r="R51">
            <v>780.58</v>
          </cell>
          <cell r="S51">
            <v>317.11</v>
          </cell>
          <cell r="T51">
            <v>24.39</v>
          </cell>
          <cell r="U51">
            <v>1122.08</v>
          </cell>
        </row>
        <row r="52">
          <cell r="F52" t="str">
            <v>460300198006170624</v>
          </cell>
          <cell r="G52" t="str">
            <v>符庆美</v>
          </cell>
          <cell r="H52" t="str">
            <v>女</v>
          </cell>
          <cell r="I52" t="str">
            <v>1980-06-17</v>
          </cell>
          <cell r="J52" t="str">
            <v>15120657109</v>
          </cell>
          <cell r="K52" t="str">
            <v>就业困难人员</v>
          </cell>
          <cell r="L52" t="str">
            <v>相对稳定脱贫户</v>
          </cell>
        </row>
        <row r="52">
          <cell r="N52" t="str">
            <v>2022-06-01</v>
          </cell>
          <cell r="O52" t="str">
            <v>否</v>
          </cell>
          <cell r="P52" t="str">
            <v>202505-202505</v>
          </cell>
          <cell r="Q52">
            <v>1</v>
          </cell>
          <cell r="R52">
            <v>780.58</v>
          </cell>
          <cell r="S52">
            <v>317.11</v>
          </cell>
          <cell r="T52">
            <v>24.39</v>
          </cell>
          <cell r="U52">
            <v>1122.08</v>
          </cell>
        </row>
        <row r="53">
          <cell r="F53" t="str">
            <v>46002919760417343X</v>
          </cell>
          <cell r="G53" t="str">
            <v>羊家仍</v>
          </cell>
          <cell r="H53" t="str">
            <v>男</v>
          </cell>
          <cell r="I53" t="str">
            <v>1976-04-17</v>
          </cell>
          <cell r="J53" t="str">
            <v>13976449275</v>
          </cell>
          <cell r="K53" t="str">
            <v>就业困难人员</v>
          </cell>
          <cell r="L53" t="str">
            <v>相对稳定脱贫户</v>
          </cell>
        </row>
        <row r="53">
          <cell r="N53" t="str">
            <v>2022-06-01</v>
          </cell>
          <cell r="O53" t="str">
            <v>否</v>
          </cell>
          <cell r="P53" t="str">
            <v>202505-202505</v>
          </cell>
          <cell r="Q53">
            <v>1</v>
          </cell>
          <cell r="R53">
            <v>780.58</v>
          </cell>
          <cell r="S53">
            <v>317.11</v>
          </cell>
          <cell r="T53">
            <v>24.39</v>
          </cell>
          <cell r="U53">
            <v>1122.08</v>
          </cell>
        </row>
        <row r="54">
          <cell r="F54" t="str">
            <v>46900319901027531X</v>
          </cell>
          <cell r="G54" t="str">
            <v>羊金锋</v>
          </cell>
          <cell r="H54" t="str">
            <v>男</v>
          </cell>
          <cell r="I54" t="str">
            <v>1990-10-27</v>
          </cell>
          <cell r="J54" t="str">
            <v>15500934813</v>
          </cell>
          <cell r="K54" t="str">
            <v>就业困难人员</v>
          </cell>
          <cell r="L54" t="str">
            <v>相对稳定脱贫户</v>
          </cell>
        </row>
        <row r="54">
          <cell r="N54" t="str">
            <v>2022-06-01</v>
          </cell>
          <cell r="O54" t="str">
            <v>否</v>
          </cell>
          <cell r="P54" t="str">
            <v>202505-202505</v>
          </cell>
          <cell r="Q54">
            <v>1</v>
          </cell>
          <cell r="R54">
            <v>780.58</v>
          </cell>
          <cell r="S54">
            <v>317.11</v>
          </cell>
          <cell r="T54">
            <v>24.39</v>
          </cell>
          <cell r="U54">
            <v>1122.08</v>
          </cell>
        </row>
        <row r="55">
          <cell r="F55" t="str">
            <v>460003197706013417</v>
          </cell>
          <cell r="G55" t="str">
            <v>林桂材</v>
          </cell>
          <cell r="H55" t="str">
            <v>男</v>
          </cell>
          <cell r="I55" t="str">
            <v>1977-06-01</v>
          </cell>
          <cell r="J55" t="str">
            <v>13976926745</v>
          </cell>
          <cell r="K55" t="str">
            <v>就业困难人员</v>
          </cell>
          <cell r="L55" t="str">
            <v>相对稳定脱贫户</v>
          </cell>
        </row>
        <row r="55">
          <cell r="N55" t="str">
            <v>2022-06-01</v>
          </cell>
          <cell r="O55" t="str">
            <v>否</v>
          </cell>
          <cell r="P55" t="str">
            <v>202505-202505</v>
          </cell>
          <cell r="Q55">
            <v>1</v>
          </cell>
          <cell r="R55">
            <v>780.58</v>
          </cell>
          <cell r="S55">
            <v>317.11</v>
          </cell>
          <cell r="T55">
            <v>24.39</v>
          </cell>
          <cell r="U55">
            <v>1122.08</v>
          </cell>
        </row>
        <row r="56">
          <cell r="F56" t="str">
            <v>460003198205253441</v>
          </cell>
          <cell r="G56" t="str">
            <v>符蔚容</v>
          </cell>
          <cell r="H56" t="str">
            <v>女</v>
          </cell>
          <cell r="I56" t="str">
            <v>1982-05-25</v>
          </cell>
          <cell r="J56" t="str">
            <v>13976803408</v>
          </cell>
          <cell r="K56" t="str">
            <v>就业困难人员</v>
          </cell>
          <cell r="L56" t="str">
            <v>相对稳定脱贫户</v>
          </cell>
        </row>
        <row r="56">
          <cell r="N56" t="str">
            <v>2022-06-01</v>
          </cell>
          <cell r="O56" t="str">
            <v>否</v>
          </cell>
          <cell r="P56" t="str">
            <v>202505-202505</v>
          </cell>
          <cell r="Q56">
            <v>1</v>
          </cell>
          <cell r="R56">
            <v>780.58</v>
          </cell>
          <cell r="S56">
            <v>317.11</v>
          </cell>
          <cell r="T56">
            <v>24.39</v>
          </cell>
          <cell r="U56">
            <v>1122.08</v>
          </cell>
        </row>
        <row r="57">
          <cell r="F57" t="str">
            <v>460003199602102625</v>
          </cell>
          <cell r="G57" t="str">
            <v>李助庆</v>
          </cell>
          <cell r="H57" t="str">
            <v>女</v>
          </cell>
          <cell r="I57" t="str">
            <v>1996-02-10</v>
          </cell>
          <cell r="J57" t="str">
            <v>18289864986</v>
          </cell>
          <cell r="K57" t="str">
            <v>就业困难人员</v>
          </cell>
          <cell r="L57" t="str">
            <v>相对稳定脱贫户</v>
          </cell>
        </row>
        <row r="57">
          <cell r="N57" t="str">
            <v>2022-07-01</v>
          </cell>
          <cell r="O57" t="str">
            <v>否</v>
          </cell>
          <cell r="P57" t="str">
            <v>202505-202506</v>
          </cell>
          <cell r="Q57">
            <v>2</v>
          </cell>
          <cell r="R57">
            <v>1561.16</v>
          </cell>
          <cell r="S57">
            <v>634.22</v>
          </cell>
          <cell r="T57">
            <v>48.78</v>
          </cell>
          <cell r="U57">
            <v>2244.16</v>
          </cell>
        </row>
        <row r="58">
          <cell r="F58" t="str">
            <v>460003199210182443</v>
          </cell>
          <cell r="G58" t="str">
            <v>朱发娇</v>
          </cell>
          <cell r="H58" t="str">
            <v>女</v>
          </cell>
          <cell r="I58" t="str">
            <v>1992-10-18</v>
          </cell>
          <cell r="J58" t="str">
            <v>13698970265</v>
          </cell>
          <cell r="K58" t="str">
            <v>就业困难人员</v>
          </cell>
          <cell r="L58" t="str">
            <v>持《中华人民共和国残疾人证》人员</v>
          </cell>
        </row>
        <row r="58">
          <cell r="N58" t="str">
            <v>2023-04-01</v>
          </cell>
          <cell r="O58" t="str">
            <v>否</v>
          </cell>
          <cell r="P58" t="str">
            <v>202505-202506</v>
          </cell>
          <cell r="Q58">
            <v>2</v>
          </cell>
          <cell r="R58">
            <v>1561.16</v>
          </cell>
          <cell r="S58">
            <v>634.22</v>
          </cell>
          <cell r="T58">
            <v>48.78</v>
          </cell>
          <cell r="U58">
            <v>2244.16</v>
          </cell>
        </row>
        <row r="59">
          <cell r="F59" t="str">
            <v>460003198508107820</v>
          </cell>
          <cell r="G59" t="str">
            <v>张英莲</v>
          </cell>
          <cell r="H59" t="str">
            <v>女</v>
          </cell>
          <cell r="I59" t="str">
            <v>1985-08-10</v>
          </cell>
          <cell r="J59" t="str">
            <v>18876118931</v>
          </cell>
          <cell r="K59" t="str">
            <v>就业困难人员</v>
          </cell>
          <cell r="L59" t="str">
            <v>城乡低保家庭</v>
          </cell>
        </row>
        <row r="59">
          <cell r="N59" t="str">
            <v>2022-06-04</v>
          </cell>
          <cell r="O59" t="str">
            <v>否</v>
          </cell>
          <cell r="P59" t="str">
            <v>202505-202505</v>
          </cell>
          <cell r="Q59">
            <v>1</v>
          </cell>
          <cell r="R59">
            <v>780.58</v>
          </cell>
          <cell r="S59">
            <v>317.11</v>
          </cell>
          <cell r="T59">
            <v>24.39</v>
          </cell>
          <cell r="U59">
            <v>1122.08</v>
          </cell>
        </row>
        <row r="60">
          <cell r="F60" t="str">
            <v>460300198910150314</v>
          </cell>
          <cell r="G60" t="str">
            <v>刘正永</v>
          </cell>
          <cell r="H60" t="str">
            <v>男</v>
          </cell>
          <cell r="I60" t="str">
            <v>1989-10-15</v>
          </cell>
          <cell r="J60" t="str">
            <v>18789295127</v>
          </cell>
          <cell r="K60" t="str">
            <v>就业困难人员</v>
          </cell>
          <cell r="L60" t="str">
            <v>持《中华人民共和国残疾人证》人员</v>
          </cell>
        </row>
        <row r="60">
          <cell r="N60" t="str">
            <v>2023-07-01</v>
          </cell>
          <cell r="O60" t="str">
            <v>否</v>
          </cell>
          <cell r="P60" t="str">
            <v>202505-202506</v>
          </cell>
          <cell r="Q60">
            <v>2</v>
          </cell>
          <cell r="R60">
            <v>1561.16</v>
          </cell>
          <cell r="S60">
            <v>634.22</v>
          </cell>
          <cell r="T60">
            <v>48.78</v>
          </cell>
          <cell r="U60">
            <v>2244.16</v>
          </cell>
        </row>
        <row r="61">
          <cell r="F61" t="str">
            <v>460300200105110029</v>
          </cell>
          <cell r="G61" t="str">
            <v>周贤丽</v>
          </cell>
          <cell r="H61" t="str">
            <v>女</v>
          </cell>
          <cell r="I61" t="str">
            <v>2001-05-11</v>
          </cell>
          <cell r="J61" t="str">
            <v>18889341505</v>
          </cell>
          <cell r="K61" t="str">
            <v>就业困难人员</v>
          </cell>
          <cell r="L61" t="str">
            <v>持《中华人民共和国残疾人证》人员</v>
          </cell>
        </row>
        <row r="61">
          <cell r="N61" t="str">
            <v>2023-10-01</v>
          </cell>
          <cell r="O61" t="str">
            <v>否</v>
          </cell>
          <cell r="P61" t="str">
            <v>202505-202506</v>
          </cell>
          <cell r="Q61">
            <v>2</v>
          </cell>
          <cell r="R61">
            <v>1561.16</v>
          </cell>
          <cell r="S61">
            <v>634.22</v>
          </cell>
          <cell r="T61">
            <v>48.78</v>
          </cell>
          <cell r="U61">
            <v>2244.16</v>
          </cell>
        </row>
        <row r="62">
          <cell r="F62" t="str">
            <v>610523198411142276</v>
          </cell>
          <cell r="G62" t="str">
            <v>张钊</v>
          </cell>
          <cell r="H62" t="str">
            <v>男</v>
          </cell>
          <cell r="I62" t="str">
            <v>1984-11-14</v>
          </cell>
          <cell r="J62" t="str">
            <v>13976472332</v>
          </cell>
          <cell r="K62" t="str">
            <v>就业困难人员</v>
          </cell>
          <cell r="L62" t="str">
            <v>持《中华人民共和国残疾人证》人员</v>
          </cell>
        </row>
        <row r="62">
          <cell r="N62" t="str">
            <v>2024-10-01</v>
          </cell>
          <cell r="O62" t="str">
            <v>是</v>
          </cell>
          <cell r="P62" t="str">
            <v>202410-202505</v>
          </cell>
          <cell r="Q62">
            <v>8</v>
          </cell>
          <cell r="R62">
            <v>14047.73</v>
          </cell>
          <cell r="S62">
            <v>5706.9</v>
          </cell>
          <cell r="T62">
            <v>438.97</v>
          </cell>
          <cell r="U62">
            <v>20193.6</v>
          </cell>
        </row>
        <row r="63">
          <cell r="F63" t="str">
            <v>46003119841113561X</v>
          </cell>
          <cell r="G63" t="str">
            <v>何如宝</v>
          </cell>
          <cell r="H63" t="str">
            <v>男</v>
          </cell>
          <cell r="I63" t="str">
            <v>1984-11-13</v>
          </cell>
          <cell r="J63" t="str">
            <v>13976969095</v>
          </cell>
          <cell r="K63" t="str">
            <v>就业困难人员</v>
          </cell>
          <cell r="L63" t="str">
            <v>持《中华人民共和国残疾人证》人员</v>
          </cell>
        </row>
        <row r="63">
          <cell r="N63" t="str">
            <v>2024-10-01</v>
          </cell>
          <cell r="O63" t="str">
            <v>是</v>
          </cell>
          <cell r="P63" t="str">
            <v>202410-202505</v>
          </cell>
          <cell r="Q63">
            <v>8</v>
          </cell>
          <cell r="R63">
            <v>16114.48</v>
          </cell>
          <cell r="S63">
            <v>6546.5</v>
          </cell>
          <cell r="T63">
            <v>503.57</v>
          </cell>
          <cell r="U63">
            <v>23164.55</v>
          </cell>
        </row>
        <row r="64">
          <cell r="F64" t="str">
            <v>460003198701066610</v>
          </cell>
          <cell r="G64" t="str">
            <v>孙为国</v>
          </cell>
          <cell r="H64" t="str">
            <v>男</v>
          </cell>
          <cell r="I64" t="str">
            <v>1987-01-06</v>
          </cell>
          <cell r="J64" t="str">
            <v>13976298859</v>
          </cell>
          <cell r="K64" t="str">
            <v>就业困难人员</v>
          </cell>
          <cell r="L64" t="str">
            <v>持《中华人民共和国残疾人证》人员</v>
          </cell>
        </row>
        <row r="64">
          <cell r="N64" t="str">
            <v>2024-10-01</v>
          </cell>
          <cell r="O64" t="str">
            <v>是</v>
          </cell>
          <cell r="P64" t="str">
            <v>202410-202505</v>
          </cell>
          <cell r="Q64">
            <v>8</v>
          </cell>
          <cell r="R64">
            <v>12550.1</v>
          </cell>
          <cell r="S64">
            <v>5098.46</v>
          </cell>
          <cell r="T64">
            <v>392.2</v>
          </cell>
          <cell r="U64">
            <v>18040.76</v>
          </cell>
        </row>
        <row r="65">
          <cell r="F65" t="str">
            <v>460003198305052639</v>
          </cell>
          <cell r="G65" t="str">
            <v>钟贤儒</v>
          </cell>
          <cell r="H65" t="str">
            <v>男</v>
          </cell>
          <cell r="I65" t="str">
            <v>1983-05-05</v>
          </cell>
          <cell r="J65" t="str">
            <v>13976491853</v>
          </cell>
          <cell r="K65" t="str">
            <v>就业困难人员</v>
          </cell>
          <cell r="L65" t="str">
            <v>持《中华人民共和国残疾人证》人员</v>
          </cell>
        </row>
        <row r="65">
          <cell r="N65" t="str">
            <v>2024-10-01</v>
          </cell>
          <cell r="O65" t="str">
            <v>是</v>
          </cell>
          <cell r="P65" t="str">
            <v>202410-202505</v>
          </cell>
          <cell r="Q65">
            <v>8</v>
          </cell>
          <cell r="R65">
            <v>11662.78</v>
          </cell>
          <cell r="S65">
            <v>4738.02</v>
          </cell>
          <cell r="T65">
            <v>364.5</v>
          </cell>
          <cell r="U65">
            <v>16765.3</v>
          </cell>
        </row>
        <row r="66">
          <cell r="F66" t="str">
            <v>460003198006096412</v>
          </cell>
          <cell r="G66" t="str">
            <v>黄启华</v>
          </cell>
          <cell r="H66" t="str">
            <v>男</v>
          </cell>
          <cell r="I66" t="str">
            <v>1980-06-09</v>
          </cell>
          <cell r="J66" t="str">
            <v>18876858632</v>
          </cell>
          <cell r="K66" t="str">
            <v>就业困难人员</v>
          </cell>
          <cell r="L66" t="str">
            <v>持《中华人民共和国残疾人证》人员</v>
          </cell>
        </row>
        <row r="66">
          <cell r="N66" t="str">
            <v>2024-11-01</v>
          </cell>
          <cell r="O66" t="str">
            <v>是</v>
          </cell>
          <cell r="P66" t="str">
            <v>202411-202505</v>
          </cell>
          <cell r="Q66">
            <v>7</v>
          </cell>
          <cell r="R66">
            <v>5456.28</v>
          </cell>
          <cell r="S66">
            <v>2216.61</v>
          </cell>
          <cell r="T66">
            <v>170.49</v>
          </cell>
          <cell r="U66">
            <v>7843.38</v>
          </cell>
        </row>
        <row r="67">
          <cell r="F67" t="str">
            <v>460029197202225815</v>
          </cell>
          <cell r="G67" t="str">
            <v>陈勇志</v>
          </cell>
          <cell r="H67" t="str">
            <v>男</v>
          </cell>
          <cell r="I67" t="str">
            <v>1972-02-22</v>
          </cell>
          <cell r="J67" t="str">
            <v>18289723790</v>
          </cell>
          <cell r="K67" t="str">
            <v>就业困难人员</v>
          </cell>
          <cell r="L67" t="str">
            <v>持《中华人民共和国残疾人证》人员</v>
          </cell>
        </row>
        <row r="67">
          <cell r="N67" t="str">
            <v>2025-01-08</v>
          </cell>
          <cell r="O67" t="str">
            <v>是</v>
          </cell>
          <cell r="P67" t="str">
            <v>202501-202505</v>
          </cell>
          <cell r="Q67">
            <v>5</v>
          </cell>
          <cell r="R67">
            <v>3902.9</v>
          </cell>
          <cell r="S67">
            <v>1585.55</v>
          </cell>
          <cell r="T67">
            <v>121.95</v>
          </cell>
          <cell r="U67">
            <v>5610.4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F7" sqref="F7"/>
    </sheetView>
  </sheetViews>
  <sheetFormatPr defaultColWidth="8.89166666666667" defaultRowHeight="13.5"/>
  <cols>
    <col min="1" max="1" width="4.10833333333333" style="5" customWidth="1"/>
    <col min="2" max="2" width="25.3833333333333" style="5" customWidth="1"/>
    <col min="3" max="3" width="18.4416666666667" style="5" customWidth="1"/>
    <col min="4" max="4" width="6.44166666666667" style="5" customWidth="1"/>
    <col min="5" max="5" width="5" style="5" customWidth="1"/>
    <col min="6" max="6" width="16.375" style="5" customWidth="1"/>
    <col min="7" max="7" width="13.4416666666667" style="5" customWidth="1"/>
    <col min="8" max="8" width="6" style="5" customWidth="1"/>
    <col min="9" max="10" width="7.66666666666667" style="5" customWidth="1"/>
    <col min="11" max="11" width="6.775" style="5" customWidth="1"/>
    <col min="12" max="12" width="7.66666666666667" style="5" customWidth="1"/>
    <col min="13" max="13" width="8.89166666666667" style="6"/>
  </cols>
  <sheetData>
    <row r="1" s="1" customFormat="1" ht="37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2">
      <c r="A2" s="8" t="s">
        <v>1</v>
      </c>
      <c r="B2" s="8"/>
    </row>
    <row r="3" s="2" customFormat="1" ht="46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30" t="s">
        <v>14</v>
      </c>
    </row>
    <row r="4" s="3" customFormat="1" ht="33" customHeight="1" spans="1:13">
      <c r="A4" s="10">
        <v>1</v>
      </c>
      <c r="B4" s="11" t="s">
        <v>15</v>
      </c>
      <c r="C4" s="12" t="s">
        <v>16</v>
      </c>
      <c r="D4" s="11" t="s">
        <v>17</v>
      </c>
      <c r="E4" s="11" t="s">
        <v>18</v>
      </c>
      <c r="F4" s="13" t="s">
        <v>19</v>
      </c>
      <c r="G4" s="14" t="str">
        <f>VLOOKUP(C4,[1]单位社会保险补贴人员花名册!$F$3:$U$67,11,0)</f>
        <v>202503-202506</v>
      </c>
      <c r="H4" s="14">
        <f>VLOOKUP(C4,[1]单位社会保险补贴人员花名册!$F$3:$U$67,12,0)</f>
        <v>4</v>
      </c>
      <c r="I4" s="14">
        <f>VLOOKUP(C4,[1]单位社会保险补贴人员花名册!$F$3:$U$67,13,0)</f>
        <v>3122.32</v>
      </c>
      <c r="J4" s="14">
        <f>VLOOKUP(C4,[1]单位社会保险补贴人员花名册!$F$3:$U$67,14,0)</f>
        <v>1268.44</v>
      </c>
      <c r="K4" s="14">
        <f>VLOOKUP(C4,[1]单位社会保险补贴人员花名册!$F$3:$U$67,15,0)</f>
        <v>97.56</v>
      </c>
      <c r="L4" s="14">
        <f>VLOOKUP(C4,[1]单位社会保险补贴人员花名册!$F$3:$U$67,16,0)</f>
        <v>4488.32</v>
      </c>
      <c r="M4" s="31" t="s">
        <v>20</v>
      </c>
    </row>
    <row r="5" s="3" customFormat="1" ht="33" customHeight="1" spans="1:13">
      <c r="A5" s="10">
        <v>2</v>
      </c>
      <c r="B5" s="15" t="s">
        <v>21</v>
      </c>
      <c r="C5" s="12" t="s">
        <v>22</v>
      </c>
      <c r="D5" s="11" t="s">
        <v>23</v>
      </c>
      <c r="E5" s="11" t="s">
        <v>18</v>
      </c>
      <c r="F5" s="13" t="s">
        <v>19</v>
      </c>
      <c r="G5" s="14" t="s">
        <v>24</v>
      </c>
      <c r="H5" s="14">
        <v>6</v>
      </c>
      <c r="I5" s="14">
        <v>4683.48</v>
      </c>
      <c r="J5" s="14">
        <v>1902.66</v>
      </c>
      <c r="K5" s="14">
        <v>146.34</v>
      </c>
      <c r="L5" s="14">
        <v>6732.48</v>
      </c>
      <c r="M5" s="31" t="s">
        <v>20</v>
      </c>
    </row>
    <row r="6" s="3" customFormat="1" ht="33" customHeight="1" spans="1:13">
      <c r="A6" s="10">
        <v>3</v>
      </c>
      <c r="B6" s="16"/>
      <c r="C6" s="12" t="s">
        <v>25</v>
      </c>
      <c r="D6" s="11" t="s">
        <v>26</v>
      </c>
      <c r="E6" s="11" t="s">
        <v>18</v>
      </c>
      <c r="F6" s="13" t="s">
        <v>19</v>
      </c>
      <c r="G6" s="17" t="s">
        <v>27</v>
      </c>
      <c r="H6" s="14">
        <v>8</v>
      </c>
      <c r="I6" s="14">
        <v>6236.86</v>
      </c>
      <c r="J6" s="14">
        <v>2533.72</v>
      </c>
      <c r="K6" s="14">
        <v>194.88</v>
      </c>
      <c r="L6" s="14">
        <v>8965.46</v>
      </c>
      <c r="M6" s="31" t="s">
        <v>20</v>
      </c>
    </row>
    <row r="7" s="3" customFormat="1" ht="33" customHeight="1" spans="1:13">
      <c r="A7" s="10"/>
      <c r="B7" s="18"/>
      <c r="C7" s="12" t="s">
        <v>28</v>
      </c>
      <c r="D7" s="11" t="s">
        <v>29</v>
      </c>
      <c r="E7" s="11" t="s">
        <v>30</v>
      </c>
      <c r="F7" s="13" t="s">
        <v>19</v>
      </c>
      <c r="G7" s="14" t="str">
        <f>VLOOKUP(C7,[1]单位社会保险补贴人员花名册!$F$3:$U$67,11,0)</f>
        <v>202505-202506</v>
      </c>
      <c r="H7" s="14">
        <f>VLOOKUP(C7,[1]单位社会保险补贴人员花名册!$F$3:$U$67,12,0)</f>
        <v>2</v>
      </c>
      <c r="I7" s="14">
        <f>VLOOKUP(C7,[1]单位社会保险补贴人员花名册!$F$3:$U$67,13,0)</f>
        <v>1561.16</v>
      </c>
      <c r="J7" s="14">
        <f>VLOOKUP(C7,[1]单位社会保险补贴人员花名册!$F$3:$U$67,14,0)</f>
        <v>634.22</v>
      </c>
      <c r="K7" s="14">
        <f>VLOOKUP(C7,[1]单位社会保险补贴人员花名册!$F$3:$U$67,15,0)</f>
        <v>48.78</v>
      </c>
      <c r="L7" s="14">
        <f>VLOOKUP(C7,[1]单位社会保险补贴人员花名册!$F$3:$U$67,16,0)</f>
        <v>2244.16</v>
      </c>
      <c r="M7" s="31" t="s">
        <v>31</v>
      </c>
    </row>
    <row r="8" s="3" customFormat="1" ht="33" customHeight="1" spans="1:13">
      <c r="A8" s="10">
        <v>4</v>
      </c>
      <c r="B8" s="19" t="s">
        <v>32</v>
      </c>
      <c r="C8" s="12" t="s">
        <v>33</v>
      </c>
      <c r="D8" s="11" t="s">
        <v>34</v>
      </c>
      <c r="E8" s="11" t="s">
        <v>18</v>
      </c>
      <c r="F8" s="13" t="s">
        <v>19</v>
      </c>
      <c r="G8" s="14" t="s">
        <v>35</v>
      </c>
      <c r="H8" s="14">
        <v>9</v>
      </c>
      <c r="I8" s="14">
        <v>15835.98</v>
      </c>
      <c r="J8" s="14">
        <v>6433.38</v>
      </c>
      <c r="K8" s="14">
        <v>494.85</v>
      </c>
      <c r="L8" s="14">
        <v>22764.21</v>
      </c>
      <c r="M8" s="31" t="s">
        <v>20</v>
      </c>
    </row>
    <row r="9" s="3" customFormat="1" ht="33" customHeight="1" spans="1:13">
      <c r="A9" s="10">
        <v>5</v>
      </c>
      <c r="B9" s="20"/>
      <c r="C9" s="12" t="s">
        <v>36</v>
      </c>
      <c r="D9" s="11" t="s">
        <v>37</v>
      </c>
      <c r="E9" s="11" t="s">
        <v>18</v>
      </c>
      <c r="F9" s="13" t="s">
        <v>19</v>
      </c>
      <c r="G9" s="14" t="s">
        <v>35</v>
      </c>
      <c r="H9" s="14">
        <v>9</v>
      </c>
      <c r="I9" s="14">
        <v>18157.68</v>
      </c>
      <c r="J9" s="14">
        <v>7376.55</v>
      </c>
      <c r="K9" s="14">
        <v>567.42</v>
      </c>
      <c r="L9" s="14">
        <v>26101.65</v>
      </c>
      <c r="M9" s="31" t="s">
        <v>20</v>
      </c>
    </row>
    <row r="10" s="3" customFormat="1" ht="33" customHeight="1" spans="1:13">
      <c r="A10" s="10">
        <v>6</v>
      </c>
      <c r="B10" s="20"/>
      <c r="C10" s="12" t="s">
        <v>38</v>
      </c>
      <c r="D10" s="11" t="s">
        <v>39</v>
      </c>
      <c r="E10" s="11" t="s">
        <v>18</v>
      </c>
      <c r="F10" s="13" t="s">
        <v>19</v>
      </c>
      <c r="G10" s="14" t="s">
        <v>35</v>
      </c>
      <c r="H10" s="14">
        <v>9</v>
      </c>
      <c r="I10" s="14">
        <v>14075.13</v>
      </c>
      <c r="J10" s="14">
        <v>5718</v>
      </c>
      <c r="K10" s="14">
        <v>439.86</v>
      </c>
      <c r="L10" s="14">
        <v>20232.99</v>
      </c>
      <c r="M10" s="31" t="s">
        <v>20</v>
      </c>
    </row>
    <row r="11" s="3" customFormat="1" ht="33" customHeight="1" spans="1:13">
      <c r="A11" s="10">
        <v>7</v>
      </c>
      <c r="B11" s="21"/>
      <c r="C11" s="12" t="s">
        <v>40</v>
      </c>
      <c r="D11" s="11" t="s">
        <v>41</v>
      </c>
      <c r="E11" s="11" t="s">
        <v>18</v>
      </c>
      <c r="F11" s="13" t="s">
        <v>19</v>
      </c>
      <c r="G11" s="14" t="s">
        <v>35</v>
      </c>
      <c r="H11" s="14">
        <v>9</v>
      </c>
      <c r="I11" s="14">
        <v>13088.22</v>
      </c>
      <c r="J11" s="14">
        <v>5317.11</v>
      </c>
      <c r="K11" s="14">
        <v>409.05</v>
      </c>
      <c r="L11" s="14">
        <v>18814.38</v>
      </c>
      <c r="M11" s="31" t="s">
        <v>20</v>
      </c>
    </row>
    <row r="12" s="3" customFormat="1" ht="33" customHeight="1" spans="1:13">
      <c r="A12" s="10">
        <v>8</v>
      </c>
      <c r="B12" s="22" t="s">
        <v>42</v>
      </c>
      <c r="C12" s="12" t="s">
        <v>43</v>
      </c>
      <c r="D12" s="11" t="s">
        <v>44</v>
      </c>
      <c r="E12" s="11" t="s">
        <v>30</v>
      </c>
      <c r="F12" s="13" t="s">
        <v>19</v>
      </c>
      <c r="G12" s="14" t="str">
        <f>VLOOKUP(C12,[1]单位社会保险补贴人员花名册!$F$3:$U$67,11,0)</f>
        <v>202504-202506</v>
      </c>
      <c r="H12" s="14">
        <f>VLOOKUP(C12,[1]单位社会保险补贴人员花名册!$F$3:$U$67,12,0)</f>
        <v>3</v>
      </c>
      <c r="I12" s="14">
        <f>VLOOKUP(C12,[1]单位社会保险补贴人员花名册!$F$3:$U$67,13,0)</f>
        <v>2341.74</v>
      </c>
      <c r="J12" s="14">
        <f>VLOOKUP(C12,[1]单位社会保险补贴人员花名册!$F$3:$U$67,14,0)</f>
        <v>951.33</v>
      </c>
      <c r="K12" s="14">
        <f>VLOOKUP(C12,[1]单位社会保险补贴人员花名册!$F$3:$U$67,15,0)</f>
        <v>73.17</v>
      </c>
      <c r="L12" s="14">
        <f>VLOOKUP(C12,[1]单位社会保险补贴人员花名册!$F$3:$U$67,16,0)</f>
        <v>3366.24</v>
      </c>
      <c r="M12" s="31" t="s">
        <v>20</v>
      </c>
    </row>
    <row r="13" s="3" customFormat="1" ht="33" customHeight="1" spans="1:13">
      <c r="A13" s="10">
        <v>10</v>
      </c>
      <c r="B13" s="23" t="s">
        <v>45</v>
      </c>
      <c r="C13" s="24" t="s">
        <v>46</v>
      </c>
      <c r="D13" s="25" t="s">
        <v>47</v>
      </c>
      <c r="E13" s="25" t="s">
        <v>30</v>
      </c>
      <c r="F13" s="26" t="s">
        <v>48</v>
      </c>
      <c r="G13" s="14" t="str">
        <f>VLOOKUP(C13,[1]单位社会保险补贴人员花名册!$F$3:$U$67,11,0)</f>
        <v>202505-202505</v>
      </c>
      <c r="H13" s="14">
        <f>VLOOKUP(C13,[1]单位社会保险补贴人员花名册!$F$3:$U$67,12,0)</f>
        <v>1</v>
      </c>
      <c r="I13" s="14">
        <f>VLOOKUP(C13,[1]单位社会保险补贴人员花名册!$F$3:$U$67,13,0)</f>
        <v>780.58</v>
      </c>
      <c r="J13" s="14">
        <f>VLOOKUP(C13,[1]单位社会保险补贴人员花名册!$F$3:$U$67,14,0)</f>
        <v>317.11</v>
      </c>
      <c r="K13" s="14">
        <f>VLOOKUP(C13,[1]单位社会保险补贴人员花名册!$F$3:$U$67,15,0)</f>
        <v>24.39</v>
      </c>
      <c r="L13" s="14">
        <f>VLOOKUP(C13,[1]单位社会保险补贴人员花名册!$F$3:$U$67,16,0)</f>
        <v>1122.08</v>
      </c>
      <c r="M13" s="31" t="s">
        <v>31</v>
      </c>
    </row>
    <row r="14" s="3" customFormat="1" ht="33" customHeight="1" spans="1:13">
      <c r="A14" s="10">
        <v>11</v>
      </c>
      <c r="B14" s="23" t="s">
        <v>49</v>
      </c>
      <c r="C14" s="24" t="s">
        <v>50</v>
      </c>
      <c r="D14" s="25" t="s">
        <v>51</v>
      </c>
      <c r="E14" s="25" t="s">
        <v>30</v>
      </c>
      <c r="F14" s="26" t="s">
        <v>52</v>
      </c>
      <c r="G14" s="14" t="str">
        <f>VLOOKUP(C14,[1]单位社会保险补贴人员花名册!$F$3:$U$67,11,0)</f>
        <v>202505-202506</v>
      </c>
      <c r="H14" s="14">
        <f>VLOOKUP(C14,[1]单位社会保险补贴人员花名册!$F$3:$U$67,12,0)</f>
        <v>2</v>
      </c>
      <c r="I14" s="14">
        <f>VLOOKUP(C14,[1]单位社会保险补贴人员花名册!$F$3:$U$67,13,0)</f>
        <v>1561.16</v>
      </c>
      <c r="J14" s="14">
        <f>VLOOKUP(C14,[1]单位社会保险补贴人员花名册!$F$3:$U$67,14,0)</f>
        <v>634.22</v>
      </c>
      <c r="K14" s="14">
        <f>VLOOKUP(C14,[1]单位社会保险补贴人员花名册!$F$3:$U$67,15,0)</f>
        <v>48.78</v>
      </c>
      <c r="L14" s="14">
        <f>VLOOKUP(C14,[1]单位社会保险补贴人员花名册!$F$3:$U$67,16,0)</f>
        <v>2244.16</v>
      </c>
      <c r="M14" s="31" t="s">
        <v>31</v>
      </c>
    </row>
    <row r="15" s="4" customFormat="1" ht="33" customHeight="1" spans="1:14">
      <c r="A15" s="10">
        <v>12</v>
      </c>
      <c r="B15" s="23" t="s">
        <v>53</v>
      </c>
      <c r="C15" s="24" t="s">
        <v>54</v>
      </c>
      <c r="D15" s="25" t="s">
        <v>55</v>
      </c>
      <c r="E15" s="25" t="s">
        <v>30</v>
      </c>
      <c r="F15" s="26" t="s">
        <v>52</v>
      </c>
      <c r="G15" s="14" t="str">
        <f>VLOOKUP(C15,[1]单位社会保险补贴人员花名册!$F$3:$U$67,11,0)</f>
        <v>202505-202506</v>
      </c>
      <c r="H15" s="14">
        <f>VLOOKUP(C15,[1]单位社会保险补贴人员花名册!$F$3:$U$67,12,0)</f>
        <v>2</v>
      </c>
      <c r="I15" s="14">
        <f>VLOOKUP(C15,[1]单位社会保险补贴人员花名册!$F$3:$U$67,13,0)</f>
        <v>1561.16</v>
      </c>
      <c r="J15" s="14">
        <f>VLOOKUP(C15,[1]单位社会保险补贴人员花名册!$F$3:$U$67,14,0)</f>
        <v>634.22</v>
      </c>
      <c r="K15" s="14">
        <f>VLOOKUP(C15,[1]单位社会保险补贴人员花名册!$F$3:$U$67,15,0)</f>
        <v>48.78</v>
      </c>
      <c r="L15" s="14">
        <f>VLOOKUP(C15,[1]单位社会保险补贴人员花名册!$F$3:$U$67,16,0)</f>
        <v>2244.16</v>
      </c>
      <c r="M15" s="31" t="s">
        <v>31</v>
      </c>
      <c r="N15" s="3"/>
    </row>
    <row r="16" s="4" customFormat="1" ht="33" customHeight="1" spans="1:14">
      <c r="A16" s="10">
        <v>13</v>
      </c>
      <c r="B16" s="23" t="s">
        <v>56</v>
      </c>
      <c r="C16" s="24" t="s">
        <v>57</v>
      </c>
      <c r="D16" s="25" t="s">
        <v>58</v>
      </c>
      <c r="E16" s="25" t="s">
        <v>30</v>
      </c>
      <c r="F16" s="26" t="s">
        <v>48</v>
      </c>
      <c r="G16" s="14" t="str">
        <f>VLOOKUP(C16,[1]单位社会保险补贴人员花名册!$F$3:$U$67,11,0)</f>
        <v>202503-202504</v>
      </c>
      <c r="H16" s="14">
        <f>VLOOKUP(C16,[1]单位社会保险补贴人员花名册!$F$3:$U$67,12,0)</f>
        <v>2</v>
      </c>
      <c r="I16" s="14">
        <f>VLOOKUP(C16,[1]单位社会保险补贴人员花名册!$F$3:$U$67,13,0)</f>
        <v>1561.16</v>
      </c>
      <c r="J16" s="14">
        <f>VLOOKUP(C16,[1]单位社会保险补贴人员花名册!$F$3:$U$67,14,0)</f>
        <v>634.22</v>
      </c>
      <c r="K16" s="14">
        <f>VLOOKUP(C16,[1]单位社会保险补贴人员花名册!$F$3:$U$67,15,0)</f>
        <v>48.78</v>
      </c>
      <c r="L16" s="14">
        <f>VLOOKUP(C16,[1]单位社会保险补贴人员花名册!$F$3:$U$67,16,0)</f>
        <v>2244.16</v>
      </c>
      <c r="M16" s="31" t="s">
        <v>31</v>
      </c>
      <c r="N16" s="3"/>
    </row>
    <row r="17" s="4" customFormat="1" ht="33" customHeight="1" spans="1:14">
      <c r="A17" s="10">
        <v>14</v>
      </c>
      <c r="B17" s="27" t="s">
        <v>59</v>
      </c>
      <c r="C17" s="24" t="s">
        <v>60</v>
      </c>
      <c r="D17" s="25" t="s">
        <v>61</v>
      </c>
      <c r="E17" s="25" t="s">
        <v>18</v>
      </c>
      <c r="F17" s="26" t="s">
        <v>48</v>
      </c>
      <c r="G17" s="14" t="str">
        <f>VLOOKUP(C17,[1]单位社会保险补贴人员花名册!$F$3:$U$67,11,0)</f>
        <v>202505-202506</v>
      </c>
      <c r="H17" s="14">
        <f>VLOOKUP(C17,[1]单位社会保险补贴人员花名册!$F$3:$U$67,12,0)</f>
        <v>2</v>
      </c>
      <c r="I17" s="14">
        <f>VLOOKUP(C17,[1]单位社会保险补贴人员花名册!$F$3:$U$67,13,0)</f>
        <v>1561.16</v>
      </c>
      <c r="J17" s="14">
        <f>VLOOKUP(C17,[1]单位社会保险补贴人员花名册!$F$3:$U$67,14,0)</f>
        <v>634.22</v>
      </c>
      <c r="K17" s="14">
        <f>VLOOKUP(C17,[1]单位社会保险补贴人员花名册!$F$3:$U$67,15,0)</f>
        <v>48.78</v>
      </c>
      <c r="L17" s="14">
        <f>VLOOKUP(C17,[1]单位社会保险补贴人员花名册!$F$3:$U$67,16,0)</f>
        <v>2244.16</v>
      </c>
      <c r="M17" s="31" t="s">
        <v>31</v>
      </c>
      <c r="N17" s="3"/>
    </row>
    <row r="18" s="4" customFormat="1" ht="33" customHeight="1" spans="1:14">
      <c r="A18" s="10">
        <v>15</v>
      </c>
      <c r="B18" s="28"/>
      <c r="C18" s="24" t="s">
        <v>62</v>
      </c>
      <c r="D18" s="25" t="s">
        <v>63</v>
      </c>
      <c r="E18" s="25" t="s">
        <v>18</v>
      </c>
      <c r="F18" s="26" t="s">
        <v>19</v>
      </c>
      <c r="G18" s="14" t="str">
        <f>VLOOKUP(C18,[1]单位社会保险补贴人员花名册!$F$3:$U$67,11,0)</f>
        <v>202505-202506</v>
      </c>
      <c r="H18" s="14">
        <f>VLOOKUP(C18,[1]单位社会保险补贴人员花名册!$F$3:$U$67,12,0)</f>
        <v>2</v>
      </c>
      <c r="I18" s="14">
        <f>VLOOKUP(C18,[1]单位社会保险补贴人员花名册!$F$3:$U$67,13,0)</f>
        <v>1561.16</v>
      </c>
      <c r="J18" s="14">
        <f>VLOOKUP(C18,[1]单位社会保险补贴人员花名册!$F$3:$U$67,14,0)</f>
        <v>634.22</v>
      </c>
      <c r="K18" s="14">
        <f>VLOOKUP(C18,[1]单位社会保险补贴人员花名册!$F$3:$U$67,15,0)</f>
        <v>48.78</v>
      </c>
      <c r="L18" s="14">
        <f>VLOOKUP(C18,[1]单位社会保险补贴人员花名册!$F$3:$U$67,16,0)</f>
        <v>2244.16</v>
      </c>
      <c r="M18" s="31" t="s">
        <v>31</v>
      </c>
      <c r="N18" s="3"/>
    </row>
    <row r="19" s="4" customFormat="1" ht="33" customHeight="1" spans="1:14">
      <c r="A19" s="10">
        <v>16</v>
      </c>
      <c r="B19" s="23" t="s">
        <v>64</v>
      </c>
      <c r="C19" s="24" t="s">
        <v>65</v>
      </c>
      <c r="D19" s="25" t="s">
        <v>66</v>
      </c>
      <c r="E19" s="25" t="s">
        <v>30</v>
      </c>
      <c r="F19" s="26" t="s">
        <v>67</v>
      </c>
      <c r="G19" s="14" t="str">
        <f>VLOOKUP(C19,[1]单位社会保险补贴人员花名册!$F$3:$U$67,11,0)</f>
        <v>202505-202505</v>
      </c>
      <c r="H19" s="14">
        <f>VLOOKUP(C19,[1]单位社会保险补贴人员花名册!$F$3:$U$67,12,0)</f>
        <v>1</v>
      </c>
      <c r="I19" s="14">
        <f>VLOOKUP(C19,[1]单位社会保险补贴人员花名册!$F$3:$U$67,13,0)</f>
        <v>780.58</v>
      </c>
      <c r="J19" s="14">
        <f>VLOOKUP(C19,[1]单位社会保险补贴人员花名册!$F$3:$U$67,14,0)</f>
        <v>317.11</v>
      </c>
      <c r="K19" s="14">
        <f>VLOOKUP(C19,[1]单位社会保险补贴人员花名册!$F$3:$U$67,15,0)</f>
        <v>24.39</v>
      </c>
      <c r="L19" s="14">
        <f>VLOOKUP(C19,[1]单位社会保险补贴人员花名册!$F$3:$U$67,16,0)</f>
        <v>1122.08</v>
      </c>
      <c r="M19" s="31" t="s">
        <v>31</v>
      </c>
      <c r="N19" s="3"/>
    </row>
    <row r="20" s="4" customFormat="1" ht="33" customHeight="1" spans="1:14">
      <c r="A20" s="10">
        <v>17</v>
      </c>
      <c r="B20" s="23" t="s">
        <v>68</v>
      </c>
      <c r="C20" s="24" t="s">
        <v>69</v>
      </c>
      <c r="D20" s="25" t="s">
        <v>70</v>
      </c>
      <c r="E20" s="25" t="s">
        <v>30</v>
      </c>
      <c r="F20" s="26" t="s">
        <v>19</v>
      </c>
      <c r="G20" s="14" t="str">
        <f>VLOOKUP(C20,[1]单位社会保险补贴人员花名册!$F$3:$U$67,11,0)</f>
        <v>202505-202505</v>
      </c>
      <c r="H20" s="14">
        <f>VLOOKUP(C20,[1]单位社会保险补贴人员花名册!$F$3:$U$67,12,0)</f>
        <v>1</v>
      </c>
      <c r="I20" s="14">
        <f>VLOOKUP(C20,[1]单位社会保险补贴人员花名册!$F$3:$U$67,13,0)</f>
        <v>780.58</v>
      </c>
      <c r="J20" s="14">
        <f>VLOOKUP(C20,[1]单位社会保险补贴人员花名册!$F$3:$U$67,14,0)</f>
        <v>317.11</v>
      </c>
      <c r="K20" s="14">
        <f>VLOOKUP(C20,[1]单位社会保险补贴人员花名册!$F$3:$U$67,15,0)</f>
        <v>24.39</v>
      </c>
      <c r="L20" s="14">
        <f>VLOOKUP(C20,[1]单位社会保险补贴人员花名册!$F$3:$U$67,16,0)</f>
        <v>1122.08</v>
      </c>
      <c r="M20" s="31" t="s">
        <v>31</v>
      </c>
      <c r="N20" s="3"/>
    </row>
    <row r="21" s="4" customFormat="1" ht="33" customHeight="1" spans="1:14">
      <c r="A21" s="10">
        <v>18</v>
      </c>
      <c r="B21" s="23" t="s">
        <v>71</v>
      </c>
      <c r="C21" s="24" t="s">
        <v>72</v>
      </c>
      <c r="D21" s="25" t="s">
        <v>73</v>
      </c>
      <c r="E21" s="25" t="s">
        <v>18</v>
      </c>
      <c r="F21" s="26" t="s">
        <v>19</v>
      </c>
      <c r="G21" s="14" t="str">
        <f>VLOOKUP(C21,[1]单位社会保险补贴人员花名册!$F$3:$U$67,11,0)</f>
        <v>202505-202505</v>
      </c>
      <c r="H21" s="14">
        <f>VLOOKUP(C21,[1]单位社会保险补贴人员花名册!$F$3:$U$67,12,0)</f>
        <v>1</v>
      </c>
      <c r="I21" s="14">
        <f>VLOOKUP(C21,[1]单位社会保险补贴人员花名册!$F$3:$U$67,13,0)</f>
        <v>780.58</v>
      </c>
      <c r="J21" s="14">
        <f>VLOOKUP(C21,[1]单位社会保险补贴人员花名册!$F$3:$U$67,14,0)</f>
        <v>317.11</v>
      </c>
      <c r="K21" s="14">
        <f>VLOOKUP(C21,[1]单位社会保险补贴人员花名册!$F$3:$U$67,15,0)</f>
        <v>24.39</v>
      </c>
      <c r="L21" s="14">
        <f>VLOOKUP(C21,[1]单位社会保险补贴人员花名册!$F$3:$U$67,16,0)</f>
        <v>1122.08</v>
      </c>
      <c r="M21" s="31" t="s">
        <v>31</v>
      </c>
      <c r="N21" s="3"/>
    </row>
    <row r="22" s="4" customFormat="1" ht="33" customHeight="1" spans="1:14">
      <c r="A22" s="10">
        <v>19</v>
      </c>
      <c r="B22" s="23" t="s">
        <v>74</v>
      </c>
      <c r="C22" s="24" t="s">
        <v>75</v>
      </c>
      <c r="D22" s="25" t="s">
        <v>76</v>
      </c>
      <c r="E22" s="25" t="s">
        <v>30</v>
      </c>
      <c r="F22" s="26" t="s">
        <v>52</v>
      </c>
      <c r="G22" s="14" t="str">
        <f>VLOOKUP(C22,[1]单位社会保险补贴人员花名册!$F$3:$U$67,11,0)</f>
        <v>202504-202505</v>
      </c>
      <c r="H22" s="14">
        <f>VLOOKUP(C22,[1]单位社会保险补贴人员花名册!$F$3:$U$67,12,0)</f>
        <v>2</v>
      </c>
      <c r="I22" s="14">
        <f>VLOOKUP(C22,[1]单位社会保险补贴人员花名册!$F$3:$U$67,13,0)</f>
        <v>1561.16</v>
      </c>
      <c r="J22" s="14">
        <f>VLOOKUP(C22,[1]单位社会保险补贴人员花名册!$F$3:$U$67,14,0)</f>
        <v>634.22</v>
      </c>
      <c r="K22" s="14">
        <f>VLOOKUP(C22,[1]单位社会保险补贴人员花名册!$F$3:$U$67,15,0)</f>
        <v>48.78</v>
      </c>
      <c r="L22" s="14">
        <f>VLOOKUP(C22,[1]单位社会保险补贴人员花名册!$F$3:$U$67,16,0)</f>
        <v>2244.16</v>
      </c>
      <c r="M22" s="31" t="s">
        <v>31</v>
      </c>
      <c r="N22" s="3"/>
    </row>
    <row r="23" s="4" customFormat="1" ht="33" customHeight="1" spans="1:14">
      <c r="A23" s="10">
        <v>20</v>
      </c>
      <c r="B23" s="23" t="s">
        <v>77</v>
      </c>
      <c r="C23" s="24" t="s">
        <v>78</v>
      </c>
      <c r="D23" s="25" t="s">
        <v>79</v>
      </c>
      <c r="E23" s="25" t="s">
        <v>30</v>
      </c>
      <c r="F23" s="26" t="s">
        <v>52</v>
      </c>
      <c r="G23" s="14" t="str">
        <f>VLOOKUP(C23,[1]单位社会保险补贴人员花名册!$F$3:$U$67,11,0)</f>
        <v>202505-202506</v>
      </c>
      <c r="H23" s="14">
        <f>VLOOKUP(C23,[1]单位社会保险补贴人员花名册!$F$3:$U$67,12,0)</f>
        <v>2</v>
      </c>
      <c r="I23" s="14">
        <f>VLOOKUP(C23,[1]单位社会保险补贴人员花名册!$F$3:$U$67,13,0)</f>
        <v>1561.16</v>
      </c>
      <c r="J23" s="14">
        <f>VLOOKUP(C23,[1]单位社会保险补贴人员花名册!$F$3:$U$67,14,0)</f>
        <v>634.22</v>
      </c>
      <c r="K23" s="14">
        <f>VLOOKUP(C23,[1]单位社会保险补贴人员花名册!$F$3:$U$67,15,0)</f>
        <v>48.78</v>
      </c>
      <c r="L23" s="14">
        <f>VLOOKUP(C23,[1]单位社会保险补贴人员花名册!$F$3:$U$67,16,0)</f>
        <v>2244.16</v>
      </c>
      <c r="M23" s="31" t="s">
        <v>31</v>
      </c>
      <c r="N23" s="3"/>
    </row>
    <row r="24" s="4" customFormat="1" ht="33" customHeight="1" spans="1:14">
      <c r="A24" s="10">
        <v>21</v>
      </c>
      <c r="B24" s="23" t="s">
        <v>80</v>
      </c>
      <c r="C24" s="24" t="s">
        <v>81</v>
      </c>
      <c r="D24" s="25" t="s">
        <v>82</v>
      </c>
      <c r="E24" s="25" t="s">
        <v>18</v>
      </c>
      <c r="F24" s="26" t="s">
        <v>19</v>
      </c>
      <c r="G24" s="14" t="str">
        <f>VLOOKUP(C24,[1]单位社会保险补贴人员花名册!$F$3:$U$67,11,0)</f>
        <v>202505-202506</v>
      </c>
      <c r="H24" s="14">
        <f>VLOOKUP(C24,[1]单位社会保险补贴人员花名册!$F$3:$U$67,12,0)</f>
        <v>2</v>
      </c>
      <c r="I24" s="14">
        <f>VLOOKUP(C24,[1]单位社会保险补贴人员花名册!$F$3:$U$67,13,0)</f>
        <v>1561.16</v>
      </c>
      <c r="J24" s="14">
        <f>VLOOKUP(C24,[1]单位社会保险补贴人员花名册!$F$3:$U$67,14,0)</f>
        <v>634.22</v>
      </c>
      <c r="K24" s="14">
        <f>VLOOKUP(C24,[1]单位社会保险补贴人员花名册!$F$3:$U$67,15,0)</f>
        <v>48.78</v>
      </c>
      <c r="L24" s="14">
        <f>VLOOKUP(C24,[1]单位社会保险补贴人员花名册!$F$3:$U$67,16,0)</f>
        <v>2244.16</v>
      </c>
      <c r="M24" s="31" t="s">
        <v>31</v>
      </c>
      <c r="N24" s="3"/>
    </row>
    <row r="25" s="4" customFormat="1" ht="33" customHeight="1" spans="1:14">
      <c r="A25" s="10">
        <v>22</v>
      </c>
      <c r="B25" s="23" t="s">
        <v>83</v>
      </c>
      <c r="C25" s="24" t="s">
        <v>84</v>
      </c>
      <c r="D25" s="25" t="s">
        <v>85</v>
      </c>
      <c r="E25" s="25" t="s">
        <v>30</v>
      </c>
      <c r="F25" s="26" t="s">
        <v>19</v>
      </c>
      <c r="G25" s="14" t="str">
        <f>VLOOKUP(C25,[1]单位社会保险补贴人员花名册!$F$3:$U$67,11,0)</f>
        <v>202505-202506</v>
      </c>
      <c r="H25" s="14">
        <f>VLOOKUP(C25,[1]单位社会保险补贴人员花名册!$F$3:$U$67,12,0)</f>
        <v>2</v>
      </c>
      <c r="I25" s="14">
        <f>VLOOKUP(C25,[1]单位社会保险补贴人员花名册!$F$3:$U$67,13,0)</f>
        <v>1561.16</v>
      </c>
      <c r="J25" s="14">
        <f>VLOOKUP(C25,[1]单位社会保险补贴人员花名册!$F$3:$U$67,14,0)</f>
        <v>634.22</v>
      </c>
      <c r="K25" s="14">
        <f>VLOOKUP(C25,[1]单位社会保险补贴人员花名册!$F$3:$U$67,15,0)</f>
        <v>48.78</v>
      </c>
      <c r="L25" s="14">
        <f>VLOOKUP(C25,[1]单位社会保险补贴人员花名册!$F$3:$U$67,16,0)</f>
        <v>2244.16</v>
      </c>
      <c r="M25" s="31" t="s">
        <v>31</v>
      </c>
      <c r="N25" s="3"/>
    </row>
    <row r="26" s="4" customFormat="1" ht="33" customHeight="1" spans="1:14">
      <c r="A26" s="10">
        <v>23</v>
      </c>
      <c r="B26" s="27" t="s">
        <v>86</v>
      </c>
      <c r="C26" s="24" t="s">
        <v>87</v>
      </c>
      <c r="D26" s="25" t="s">
        <v>88</v>
      </c>
      <c r="E26" s="25" t="s">
        <v>18</v>
      </c>
      <c r="F26" s="26" t="s">
        <v>52</v>
      </c>
      <c r="G26" s="14" t="str">
        <f>VLOOKUP(C26,[1]单位社会保险补贴人员花名册!$F$3:$U$67,11,0)</f>
        <v>202505-202506</v>
      </c>
      <c r="H26" s="14">
        <f>VLOOKUP(C26,[1]单位社会保险补贴人员花名册!$F$3:$U$67,12,0)</f>
        <v>2</v>
      </c>
      <c r="I26" s="14">
        <f>VLOOKUP(C26,[1]单位社会保险补贴人员花名册!$F$3:$U$67,13,0)</f>
        <v>1561.16</v>
      </c>
      <c r="J26" s="14">
        <f>VLOOKUP(C26,[1]单位社会保险补贴人员花名册!$F$3:$U$67,14,0)</f>
        <v>634.22</v>
      </c>
      <c r="K26" s="14">
        <f>VLOOKUP(C26,[1]单位社会保险补贴人员花名册!$F$3:$U$67,15,0)</f>
        <v>48.78</v>
      </c>
      <c r="L26" s="14">
        <f>VLOOKUP(C26,[1]单位社会保险补贴人员花名册!$F$3:$U$67,16,0)</f>
        <v>2244.16</v>
      </c>
      <c r="M26" s="31" t="s">
        <v>31</v>
      </c>
      <c r="N26" s="3"/>
    </row>
    <row r="27" s="4" customFormat="1" ht="33" customHeight="1" spans="1:14">
      <c r="A27" s="10">
        <v>24</v>
      </c>
      <c r="B27" s="28"/>
      <c r="C27" s="24" t="s">
        <v>89</v>
      </c>
      <c r="D27" s="25" t="s">
        <v>90</v>
      </c>
      <c r="E27" s="25" t="s">
        <v>18</v>
      </c>
      <c r="F27" s="26" t="s">
        <v>19</v>
      </c>
      <c r="G27" s="14" t="str">
        <f>VLOOKUP(C27,[1]单位社会保险补贴人员花名册!$F$3:$U$67,11,0)</f>
        <v>202505-202506</v>
      </c>
      <c r="H27" s="14">
        <f>VLOOKUP(C27,[1]单位社会保险补贴人员花名册!$F$3:$U$67,12,0)</f>
        <v>2</v>
      </c>
      <c r="I27" s="14">
        <f>VLOOKUP(C27,[1]单位社会保险补贴人员花名册!$F$3:$U$67,13,0)</f>
        <v>1561.16</v>
      </c>
      <c r="J27" s="14">
        <f>VLOOKUP(C27,[1]单位社会保险补贴人员花名册!$F$3:$U$67,14,0)</f>
        <v>634.22</v>
      </c>
      <c r="K27" s="14">
        <f>VLOOKUP(C27,[1]单位社会保险补贴人员花名册!$F$3:$U$67,15,0)</f>
        <v>48.78</v>
      </c>
      <c r="L27" s="14">
        <f>VLOOKUP(C27,[1]单位社会保险补贴人员花名册!$F$3:$U$67,16,0)</f>
        <v>2244.16</v>
      </c>
      <c r="M27" s="31" t="s">
        <v>31</v>
      </c>
      <c r="N27" s="3"/>
    </row>
    <row r="28" s="4" customFormat="1" ht="33" customHeight="1" spans="1:14">
      <c r="A28" s="10">
        <v>25</v>
      </c>
      <c r="B28" s="23" t="s">
        <v>91</v>
      </c>
      <c r="C28" s="24" t="s">
        <v>92</v>
      </c>
      <c r="D28" s="25" t="s">
        <v>93</v>
      </c>
      <c r="E28" s="25" t="s">
        <v>18</v>
      </c>
      <c r="F28" s="26" t="s">
        <v>19</v>
      </c>
      <c r="G28" s="14" t="str">
        <f>VLOOKUP(C28,[1]单位社会保险补贴人员花名册!$F$3:$U$67,11,0)</f>
        <v>202505-202505</v>
      </c>
      <c r="H28" s="14">
        <f>VLOOKUP(C28,[1]单位社会保险补贴人员花名册!$F$3:$U$67,12,0)</f>
        <v>1</v>
      </c>
      <c r="I28" s="14">
        <f>VLOOKUP(C28,[1]单位社会保险补贴人员花名册!$F$3:$U$67,13,0)</f>
        <v>780.58</v>
      </c>
      <c r="J28" s="14">
        <f>VLOOKUP(C28,[1]单位社会保险补贴人员花名册!$F$3:$U$67,14,0)</f>
        <v>317.11</v>
      </c>
      <c r="K28" s="14">
        <f>VLOOKUP(C28,[1]单位社会保险补贴人员花名册!$F$3:$U$67,15,0)</f>
        <v>24.39</v>
      </c>
      <c r="L28" s="14">
        <f>VLOOKUP(C28,[1]单位社会保险补贴人员花名册!$F$3:$U$67,16,0)</f>
        <v>1122.08</v>
      </c>
      <c r="M28" s="31" t="s">
        <v>31</v>
      </c>
      <c r="N28" s="3"/>
    </row>
    <row r="29" s="4" customFormat="1" ht="33" customHeight="1" spans="1:14">
      <c r="A29" s="10">
        <v>26</v>
      </c>
      <c r="B29" s="23" t="s">
        <v>94</v>
      </c>
      <c r="C29" s="24" t="s">
        <v>95</v>
      </c>
      <c r="D29" s="25" t="s">
        <v>96</v>
      </c>
      <c r="E29" s="25" t="s">
        <v>18</v>
      </c>
      <c r="F29" s="26" t="s">
        <v>19</v>
      </c>
      <c r="G29" s="14" t="str">
        <f>VLOOKUP(C29,[1]单位社会保险补贴人员花名册!$F$3:$U$67,11,0)</f>
        <v>202505-202505</v>
      </c>
      <c r="H29" s="14">
        <f>VLOOKUP(C29,[1]单位社会保险补贴人员花名册!$F$3:$U$67,12,0)</f>
        <v>1</v>
      </c>
      <c r="I29" s="14">
        <f>VLOOKUP(C29,[1]单位社会保险补贴人员花名册!$F$3:$U$67,13,0)</f>
        <v>780.58</v>
      </c>
      <c r="J29" s="14">
        <f>VLOOKUP(C29,[1]单位社会保险补贴人员花名册!$F$3:$U$67,14,0)</f>
        <v>317.11</v>
      </c>
      <c r="K29" s="14">
        <f>VLOOKUP(C29,[1]单位社会保险补贴人员花名册!$F$3:$U$67,15,0)</f>
        <v>24.39</v>
      </c>
      <c r="L29" s="14">
        <f>VLOOKUP(C29,[1]单位社会保险补贴人员花名册!$F$3:$U$67,16,0)</f>
        <v>1122.08</v>
      </c>
      <c r="M29" s="31" t="s">
        <v>31</v>
      </c>
      <c r="N29" s="3"/>
    </row>
    <row r="30" s="4" customFormat="1" ht="33" customHeight="1" spans="1:14">
      <c r="A30" s="10">
        <v>27</v>
      </c>
      <c r="B30" s="23" t="s">
        <v>97</v>
      </c>
      <c r="C30" s="24" t="s">
        <v>98</v>
      </c>
      <c r="D30" s="25" t="s">
        <v>99</v>
      </c>
      <c r="E30" s="25" t="s">
        <v>30</v>
      </c>
      <c r="F30" s="26" t="s">
        <v>52</v>
      </c>
      <c r="G30" s="14" t="str">
        <f>VLOOKUP(C30,[1]单位社会保险补贴人员花名册!$F$3:$U$67,11,0)</f>
        <v>202505-202506</v>
      </c>
      <c r="H30" s="14">
        <f>VLOOKUP(C30,[1]单位社会保险补贴人员花名册!$F$3:$U$67,12,0)</f>
        <v>2</v>
      </c>
      <c r="I30" s="14">
        <f>VLOOKUP(C30,[1]单位社会保险补贴人员花名册!$F$3:$U$67,13,0)</f>
        <v>1561.16</v>
      </c>
      <c r="J30" s="14">
        <f>VLOOKUP(C30,[1]单位社会保险补贴人员花名册!$F$3:$U$67,14,0)</f>
        <v>634.22</v>
      </c>
      <c r="K30" s="14">
        <f>VLOOKUP(C30,[1]单位社会保险补贴人员花名册!$F$3:$U$67,15,0)</f>
        <v>48.78</v>
      </c>
      <c r="L30" s="14">
        <f>VLOOKUP(C30,[1]单位社会保险补贴人员花名册!$F$3:$U$67,16,0)</f>
        <v>2244.16</v>
      </c>
      <c r="M30" s="31" t="s">
        <v>31</v>
      </c>
      <c r="N30" s="3"/>
    </row>
    <row r="31" s="4" customFormat="1" ht="33" customHeight="1" spans="1:14">
      <c r="A31" s="10">
        <v>28</v>
      </c>
      <c r="B31" s="27" t="s">
        <v>100</v>
      </c>
      <c r="C31" s="24" t="s">
        <v>101</v>
      </c>
      <c r="D31" s="25" t="s">
        <v>102</v>
      </c>
      <c r="E31" s="25" t="s">
        <v>30</v>
      </c>
      <c r="F31" s="26" t="s">
        <v>48</v>
      </c>
      <c r="G31" s="14" t="str">
        <f>VLOOKUP(C31,[1]单位社会保险补贴人员花名册!$F$3:$U$67,11,0)</f>
        <v>202505-202506</v>
      </c>
      <c r="H31" s="14">
        <f>VLOOKUP(C31,[1]单位社会保险补贴人员花名册!$F$3:$U$67,12,0)</f>
        <v>2</v>
      </c>
      <c r="I31" s="14">
        <f>VLOOKUP(C31,[1]单位社会保险补贴人员花名册!$F$3:$U$67,13,0)</f>
        <v>1561.16</v>
      </c>
      <c r="J31" s="14">
        <f>VLOOKUP(C31,[1]单位社会保险补贴人员花名册!$F$3:$U$67,14,0)</f>
        <v>634.22</v>
      </c>
      <c r="K31" s="14">
        <f>VLOOKUP(C31,[1]单位社会保险补贴人员花名册!$F$3:$U$67,15,0)</f>
        <v>48.78</v>
      </c>
      <c r="L31" s="14">
        <f>VLOOKUP(C31,[1]单位社会保险补贴人员花名册!$F$3:$U$67,16,0)</f>
        <v>2244.16</v>
      </c>
      <c r="M31" s="31" t="s">
        <v>31</v>
      </c>
      <c r="N31" s="3"/>
    </row>
    <row r="32" s="4" customFormat="1" ht="33" customHeight="1" spans="1:14">
      <c r="A32" s="10">
        <v>29</v>
      </c>
      <c r="B32" s="29"/>
      <c r="C32" s="24" t="s">
        <v>103</v>
      </c>
      <c r="D32" s="25" t="s">
        <v>104</v>
      </c>
      <c r="E32" s="25" t="s">
        <v>30</v>
      </c>
      <c r="F32" s="26" t="s">
        <v>105</v>
      </c>
      <c r="G32" s="14" t="str">
        <f>VLOOKUP(C32,[1]单位社会保险补贴人员花名册!$F$3:$U$67,11,0)</f>
        <v>202505-202506</v>
      </c>
      <c r="H32" s="14">
        <f>VLOOKUP(C32,[1]单位社会保险补贴人员花名册!$F$3:$U$67,12,0)</f>
        <v>2</v>
      </c>
      <c r="I32" s="14">
        <f>VLOOKUP(C32,[1]单位社会保险补贴人员花名册!$F$3:$U$67,13,0)</f>
        <v>1561.16</v>
      </c>
      <c r="J32" s="14">
        <f>VLOOKUP(C32,[1]单位社会保险补贴人员花名册!$F$3:$U$67,14,0)</f>
        <v>634.22</v>
      </c>
      <c r="K32" s="14">
        <f>VLOOKUP(C32,[1]单位社会保险补贴人员花名册!$F$3:$U$67,15,0)</f>
        <v>48.78</v>
      </c>
      <c r="L32" s="14">
        <f>VLOOKUP(C32,[1]单位社会保险补贴人员花名册!$F$3:$U$67,16,0)</f>
        <v>2244.16</v>
      </c>
      <c r="M32" s="31" t="s">
        <v>31</v>
      </c>
      <c r="N32" s="3"/>
    </row>
    <row r="33" s="4" customFormat="1" ht="33" customHeight="1" spans="1:14">
      <c r="A33" s="10">
        <v>30</v>
      </c>
      <c r="B33" s="29"/>
      <c r="C33" s="24" t="s">
        <v>106</v>
      </c>
      <c r="D33" s="25" t="s">
        <v>107</v>
      </c>
      <c r="E33" s="25" t="s">
        <v>30</v>
      </c>
      <c r="F33" s="26" t="s">
        <v>105</v>
      </c>
      <c r="G33" s="14" t="str">
        <f>VLOOKUP(C33,[1]单位社会保险补贴人员花名册!$F$3:$U$67,11,0)</f>
        <v>202505-202506</v>
      </c>
      <c r="H33" s="14">
        <f>VLOOKUP(C33,[1]单位社会保险补贴人员花名册!$F$3:$U$67,12,0)</f>
        <v>2</v>
      </c>
      <c r="I33" s="14">
        <f>VLOOKUP(C33,[1]单位社会保险补贴人员花名册!$F$3:$U$67,13,0)</f>
        <v>1561.16</v>
      </c>
      <c r="J33" s="14">
        <f>VLOOKUP(C33,[1]单位社会保险补贴人员花名册!$F$3:$U$67,14,0)</f>
        <v>634.22</v>
      </c>
      <c r="K33" s="14">
        <f>VLOOKUP(C33,[1]单位社会保险补贴人员花名册!$F$3:$U$67,15,0)</f>
        <v>48.78</v>
      </c>
      <c r="L33" s="14">
        <f>VLOOKUP(C33,[1]单位社会保险补贴人员花名册!$F$3:$U$67,16,0)</f>
        <v>2244.16</v>
      </c>
      <c r="M33" s="31" t="s">
        <v>31</v>
      </c>
      <c r="N33" s="3"/>
    </row>
    <row r="34" s="4" customFormat="1" ht="33" customHeight="1" spans="1:14">
      <c r="A34" s="10">
        <v>31</v>
      </c>
      <c r="B34" s="29"/>
      <c r="C34" s="24" t="s">
        <v>108</v>
      </c>
      <c r="D34" s="25" t="s">
        <v>109</v>
      </c>
      <c r="E34" s="25" t="s">
        <v>18</v>
      </c>
      <c r="F34" s="26" t="s">
        <v>52</v>
      </c>
      <c r="G34" s="14" t="str">
        <f>VLOOKUP(C34,[1]单位社会保险补贴人员花名册!$F$3:$U$67,11,0)</f>
        <v>202505-202506</v>
      </c>
      <c r="H34" s="14">
        <f>VLOOKUP(C34,[1]单位社会保险补贴人员花名册!$F$3:$U$67,12,0)</f>
        <v>2</v>
      </c>
      <c r="I34" s="14">
        <f>VLOOKUP(C34,[1]单位社会保险补贴人员花名册!$F$3:$U$67,13,0)</f>
        <v>1561.16</v>
      </c>
      <c r="J34" s="14">
        <f>VLOOKUP(C34,[1]单位社会保险补贴人员花名册!$F$3:$U$67,14,0)</f>
        <v>634.22</v>
      </c>
      <c r="K34" s="14">
        <f>VLOOKUP(C34,[1]单位社会保险补贴人员花名册!$F$3:$U$67,15,0)</f>
        <v>48.78</v>
      </c>
      <c r="L34" s="14">
        <f>VLOOKUP(C34,[1]单位社会保险补贴人员花名册!$F$3:$U$67,16,0)</f>
        <v>2244.16</v>
      </c>
      <c r="M34" s="31" t="s">
        <v>31</v>
      </c>
      <c r="N34" s="3"/>
    </row>
    <row r="35" s="4" customFormat="1" ht="33" customHeight="1" spans="1:14">
      <c r="A35" s="10">
        <v>32</v>
      </c>
      <c r="B35" s="28"/>
      <c r="C35" s="24" t="s">
        <v>110</v>
      </c>
      <c r="D35" s="25" t="s">
        <v>111</v>
      </c>
      <c r="E35" s="25" t="s">
        <v>30</v>
      </c>
      <c r="F35" s="26" t="s">
        <v>105</v>
      </c>
      <c r="G35" s="14" t="str">
        <f>VLOOKUP(C35,[1]单位社会保险补贴人员花名册!$F$3:$U$67,11,0)</f>
        <v>202505-202506</v>
      </c>
      <c r="H35" s="14">
        <f>VLOOKUP(C35,[1]单位社会保险补贴人员花名册!$F$3:$U$67,12,0)</f>
        <v>2</v>
      </c>
      <c r="I35" s="14">
        <f>VLOOKUP(C35,[1]单位社会保险补贴人员花名册!$F$3:$U$67,13,0)</f>
        <v>1561.16</v>
      </c>
      <c r="J35" s="14">
        <f>VLOOKUP(C35,[1]单位社会保险补贴人员花名册!$F$3:$U$67,14,0)</f>
        <v>634.22</v>
      </c>
      <c r="K35" s="14">
        <f>VLOOKUP(C35,[1]单位社会保险补贴人员花名册!$F$3:$U$67,15,0)</f>
        <v>48.78</v>
      </c>
      <c r="L35" s="14">
        <f>VLOOKUP(C35,[1]单位社会保险补贴人员花名册!$F$3:$U$67,16,0)</f>
        <v>2244.16</v>
      </c>
      <c r="M35" s="31" t="s">
        <v>31</v>
      </c>
      <c r="N35" s="3"/>
    </row>
    <row r="36" s="4" customFormat="1" ht="33" customHeight="1" spans="1:14">
      <c r="A36" s="10">
        <v>33</v>
      </c>
      <c r="B36" s="23" t="s">
        <v>112</v>
      </c>
      <c r="C36" s="24" t="s">
        <v>113</v>
      </c>
      <c r="D36" s="25" t="s">
        <v>114</v>
      </c>
      <c r="E36" s="25" t="s">
        <v>30</v>
      </c>
      <c r="F36" s="26" t="s">
        <v>52</v>
      </c>
      <c r="G36" s="14" t="str">
        <f>VLOOKUP(C36,[1]单位社会保险补贴人员花名册!$F$3:$U$67,11,0)</f>
        <v>202505-202506</v>
      </c>
      <c r="H36" s="14">
        <f>VLOOKUP(C36,[1]单位社会保险补贴人员花名册!$F$3:$U$67,12,0)</f>
        <v>2</v>
      </c>
      <c r="I36" s="14">
        <f>VLOOKUP(C36,[1]单位社会保险补贴人员花名册!$F$3:$U$67,13,0)</f>
        <v>1561.16</v>
      </c>
      <c r="J36" s="14">
        <f>VLOOKUP(C36,[1]单位社会保险补贴人员花名册!$F$3:$U$67,14,0)</f>
        <v>634.22</v>
      </c>
      <c r="K36" s="14">
        <f>VLOOKUP(C36,[1]单位社会保险补贴人员花名册!$F$3:$U$67,15,0)</f>
        <v>48.78</v>
      </c>
      <c r="L36" s="14">
        <f>VLOOKUP(C36,[1]单位社会保险补贴人员花名册!$F$3:$U$67,16,0)</f>
        <v>2244.16</v>
      </c>
      <c r="M36" s="31" t="s">
        <v>31</v>
      </c>
      <c r="N36" s="3"/>
    </row>
    <row r="37" s="4" customFormat="1" ht="33" customHeight="1" spans="1:14">
      <c r="A37" s="10">
        <v>34</v>
      </c>
      <c r="B37" s="27" t="s">
        <v>115</v>
      </c>
      <c r="C37" s="24" t="s">
        <v>116</v>
      </c>
      <c r="D37" s="25" t="s">
        <v>117</v>
      </c>
      <c r="E37" s="25" t="s">
        <v>18</v>
      </c>
      <c r="F37" s="26" t="s">
        <v>19</v>
      </c>
      <c r="G37" s="14" t="str">
        <f>VLOOKUP(C37,[1]单位社会保险补贴人员花名册!$F$3:$U$67,11,0)</f>
        <v>202503-202503</v>
      </c>
      <c r="H37" s="14">
        <f>VLOOKUP(C37,[1]单位社会保险补贴人员花名册!$F$3:$U$67,12,0)</f>
        <v>1</v>
      </c>
      <c r="I37" s="14">
        <f>VLOOKUP(C37,[1]单位社会保险补贴人员花名册!$F$3:$U$67,13,0)</f>
        <v>780.58</v>
      </c>
      <c r="J37" s="14">
        <f>VLOOKUP(C37,[1]单位社会保险补贴人员花名册!$F$3:$U$67,14,0)</f>
        <v>317.11</v>
      </c>
      <c r="K37" s="14">
        <f>VLOOKUP(C37,[1]单位社会保险补贴人员花名册!$F$3:$U$67,15,0)</f>
        <v>24.39</v>
      </c>
      <c r="L37" s="14">
        <f>VLOOKUP(C37,[1]单位社会保险补贴人员花名册!$F$3:$U$67,16,0)</f>
        <v>1122.08</v>
      </c>
      <c r="M37" s="31" t="s">
        <v>31</v>
      </c>
      <c r="N37" s="3"/>
    </row>
    <row r="38" s="4" customFormat="1" ht="33" customHeight="1" spans="1:14">
      <c r="A38" s="10">
        <v>35</v>
      </c>
      <c r="B38" s="28"/>
      <c r="C38" s="24" t="s">
        <v>118</v>
      </c>
      <c r="D38" s="25" t="s">
        <v>119</v>
      </c>
      <c r="E38" s="25" t="s">
        <v>30</v>
      </c>
      <c r="F38" s="26" t="s">
        <v>52</v>
      </c>
      <c r="G38" s="14" t="str">
        <f>VLOOKUP(C38,[1]单位社会保险补贴人员花名册!$F$3:$U$67,11,0)</f>
        <v>202503-202503</v>
      </c>
      <c r="H38" s="14">
        <f>VLOOKUP(C38,[1]单位社会保险补贴人员花名册!$F$3:$U$67,12,0)</f>
        <v>1</v>
      </c>
      <c r="I38" s="14">
        <f>VLOOKUP(C38,[1]单位社会保险补贴人员花名册!$F$3:$U$67,13,0)</f>
        <v>780.58</v>
      </c>
      <c r="J38" s="14">
        <f>VLOOKUP(C38,[1]单位社会保险补贴人员花名册!$F$3:$U$67,14,0)</f>
        <v>317.11</v>
      </c>
      <c r="K38" s="14">
        <f>VLOOKUP(C38,[1]单位社会保险补贴人员花名册!$F$3:$U$67,15,0)</f>
        <v>24.39</v>
      </c>
      <c r="L38" s="14">
        <f>VLOOKUP(C38,[1]单位社会保险补贴人员花名册!$F$3:$U$67,16,0)</f>
        <v>1122.08</v>
      </c>
      <c r="M38" s="31" t="s">
        <v>31</v>
      </c>
      <c r="N38" s="3"/>
    </row>
    <row r="39" s="4" customFormat="1" ht="33" customHeight="1" spans="1:14">
      <c r="A39" s="10">
        <v>36</v>
      </c>
      <c r="B39" s="23" t="s">
        <v>120</v>
      </c>
      <c r="C39" s="24" t="s">
        <v>121</v>
      </c>
      <c r="D39" s="25" t="s">
        <v>122</v>
      </c>
      <c r="E39" s="25" t="s">
        <v>18</v>
      </c>
      <c r="F39" s="26" t="s">
        <v>19</v>
      </c>
      <c r="G39" s="14" t="str">
        <f>VLOOKUP(C39,[1]单位社会保险补贴人员花名册!$F$3:$U$67,11,0)</f>
        <v>202505-202505</v>
      </c>
      <c r="H39" s="14">
        <f>VLOOKUP(C39,[1]单位社会保险补贴人员花名册!$F$3:$U$67,12,0)</f>
        <v>1</v>
      </c>
      <c r="I39" s="14">
        <f>VLOOKUP(C39,[1]单位社会保险补贴人员花名册!$F$3:$U$67,13,0)</f>
        <v>780.58</v>
      </c>
      <c r="J39" s="14">
        <f>VLOOKUP(C39,[1]单位社会保险补贴人员花名册!$F$3:$U$67,14,0)</f>
        <v>317.11</v>
      </c>
      <c r="K39" s="14">
        <f>VLOOKUP(C39,[1]单位社会保险补贴人员花名册!$F$3:$U$67,15,0)</f>
        <v>24.39</v>
      </c>
      <c r="L39" s="14">
        <f>VLOOKUP(C39,[1]单位社会保险补贴人员花名册!$F$3:$U$67,16,0)</f>
        <v>1122.08</v>
      </c>
      <c r="M39" s="31" t="s">
        <v>31</v>
      </c>
      <c r="N39" s="3"/>
    </row>
    <row r="40" s="4" customFormat="1" ht="33" customHeight="1" spans="1:14">
      <c r="A40" s="10">
        <v>37</v>
      </c>
      <c r="B40" s="23" t="s">
        <v>123</v>
      </c>
      <c r="C40" s="24" t="s">
        <v>124</v>
      </c>
      <c r="D40" s="25" t="s">
        <v>125</v>
      </c>
      <c r="E40" s="25" t="s">
        <v>18</v>
      </c>
      <c r="F40" s="26" t="s">
        <v>52</v>
      </c>
      <c r="G40" s="14" t="str">
        <f>VLOOKUP(C40,[1]单位社会保险补贴人员花名册!$F$3:$U$67,11,0)</f>
        <v>202505-202506</v>
      </c>
      <c r="H40" s="14">
        <f>VLOOKUP(C40,[1]单位社会保险补贴人员花名册!$F$3:$U$67,12,0)</f>
        <v>2</v>
      </c>
      <c r="I40" s="14">
        <f>VLOOKUP(C40,[1]单位社会保险补贴人员花名册!$F$3:$U$67,13,0)</f>
        <v>1561.16</v>
      </c>
      <c r="J40" s="14">
        <f>VLOOKUP(C40,[1]单位社会保险补贴人员花名册!$F$3:$U$67,14,0)</f>
        <v>634.22</v>
      </c>
      <c r="K40" s="14">
        <f>VLOOKUP(C40,[1]单位社会保险补贴人员花名册!$F$3:$U$67,15,0)</f>
        <v>48.78</v>
      </c>
      <c r="L40" s="14">
        <f>VLOOKUP(C40,[1]单位社会保险补贴人员花名册!$F$3:$U$67,16,0)</f>
        <v>2244.16</v>
      </c>
      <c r="M40" s="31" t="s">
        <v>31</v>
      </c>
      <c r="N40" s="3"/>
    </row>
    <row r="41" s="4" customFormat="1" ht="33" customHeight="1" spans="1:14">
      <c r="A41" s="10">
        <v>38</v>
      </c>
      <c r="B41" s="23" t="s">
        <v>126</v>
      </c>
      <c r="C41" s="24" t="s">
        <v>127</v>
      </c>
      <c r="D41" s="25" t="s">
        <v>128</v>
      </c>
      <c r="E41" s="25" t="s">
        <v>30</v>
      </c>
      <c r="F41" s="26" t="s">
        <v>105</v>
      </c>
      <c r="G41" s="14" t="str">
        <f>VLOOKUP(C41,[1]单位社会保险补贴人员花名册!$F$3:$U$67,11,0)</f>
        <v>202505-202506</v>
      </c>
      <c r="H41" s="14">
        <f>VLOOKUP(C41,[1]单位社会保险补贴人员花名册!$F$3:$U$67,12,0)</f>
        <v>2</v>
      </c>
      <c r="I41" s="14">
        <f>VLOOKUP(C41,[1]单位社会保险补贴人员花名册!$F$3:$U$67,13,0)</f>
        <v>1561.16</v>
      </c>
      <c r="J41" s="14">
        <f>VLOOKUP(C41,[1]单位社会保险补贴人员花名册!$F$3:$U$67,14,0)</f>
        <v>634.22</v>
      </c>
      <c r="K41" s="14">
        <f>VLOOKUP(C41,[1]单位社会保险补贴人员花名册!$F$3:$U$67,15,0)</f>
        <v>48.78</v>
      </c>
      <c r="L41" s="14">
        <f>VLOOKUP(C41,[1]单位社会保险补贴人员花名册!$F$3:$U$67,16,0)</f>
        <v>2244.16</v>
      </c>
      <c r="M41" s="31" t="s">
        <v>31</v>
      </c>
      <c r="N41" s="3"/>
    </row>
    <row r="42" s="4" customFormat="1" ht="33" customHeight="1" spans="1:14">
      <c r="A42" s="10">
        <v>39</v>
      </c>
      <c r="B42" s="23" t="s">
        <v>129</v>
      </c>
      <c r="C42" s="24" t="s">
        <v>130</v>
      </c>
      <c r="D42" s="25" t="s">
        <v>131</v>
      </c>
      <c r="E42" s="25" t="s">
        <v>18</v>
      </c>
      <c r="F42" s="26" t="s">
        <v>48</v>
      </c>
      <c r="G42" s="14" t="str">
        <f>VLOOKUP(C42,[1]单位社会保险补贴人员花名册!$F$3:$U$67,11,0)</f>
        <v>202505-202506</v>
      </c>
      <c r="H42" s="14">
        <f>VLOOKUP(C42,[1]单位社会保险补贴人员花名册!$F$3:$U$67,12,0)</f>
        <v>2</v>
      </c>
      <c r="I42" s="14">
        <f>VLOOKUP(C42,[1]单位社会保险补贴人员花名册!$F$3:$U$67,13,0)</f>
        <v>1561.16</v>
      </c>
      <c r="J42" s="14">
        <f>VLOOKUP(C42,[1]单位社会保险补贴人员花名册!$F$3:$U$67,14,0)</f>
        <v>634.22</v>
      </c>
      <c r="K42" s="14">
        <f>VLOOKUP(C42,[1]单位社会保险补贴人员花名册!$F$3:$U$67,15,0)</f>
        <v>48.78</v>
      </c>
      <c r="L42" s="14">
        <f>VLOOKUP(C42,[1]单位社会保险补贴人员花名册!$F$3:$U$67,16,0)</f>
        <v>2244.16</v>
      </c>
      <c r="M42" s="31" t="s">
        <v>31</v>
      </c>
      <c r="N42" s="3"/>
    </row>
    <row r="43" s="4" customFormat="1" ht="33" customHeight="1" spans="1:14">
      <c r="A43" s="10">
        <v>40</v>
      </c>
      <c r="B43" s="23" t="s">
        <v>132</v>
      </c>
      <c r="C43" s="24" t="s">
        <v>133</v>
      </c>
      <c r="D43" s="25" t="s">
        <v>134</v>
      </c>
      <c r="E43" s="25" t="s">
        <v>30</v>
      </c>
      <c r="F43" s="26" t="s">
        <v>19</v>
      </c>
      <c r="G43" s="14" t="str">
        <f>VLOOKUP(C43,[1]单位社会保险补贴人员花名册!$F$3:$U$67,11,0)</f>
        <v>202505-202506</v>
      </c>
      <c r="H43" s="14">
        <f>VLOOKUP(C43,[1]单位社会保险补贴人员花名册!$F$3:$U$67,12,0)</f>
        <v>2</v>
      </c>
      <c r="I43" s="14">
        <f>VLOOKUP(C43,[1]单位社会保险补贴人员花名册!$F$3:$U$67,13,0)</f>
        <v>1920</v>
      </c>
      <c r="J43" s="14">
        <f>VLOOKUP(C43,[1]单位社会保险补贴人员花名册!$F$3:$U$67,14,0)</f>
        <v>780</v>
      </c>
      <c r="K43" s="14">
        <f>VLOOKUP(C43,[1]单位社会保险补贴人员花名册!$F$3:$U$67,15,0)</f>
        <v>60</v>
      </c>
      <c r="L43" s="14">
        <f>VLOOKUP(C43,[1]单位社会保险补贴人员花名册!$F$3:$U$67,16,0)</f>
        <v>2760</v>
      </c>
      <c r="M43" s="31" t="s">
        <v>31</v>
      </c>
      <c r="N43" s="3"/>
    </row>
    <row r="44" s="4" customFormat="1" ht="33" customHeight="1" spans="1:14">
      <c r="A44" s="10">
        <v>41</v>
      </c>
      <c r="B44" s="23" t="s">
        <v>135</v>
      </c>
      <c r="C44" s="24" t="s">
        <v>136</v>
      </c>
      <c r="D44" s="25" t="s">
        <v>137</v>
      </c>
      <c r="E44" s="25" t="s">
        <v>18</v>
      </c>
      <c r="F44" s="26" t="s">
        <v>52</v>
      </c>
      <c r="G44" s="14" t="str">
        <f>VLOOKUP(C44,[1]单位社会保险补贴人员花名册!$F$3:$U$67,11,0)</f>
        <v>202505-202506</v>
      </c>
      <c r="H44" s="14">
        <f>VLOOKUP(C44,[1]单位社会保险补贴人员花名册!$F$3:$U$67,12,0)</f>
        <v>2</v>
      </c>
      <c r="I44" s="14">
        <f>VLOOKUP(C44,[1]单位社会保险补贴人员花名册!$F$3:$U$67,13,0)</f>
        <v>1561.16</v>
      </c>
      <c r="J44" s="14">
        <f>VLOOKUP(C44,[1]单位社会保险补贴人员花名册!$F$3:$U$67,14,0)</f>
        <v>634.22</v>
      </c>
      <c r="K44" s="14">
        <f>VLOOKUP(C44,[1]单位社会保险补贴人员花名册!$F$3:$U$67,15,0)</f>
        <v>48.78</v>
      </c>
      <c r="L44" s="14">
        <f>VLOOKUP(C44,[1]单位社会保险补贴人员花名册!$F$3:$U$67,16,0)</f>
        <v>2244.16</v>
      </c>
      <c r="M44" s="31" t="s">
        <v>31</v>
      </c>
      <c r="N44" s="3"/>
    </row>
    <row r="45" s="4" customFormat="1" ht="33" customHeight="1" spans="1:14">
      <c r="A45" s="10">
        <v>42</v>
      </c>
      <c r="B45" s="23" t="s">
        <v>138</v>
      </c>
      <c r="C45" s="24" t="s">
        <v>139</v>
      </c>
      <c r="D45" s="25" t="s">
        <v>140</v>
      </c>
      <c r="E45" s="25" t="s">
        <v>18</v>
      </c>
      <c r="F45" s="26" t="s">
        <v>105</v>
      </c>
      <c r="G45" s="14" t="str">
        <f>VLOOKUP(C45,[1]单位社会保险补贴人员花名册!$F$3:$U$67,11,0)</f>
        <v>202505-202506</v>
      </c>
      <c r="H45" s="14">
        <f>VLOOKUP(C45,[1]单位社会保险补贴人员花名册!$F$3:$U$67,12,0)</f>
        <v>2</v>
      </c>
      <c r="I45" s="14">
        <f>VLOOKUP(C45,[1]单位社会保险补贴人员花名册!$F$3:$U$67,13,0)</f>
        <v>1561.16</v>
      </c>
      <c r="J45" s="14">
        <f>VLOOKUP(C45,[1]单位社会保险补贴人员花名册!$F$3:$U$67,14,0)</f>
        <v>634.22</v>
      </c>
      <c r="K45" s="14">
        <f>VLOOKUP(C45,[1]单位社会保险补贴人员花名册!$F$3:$U$67,15,0)</f>
        <v>48.78</v>
      </c>
      <c r="L45" s="14">
        <f>VLOOKUP(C45,[1]单位社会保险补贴人员花名册!$F$3:$U$67,16,0)</f>
        <v>2244.16</v>
      </c>
      <c r="M45" s="31" t="s">
        <v>31</v>
      </c>
      <c r="N45" s="3"/>
    </row>
    <row r="46" s="4" customFormat="1" ht="33" customHeight="1" spans="1:14">
      <c r="A46" s="10">
        <v>43</v>
      </c>
      <c r="B46" s="23" t="s">
        <v>141</v>
      </c>
      <c r="C46" s="24" t="s">
        <v>142</v>
      </c>
      <c r="D46" s="25" t="s">
        <v>143</v>
      </c>
      <c r="E46" s="25" t="s">
        <v>18</v>
      </c>
      <c r="F46" s="26" t="s">
        <v>19</v>
      </c>
      <c r="G46" s="14" t="str">
        <f>VLOOKUP(C46,[1]单位社会保险补贴人员花名册!$F$3:$U$67,11,0)</f>
        <v>202505-202506</v>
      </c>
      <c r="H46" s="14">
        <f>VLOOKUP(C46,[1]单位社会保险补贴人员花名册!$F$3:$U$67,12,0)</f>
        <v>2</v>
      </c>
      <c r="I46" s="14">
        <f>VLOOKUP(C46,[1]单位社会保险补贴人员花名册!$F$3:$U$67,13,0)</f>
        <v>1561.16</v>
      </c>
      <c r="J46" s="14">
        <f>VLOOKUP(C46,[1]单位社会保险补贴人员花名册!$F$3:$U$67,14,0)</f>
        <v>634.22</v>
      </c>
      <c r="K46" s="14">
        <f>VLOOKUP(C46,[1]单位社会保险补贴人员花名册!$F$3:$U$67,15,0)</f>
        <v>48.78</v>
      </c>
      <c r="L46" s="14">
        <f>VLOOKUP(C46,[1]单位社会保险补贴人员花名册!$F$3:$U$67,16,0)</f>
        <v>2244.16</v>
      </c>
      <c r="M46" s="31" t="s">
        <v>31</v>
      </c>
      <c r="N46" s="3"/>
    </row>
    <row r="47" s="4" customFormat="1" ht="33" customHeight="1" spans="1:14">
      <c r="A47" s="10">
        <v>44</v>
      </c>
      <c r="B47" s="23" t="s">
        <v>144</v>
      </c>
      <c r="C47" s="24" t="s">
        <v>145</v>
      </c>
      <c r="D47" s="25" t="s">
        <v>146</v>
      </c>
      <c r="E47" s="25" t="s">
        <v>30</v>
      </c>
      <c r="F47" s="26" t="s">
        <v>52</v>
      </c>
      <c r="G47" s="14" t="str">
        <f>VLOOKUP(C47,[1]单位社会保险补贴人员花名册!$F$3:$U$67,11,0)</f>
        <v>202505-202506</v>
      </c>
      <c r="H47" s="14">
        <f>VLOOKUP(C47,[1]单位社会保险补贴人员花名册!$F$3:$U$67,12,0)</f>
        <v>2</v>
      </c>
      <c r="I47" s="14">
        <f>VLOOKUP(C47,[1]单位社会保险补贴人员花名册!$F$3:$U$67,13,0)</f>
        <v>1561.16</v>
      </c>
      <c r="J47" s="14">
        <f>VLOOKUP(C47,[1]单位社会保险补贴人员花名册!$F$3:$U$67,14,0)</f>
        <v>634.22</v>
      </c>
      <c r="K47" s="14">
        <f>VLOOKUP(C47,[1]单位社会保险补贴人员花名册!$F$3:$U$67,15,0)</f>
        <v>48.78</v>
      </c>
      <c r="L47" s="14">
        <f>VLOOKUP(C47,[1]单位社会保险补贴人员花名册!$F$3:$U$67,16,0)</f>
        <v>2244.16</v>
      </c>
      <c r="M47" s="31" t="s">
        <v>31</v>
      </c>
      <c r="N47" s="3"/>
    </row>
    <row r="48" s="4" customFormat="1" ht="33" customHeight="1" spans="1:14">
      <c r="A48" s="10">
        <v>45</v>
      </c>
      <c r="B48" s="23" t="s">
        <v>147</v>
      </c>
      <c r="C48" s="24" t="s">
        <v>130</v>
      </c>
      <c r="D48" s="25" t="s">
        <v>148</v>
      </c>
      <c r="E48" s="25" t="s">
        <v>18</v>
      </c>
      <c r="F48" s="26" t="s">
        <v>52</v>
      </c>
      <c r="G48" s="14" t="str">
        <f>VLOOKUP(C48,[1]单位社会保险补贴人员花名册!$F$3:$U$67,11,0)</f>
        <v>202505-202506</v>
      </c>
      <c r="H48" s="14">
        <f>VLOOKUP(C48,[1]单位社会保险补贴人员花名册!$F$3:$U$67,12,0)</f>
        <v>2</v>
      </c>
      <c r="I48" s="14">
        <f>VLOOKUP(C48,[1]单位社会保险补贴人员花名册!$F$3:$U$67,13,0)</f>
        <v>1561.16</v>
      </c>
      <c r="J48" s="14">
        <f>VLOOKUP(C48,[1]单位社会保险补贴人员花名册!$F$3:$U$67,14,0)</f>
        <v>634.22</v>
      </c>
      <c r="K48" s="14">
        <f>VLOOKUP(C48,[1]单位社会保险补贴人员花名册!$F$3:$U$67,15,0)</f>
        <v>48.78</v>
      </c>
      <c r="L48" s="14">
        <f>VLOOKUP(C48,[1]单位社会保险补贴人员花名册!$F$3:$U$67,16,0)</f>
        <v>2244.16</v>
      </c>
      <c r="M48" s="31" t="s">
        <v>31</v>
      </c>
      <c r="N48" s="3"/>
    </row>
    <row r="49" s="4" customFormat="1" ht="33" customHeight="1" spans="1:14">
      <c r="A49" s="10">
        <v>46</v>
      </c>
      <c r="B49" s="27" t="s">
        <v>149</v>
      </c>
      <c r="C49" s="24" t="s">
        <v>150</v>
      </c>
      <c r="D49" s="25" t="s">
        <v>151</v>
      </c>
      <c r="E49" s="25" t="s">
        <v>18</v>
      </c>
      <c r="F49" s="26" t="s">
        <v>19</v>
      </c>
      <c r="G49" s="14" t="str">
        <f>VLOOKUP(C49,[1]单位社会保险补贴人员花名册!$F$3:$U$67,11,0)</f>
        <v>202505-202506</v>
      </c>
      <c r="H49" s="14">
        <f>VLOOKUP(C49,[1]单位社会保险补贴人员花名册!$F$3:$U$67,12,0)</f>
        <v>2</v>
      </c>
      <c r="I49" s="14">
        <f>VLOOKUP(C49,[1]单位社会保险补贴人员花名册!$F$3:$U$67,13,0)</f>
        <v>1561.16</v>
      </c>
      <c r="J49" s="14">
        <f>VLOOKUP(C49,[1]单位社会保险补贴人员花名册!$F$3:$U$67,14,0)</f>
        <v>634.22</v>
      </c>
      <c r="K49" s="14">
        <f>VLOOKUP(C49,[1]单位社会保险补贴人员花名册!$F$3:$U$67,15,0)</f>
        <v>48.78</v>
      </c>
      <c r="L49" s="14">
        <f>VLOOKUP(C49,[1]单位社会保险补贴人员花名册!$F$3:$U$67,16,0)</f>
        <v>2244.16</v>
      </c>
      <c r="M49" s="31" t="s">
        <v>31</v>
      </c>
      <c r="N49" s="3"/>
    </row>
    <row r="50" s="4" customFormat="1" ht="33" customHeight="1" spans="1:14">
      <c r="A50" s="10">
        <v>47</v>
      </c>
      <c r="B50" s="29"/>
      <c r="C50" s="24" t="s">
        <v>152</v>
      </c>
      <c r="D50" s="25" t="s">
        <v>153</v>
      </c>
      <c r="E50" s="25" t="s">
        <v>18</v>
      </c>
      <c r="F50" s="26" t="s">
        <v>19</v>
      </c>
      <c r="G50" s="14" t="str">
        <f>VLOOKUP(C50,[1]单位社会保险补贴人员花名册!$F$3:$U$67,11,0)</f>
        <v>202505-202506</v>
      </c>
      <c r="H50" s="14">
        <f>VLOOKUP(C50,[1]单位社会保险补贴人员花名册!$F$3:$U$67,12,0)</f>
        <v>2</v>
      </c>
      <c r="I50" s="14">
        <f>VLOOKUP(C50,[1]单位社会保险补贴人员花名册!$F$3:$U$67,13,0)</f>
        <v>1561.16</v>
      </c>
      <c r="J50" s="14">
        <f>VLOOKUP(C50,[1]单位社会保险补贴人员花名册!$F$3:$U$67,14,0)</f>
        <v>634.22</v>
      </c>
      <c r="K50" s="14">
        <f>VLOOKUP(C50,[1]单位社会保险补贴人员花名册!$F$3:$U$67,15,0)</f>
        <v>48.78</v>
      </c>
      <c r="L50" s="14">
        <f>VLOOKUP(C50,[1]单位社会保险补贴人员花名册!$F$3:$U$67,16,0)</f>
        <v>2244.16</v>
      </c>
      <c r="M50" s="31" t="s">
        <v>31</v>
      </c>
      <c r="N50" s="3"/>
    </row>
    <row r="51" s="4" customFormat="1" ht="33" customHeight="1" spans="1:14">
      <c r="A51" s="10">
        <v>48</v>
      </c>
      <c r="B51" s="28"/>
      <c r="C51" s="24" t="s">
        <v>154</v>
      </c>
      <c r="D51" s="25" t="s">
        <v>155</v>
      </c>
      <c r="E51" s="25" t="s">
        <v>18</v>
      </c>
      <c r="F51" s="26" t="s">
        <v>19</v>
      </c>
      <c r="G51" s="14" t="str">
        <f>VLOOKUP(C51,[1]单位社会保险补贴人员花名册!$F$3:$U$67,11,0)</f>
        <v>202505-202506</v>
      </c>
      <c r="H51" s="14">
        <f>VLOOKUP(C51,[1]单位社会保险补贴人员花名册!$F$3:$U$67,12,0)</f>
        <v>2</v>
      </c>
      <c r="I51" s="14">
        <f>VLOOKUP(C51,[1]单位社会保险补贴人员花名册!$F$3:$U$67,13,0)</f>
        <v>1561.16</v>
      </c>
      <c r="J51" s="14">
        <f>VLOOKUP(C51,[1]单位社会保险补贴人员花名册!$F$3:$U$67,14,0)</f>
        <v>634.22</v>
      </c>
      <c r="K51" s="14">
        <f>VLOOKUP(C51,[1]单位社会保险补贴人员花名册!$F$3:$U$67,15,0)</f>
        <v>48.78</v>
      </c>
      <c r="L51" s="14">
        <f>VLOOKUP(C51,[1]单位社会保险补贴人员花名册!$F$3:$U$67,16,0)</f>
        <v>2244.16</v>
      </c>
      <c r="M51" s="31" t="s">
        <v>31</v>
      </c>
      <c r="N51" s="3"/>
    </row>
    <row r="52" s="4" customFormat="1" ht="33" customHeight="1" spans="1:14">
      <c r="A52" s="10">
        <v>49</v>
      </c>
      <c r="B52" s="27" t="s">
        <v>156</v>
      </c>
      <c r="C52" s="24" t="s">
        <v>157</v>
      </c>
      <c r="D52" s="25" t="s">
        <v>158</v>
      </c>
      <c r="E52" s="25" t="s">
        <v>18</v>
      </c>
      <c r="F52" s="26" t="s">
        <v>52</v>
      </c>
      <c r="G52" s="14" t="str">
        <f>VLOOKUP(C52,[1]单位社会保险补贴人员花名册!$F$3:$U$67,11,0)</f>
        <v>202505-202505</v>
      </c>
      <c r="H52" s="14">
        <f>VLOOKUP(C52,[1]单位社会保险补贴人员花名册!$F$3:$U$67,12,0)</f>
        <v>1</v>
      </c>
      <c r="I52" s="14">
        <f>VLOOKUP(C52,[1]单位社会保险补贴人员花名册!$F$3:$U$67,13,0)</f>
        <v>780.58</v>
      </c>
      <c r="J52" s="14">
        <f>VLOOKUP(C52,[1]单位社会保险补贴人员花名册!$F$3:$U$67,14,0)</f>
        <v>317.11</v>
      </c>
      <c r="K52" s="14">
        <f>VLOOKUP(C52,[1]单位社会保险补贴人员花名册!$F$3:$U$67,15,0)</f>
        <v>24.39</v>
      </c>
      <c r="L52" s="14">
        <f>VLOOKUP(C52,[1]单位社会保险补贴人员花名册!$F$3:$U$67,16,0)</f>
        <v>1122.08</v>
      </c>
      <c r="M52" s="31" t="s">
        <v>31</v>
      </c>
      <c r="N52" s="3"/>
    </row>
    <row r="53" s="4" customFormat="1" ht="33" customHeight="1" spans="1:14">
      <c r="A53" s="10">
        <v>50</v>
      </c>
      <c r="B53" s="29"/>
      <c r="C53" s="24" t="s">
        <v>159</v>
      </c>
      <c r="D53" s="25" t="s">
        <v>160</v>
      </c>
      <c r="E53" s="25" t="s">
        <v>18</v>
      </c>
      <c r="F53" s="26" t="s">
        <v>52</v>
      </c>
      <c r="G53" s="14" t="str">
        <f>VLOOKUP(C53,[1]单位社会保险补贴人员花名册!$F$3:$U$67,11,0)</f>
        <v>202505-202505</v>
      </c>
      <c r="H53" s="14">
        <f>VLOOKUP(C53,[1]单位社会保险补贴人员花名册!$F$3:$U$67,12,0)</f>
        <v>1</v>
      </c>
      <c r="I53" s="14">
        <f>VLOOKUP(C53,[1]单位社会保险补贴人员花名册!$F$3:$U$67,13,0)</f>
        <v>780.58</v>
      </c>
      <c r="J53" s="14">
        <f>VLOOKUP(C53,[1]单位社会保险补贴人员花名册!$F$3:$U$67,14,0)</f>
        <v>317.11</v>
      </c>
      <c r="K53" s="14">
        <f>VLOOKUP(C53,[1]单位社会保险补贴人员花名册!$F$3:$U$67,15,0)</f>
        <v>24.39</v>
      </c>
      <c r="L53" s="14">
        <f>VLOOKUP(C53,[1]单位社会保险补贴人员花名册!$F$3:$U$67,16,0)</f>
        <v>1122.08</v>
      </c>
      <c r="M53" s="31" t="s">
        <v>31</v>
      </c>
      <c r="N53" s="3"/>
    </row>
    <row r="54" s="4" customFormat="1" ht="33" customHeight="1" spans="1:14">
      <c r="A54" s="10">
        <v>51</v>
      </c>
      <c r="B54" s="29"/>
      <c r="C54" s="24" t="s">
        <v>161</v>
      </c>
      <c r="D54" s="25" t="s">
        <v>162</v>
      </c>
      <c r="E54" s="25" t="s">
        <v>18</v>
      </c>
      <c r="F54" s="26" t="s">
        <v>52</v>
      </c>
      <c r="G54" s="14" t="str">
        <f>VLOOKUP(C54,[1]单位社会保险补贴人员花名册!$F$3:$U$67,11,0)</f>
        <v>202505-202505</v>
      </c>
      <c r="H54" s="14">
        <f>VLOOKUP(C54,[1]单位社会保险补贴人员花名册!$F$3:$U$67,12,0)</f>
        <v>1</v>
      </c>
      <c r="I54" s="14">
        <f>VLOOKUP(C54,[1]单位社会保险补贴人员花名册!$F$3:$U$67,13,0)</f>
        <v>780.58</v>
      </c>
      <c r="J54" s="14">
        <f>VLOOKUP(C54,[1]单位社会保险补贴人员花名册!$F$3:$U$67,14,0)</f>
        <v>317.11</v>
      </c>
      <c r="K54" s="14">
        <f>VLOOKUP(C54,[1]单位社会保险补贴人员花名册!$F$3:$U$67,15,0)</f>
        <v>24.39</v>
      </c>
      <c r="L54" s="14">
        <f>VLOOKUP(C54,[1]单位社会保险补贴人员花名册!$F$3:$U$67,16,0)</f>
        <v>1122.08</v>
      </c>
      <c r="M54" s="31" t="s">
        <v>31</v>
      </c>
      <c r="N54" s="3"/>
    </row>
    <row r="55" s="4" customFormat="1" ht="33" customHeight="1" spans="1:14">
      <c r="A55" s="10">
        <v>52</v>
      </c>
      <c r="B55" s="29"/>
      <c r="C55" s="24" t="s">
        <v>163</v>
      </c>
      <c r="D55" s="25" t="s">
        <v>164</v>
      </c>
      <c r="E55" s="25" t="s">
        <v>18</v>
      </c>
      <c r="F55" s="26" t="s">
        <v>52</v>
      </c>
      <c r="G55" s="14" t="str">
        <f>VLOOKUP(C55,[1]单位社会保险补贴人员花名册!$F$3:$U$67,11,0)</f>
        <v>202505-202505</v>
      </c>
      <c r="H55" s="14">
        <f>VLOOKUP(C55,[1]单位社会保险补贴人员花名册!$F$3:$U$67,12,0)</f>
        <v>1</v>
      </c>
      <c r="I55" s="14">
        <f>VLOOKUP(C55,[1]单位社会保险补贴人员花名册!$F$3:$U$67,13,0)</f>
        <v>780.58</v>
      </c>
      <c r="J55" s="14">
        <f>VLOOKUP(C55,[1]单位社会保险补贴人员花名册!$F$3:$U$67,14,0)</f>
        <v>317.11</v>
      </c>
      <c r="K55" s="14">
        <f>VLOOKUP(C55,[1]单位社会保险补贴人员花名册!$F$3:$U$67,15,0)</f>
        <v>24.39</v>
      </c>
      <c r="L55" s="14">
        <f>VLOOKUP(C55,[1]单位社会保险补贴人员花名册!$F$3:$U$67,16,0)</f>
        <v>1122.08</v>
      </c>
      <c r="M55" s="31" t="s">
        <v>31</v>
      </c>
      <c r="N55" s="3"/>
    </row>
    <row r="56" s="4" customFormat="1" ht="33" customHeight="1" spans="1:14">
      <c r="A56" s="10">
        <v>53</v>
      </c>
      <c r="B56" s="29"/>
      <c r="C56" s="24" t="s">
        <v>165</v>
      </c>
      <c r="D56" s="25" t="s">
        <v>166</v>
      </c>
      <c r="E56" s="25" t="s">
        <v>30</v>
      </c>
      <c r="F56" s="26" t="s">
        <v>52</v>
      </c>
      <c r="G56" s="14" t="str">
        <f>VLOOKUP(C56,[1]单位社会保险补贴人员花名册!$F$3:$U$67,11,0)</f>
        <v>202505-202505</v>
      </c>
      <c r="H56" s="14">
        <f>VLOOKUP(C56,[1]单位社会保险补贴人员花名册!$F$3:$U$67,12,0)</f>
        <v>1</v>
      </c>
      <c r="I56" s="14">
        <f>VLOOKUP(C56,[1]单位社会保险补贴人员花名册!$F$3:$U$67,13,0)</f>
        <v>780.58</v>
      </c>
      <c r="J56" s="14">
        <f>VLOOKUP(C56,[1]单位社会保险补贴人员花名册!$F$3:$U$67,14,0)</f>
        <v>317.11</v>
      </c>
      <c r="K56" s="14">
        <f>VLOOKUP(C56,[1]单位社会保险补贴人员花名册!$F$3:$U$67,15,0)</f>
        <v>24.39</v>
      </c>
      <c r="L56" s="14">
        <f>VLOOKUP(C56,[1]单位社会保险补贴人员花名册!$F$3:$U$67,16,0)</f>
        <v>1122.08</v>
      </c>
      <c r="M56" s="31" t="s">
        <v>31</v>
      </c>
      <c r="N56" s="3"/>
    </row>
    <row r="57" s="4" customFormat="1" ht="33" customHeight="1" spans="1:14">
      <c r="A57" s="10">
        <v>54</v>
      </c>
      <c r="B57" s="28"/>
      <c r="C57" s="24" t="s">
        <v>167</v>
      </c>
      <c r="D57" s="25" t="s">
        <v>168</v>
      </c>
      <c r="E57" s="25" t="s">
        <v>30</v>
      </c>
      <c r="F57" s="26" t="s">
        <v>52</v>
      </c>
      <c r="G57" s="14" t="str">
        <f>VLOOKUP(C57,[1]单位社会保险补贴人员花名册!$F$3:$U$67,11,0)</f>
        <v>202505-202505</v>
      </c>
      <c r="H57" s="14">
        <f>VLOOKUP(C57,[1]单位社会保险补贴人员花名册!$F$3:$U$67,12,0)</f>
        <v>1</v>
      </c>
      <c r="I57" s="14">
        <f>VLOOKUP(C57,[1]单位社会保险补贴人员花名册!$F$3:$U$67,13,0)</f>
        <v>780.58</v>
      </c>
      <c r="J57" s="14">
        <f>VLOOKUP(C57,[1]单位社会保险补贴人员花名册!$F$3:$U$67,14,0)</f>
        <v>317.11</v>
      </c>
      <c r="K57" s="14">
        <f>VLOOKUP(C57,[1]单位社会保险补贴人员花名册!$F$3:$U$67,15,0)</f>
        <v>24.39</v>
      </c>
      <c r="L57" s="14">
        <f>VLOOKUP(C57,[1]单位社会保险补贴人员花名册!$F$3:$U$67,16,0)</f>
        <v>1122.08</v>
      </c>
      <c r="M57" s="31" t="s">
        <v>31</v>
      </c>
      <c r="N57" s="3"/>
    </row>
    <row r="58" s="4" customFormat="1" ht="33" customHeight="1" spans="1:14">
      <c r="A58" s="10">
        <v>55</v>
      </c>
      <c r="B58" s="23" t="s">
        <v>169</v>
      </c>
      <c r="C58" s="24" t="s">
        <v>50</v>
      </c>
      <c r="D58" s="25" t="s">
        <v>170</v>
      </c>
      <c r="E58" s="25" t="s">
        <v>30</v>
      </c>
      <c r="F58" s="26" t="s">
        <v>52</v>
      </c>
      <c r="G58" s="14" t="str">
        <f>VLOOKUP(C58,[1]单位社会保险补贴人员花名册!$F$3:$U$67,11,0)</f>
        <v>202505-202506</v>
      </c>
      <c r="H58" s="14">
        <f>VLOOKUP(C58,[1]单位社会保险补贴人员花名册!$F$3:$U$67,12,0)</f>
        <v>2</v>
      </c>
      <c r="I58" s="14">
        <f>VLOOKUP(C58,[1]单位社会保险补贴人员花名册!$F$3:$U$67,13,0)</f>
        <v>1561.16</v>
      </c>
      <c r="J58" s="14">
        <f>VLOOKUP(C58,[1]单位社会保险补贴人员花名册!$F$3:$U$67,14,0)</f>
        <v>634.22</v>
      </c>
      <c r="K58" s="14">
        <f>VLOOKUP(C58,[1]单位社会保险补贴人员花名册!$F$3:$U$67,15,0)</f>
        <v>48.78</v>
      </c>
      <c r="L58" s="14">
        <f>VLOOKUP(C58,[1]单位社会保险补贴人员花名册!$F$3:$U$67,16,0)</f>
        <v>2244.16</v>
      </c>
      <c r="M58" s="31" t="s">
        <v>31</v>
      </c>
      <c r="N58" s="3"/>
    </row>
    <row r="59" s="4" customFormat="1" ht="33" customHeight="1" spans="1:14">
      <c r="A59" s="10">
        <v>56</v>
      </c>
      <c r="B59" s="23" t="s">
        <v>171</v>
      </c>
      <c r="C59" s="24" t="s">
        <v>172</v>
      </c>
      <c r="D59" s="25" t="s">
        <v>173</v>
      </c>
      <c r="E59" s="25" t="s">
        <v>30</v>
      </c>
      <c r="F59" s="26" t="s">
        <v>19</v>
      </c>
      <c r="G59" s="14" t="str">
        <f>VLOOKUP(C59,[1]单位社会保险补贴人员花名册!$F$3:$U$67,11,0)</f>
        <v>202505-202506</v>
      </c>
      <c r="H59" s="14">
        <f>VLOOKUP(C59,[1]单位社会保险补贴人员花名册!$F$3:$U$67,12,0)</f>
        <v>2</v>
      </c>
      <c r="I59" s="14">
        <f>VLOOKUP(C59,[1]单位社会保险补贴人员花名册!$F$3:$U$67,13,0)</f>
        <v>1561.16</v>
      </c>
      <c r="J59" s="14">
        <f>VLOOKUP(C59,[1]单位社会保险补贴人员花名册!$F$3:$U$67,14,0)</f>
        <v>634.22</v>
      </c>
      <c r="K59" s="14">
        <f>VLOOKUP(C59,[1]单位社会保险补贴人员花名册!$F$3:$U$67,15,0)</f>
        <v>48.78</v>
      </c>
      <c r="L59" s="14">
        <f>VLOOKUP(C59,[1]单位社会保险补贴人员花名册!$F$3:$U$67,16,0)</f>
        <v>2244.16</v>
      </c>
      <c r="M59" s="31" t="s">
        <v>31</v>
      </c>
      <c r="N59" s="3"/>
    </row>
    <row r="60" s="4" customFormat="1" ht="33" customHeight="1" spans="1:14">
      <c r="A60" s="10">
        <v>57</v>
      </c>
      <c r="B60" s="23" t="s">
        <v>174</v>
      </c>
      <c r="C60" s="24" t="s">
        <v>175</v>
      </c>
      <c r="D60" s="25" t="s">
        <v>176</v>
      </c>
      <c r="E60" s="25" t="s">
        <v>30</v>
      </c>
      <c r="F60" s="26" t="s">
        <v>67</v>
      </c>
      <c r="G60" s="14" t="str">
        <f>VLOOKUP(C60,[1]单位社会保险补贴人员花名册!$F$3:$U$67,11,0)</f>
        <v>202505-202505</v>
      </c>
      <c r="H60" s="14">
        <f>VLOOKUP(C60,[1]单位社会保险补贴人员花名册!$F$3:$U$67,12,0)</f>
        <v>1</v>
      </c>
      <c r="I60" s="14">
        <f>VLOOKUP(C60,[1]单位社会保险补贴人员花名册!$F$3:$U$67,13,0)</f>
        <v>780.58</v>
      </c>
      <c r="J60" s="14">
        <f>VLOOKUP(C60,[1]单位社会保险补贴人员花名册!$F$3:$U$67,14,0)</f>
        <v>317.11</v>
      </c>
      <c r="K60" s="14">
        <f>VLOOKUP(C60,[1]单位社会保险补贴人员花名册!$F$3:$U$67,15,0)</f>
        <v>24.39</v>
      </c>
      <c r="L60" s="14">
        <f>VLOOKUP(C60,[1]单位社会保险补贴人员花名册!$F$3:$U$67,16,0)</f>
        <v>1122.08</v>
      </c>
      <c r="M60" s="31" t="s">
        <v>31</v>
      </c>
      <c r="N60" s="3"/>
    </row>
    <row r="61" s="4" customFormat="1" ht="33" customHeight="1" spans="1:14">
      <c r="A61" s="10">
        <v>58</v>
      </c>
      <c r="B61" s="27" t="s">
        <v>177</v>
      </c>
      <c r="C61" s="24" t="s">
        <v>178</v>
      </c>
      <c r="D61" s="25" t="s">
        <v>179</v>
      </c>
      <c r="E61" s="25" t="s">
        <v>30</v>
      </c>
      <c r="F61" s="26" t="s">
        <v>19</v>
      </c>
      <c r="G61" s="14" t="str">
        <f>VLOOKUP(C61,[1]单位社会保险补贴人员花名册!$F$3:$U$67,11,0)</f>
        <v>202505-202506</v>
      </c>
      <c r="H61" s="14">
        <f>VLOOKUP(C61,[1]单位社会保险补贴人员花名册!$F$3:$U$67,12,0)</f>
        <v>2</v>
      </c>
      <c r="I61" s="14">
        <f>VLOOKUP(C61,[1]单位社会保险补贴人员花名册!$F$3:$U$67,13,0)</f>
        <v>1561.16</v>
      </c>
      <c r="J61" s="14">
        <f>VLOOKUP(C61,[1]单位社会保险补贴人员花名册!$F$3:$U$67,14,0)</f>
        <v>634.22</v>
      </c>
      <c r="K61" s="14">
        <f>VLOOKUP(C61,[1]单位社会保险补贴人员花名册!$F$3:$U$67,15,0)</f>
        <v>48.78</v>
      </c>
      <c r="L61" s="14">
        <f>VLOOKUP(C61,[1]单位社会保险补贴人员花名册!$F$3:$U$67,16,0)</f>
        <v>2244.16</v>
      </c>
      <c r="M61" s="31" t="s">
        <v>31</v>
      </c>
      <c r="N61" s="3"/>
    </row>
    <row r="62" s="4" customFormat="1" ht="33" customHeight="1" spans="1:14">
      <c r="A62" s="10">
        <v>59</v>
      </c>
      <c r="B62" s="28"/>
      <c r="C62" s="24" t="s">
        <v>180</v>
      </c>
      <c r="D62" s="25" t="s">
        <v>181</v>
      </c>
      <c r="E62" s="25" t="s">
        <v>18</v>
      </c>
      <c r="F62" s="26" t="s">
        <v>19</v>
      </c>
      <c r="G62" s="14" t="str">
        <f>VLOOKUP(C62,[1]单位社会保险补贴人员花名册!$F$3:$U$67,11,0)</f>
        <v>202505-202506</v>
      </c>
      <c r="H62" s="14">
        <f>VLOOKUP(C62,[1]单位社会保险补贴人员花名册!$F$3:$U$67,12,0)</f>
        <v>2</v>
      </c>
      <c r="I62" s="14">
        <f>VLOOKUP(C62,[1]单位社会保险补贴人员花名册!$F$3:$U$67,13,0)</f>
        <v>1561.16</v>
      </c>
      <c r="J62" s="14">
        <f>VLOOKUP(C62,[1]单位社会保险补贴人员花名册!$F$3:$U$67,14,0)</f>
        <v>634.22</v>
      </c>
      <c r="K62" s="14">
        <f>VLOOKUP(C62,[1]单位社会保险补贴人员花名册!$F$3:$U$67,15,0)</f>
        <v>48.78</v>
      </c>
      <c r="L62" s="14">
        <f>VLOOKUP(C62,[1]单位社会保险补贴人员花名册!$F$3:$U$67,16,0)</f>
        <v>2244.16</v>
      </c>
      <c r="M62" s="31" t="s">
        <v>31</v>
      </c>
      <c r="N62" s="3"/>
    </row>
  </sheetData>
  <mergeCells count="11">
    <mergeCell ref="A1:M1"/>
    <mergeCell ref="A2:B2"/>
    <mergeCell ref="B5:B7"/>
    <mergeCell ref="B8:B11"/>
    <mergeCell ref="B17:B18"/>
    <mergeCell ref="B26:B27"/>
    <mergeCell ref="B31:B35"/>
    <mergeCell ref="B37:B38"/>
    <mergeCell ref="B49:B51"/>
    <mergeCell ref="B52:B57"/>
    <mergeCell ref="B61:B62"/>
  </mergeCells>
  <printOptions horizontalCentered="1"/>
  <pageMargins left="0.590277777777778" right="0.393055555555556" top="0.393055555555556" bottom="0.708333333333333" header="0.196527777777778" footer="0.196527777777778"/>
  <pageSetup paperSize="9" orientation="landscape" horizontalDpi="600"/>
  <headerFooter>
    <oddFooter>&amp;C第&amp;P页，共&amp;N页。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2024-01-22T07:37:00Z</dcterms:created>
  <dcterms:modified xsi:type="dcterms:W3CDTF">2025-07-09T08:16:16Z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