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播音主持人" sheetId="11" r:id="rId1"/>
    <sheet name="文学记者其他" sheetId="12" r:id="rId2"/>
  </sheets>
  <definedNames>
    <definedName name="_xlnm._FilterDatabase" localSheetId="0" hidden="1">播音主持人!$A$2:$L$7</definedName>
    <definedName name="_xlnm._FilterDatabase" localSheetId="1" hidden="1">文学记者其他!$A$1:$G$11</definedName>
  </definedNames>
  <calcPr calcId="144525"/>
</workbook>
</file>

<file path=xl/sharedStrings.xml><?xml version="1.0" encoding="utf-8"?>
<sst xmlns="http://schemas.openxmlformats.org/spreadsheetml/2006/main" count="62" uniqueCount="37">
  <si>
    <t>儋州广播电视台 “海南自贸港面向全球招聘人才活动”公开（考核）招聘面试
综合成绩汇总表</t>
  </si>
  <si>
    <t>序号</t>
  </si>
  <si>
    <t>报考岗位</t>
  </si>
  <si>
    <t>准考证号</t>
  </si>
  <si>
    <t>姓名</t>
  </si>
  <si>
    <t>面试成绩</t>
  </si>
  <si>
    <t>面试成绩占60%</t>
  </si>
  <si>
    <t>实操成绩</t>
  </si>
  <si>
    <t>实操成绩占40%</t>
  </si>
  <si>
    <t>综合成绩</t>
  </si>
  <si>
    <t>排名</t>
  </si>
  <si>
    <t>备注</t>
  </si>
  <si>
    <t>0101-普通话播音主持人</t>
  </si>
  <si>
    <t>傅光锴</t>
  </si>
  <si>
    <t>1</t>
  </si>
  <si>
    <t>0102-儋州话播音主持人</t>
  </si>
  <si>
    <t>蔡曼青</t>
  </si>
  <si>
    <t>2</t>
  </si>
  <si>
    <t>段志鹏</t>
  </si>
  <si>
    <t>3</t>
  </si>
  <si>
    <t>吴鸿敏</t>
  </si>
  <si>
    <t>4</t>
  </si>
  <si>
    <t>张裕佳</t>
  </si>
  <si>
    <t>缺考</t>
  </si>
  <si>
    <t>儋州广播电视台 “海南自贸港面向全球招聘人才活动”公开（考核）招聘
面试成绩汇总表</t>
  </si>
  <si>
    <t>0103-文字记者</t>
  </si>
  <si>
    <t>韩珊芬</t>
  </si>
  <si>
    <t>刘晓香</t>
  </si>
  <si>
    <t>赵冬婕</t>
  </si>
  <si>
    <t>刘威</t>
  </si>
  <si>
    <t>羊奕</t>
  </si>
  <si>
    <t>5</t>
  </si>
  <si>
    <t>秦婧</t>
  </si>
  <si>
    <t>胡金香</t>
  </si>
  <si>
    <t>高超</t>
  </si>
  <si>
    <t>0104-电视节目制作</t>
  </si>
  <si>
    <t>符达辉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</si>
</sst>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7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8"/>
      <color indexed="5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5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3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34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34" borderId="17" applyNumberFormat="0" applyAlignment="0" applyProtection="0">
      <alignment vertical="center"/>
    </xf>
    <xf numFmtId="0" fontId="33" fillId="34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6" borderId="5" applyNumberFormat="0" applyAlignment="0" applyProtection="0">
      <alignment vertical="center"/>
    </xf>
    <xf numFmtId="0" fontId="38" fillId="36" borderId="5" applyNumberFormat="0" applyAlignment="0" applyProtection="0">
      <alignment vertical="center"/>
    </xf>
    <xf numFmtId="0" fontId="38" fillId="36" borderId="5" applyNumberFormat="0" applyAlignment="0" applyProtection="0">
      <alignment vertical="center"/>
    </xf>
    <xf numFmtId="0" fontId="30" fillId="37" borderId="20" applyNumberFormat="0" applyFont="0" applyAlignment="0" applyProtection="0">
      <alignment vertical="center"/>
    </xf>
    <xf numFmtId="0" fontId="30" fillId="37" borderId="20" applyNumberFormat="0" applyFont="0" applyAlignment="0" applyProtection="0">
      <alignment vertical="center"/>
    </xf>
    <xf numFmtId="0" fontId="30" fillId="37" borderId="20" applyNumberFormat="0" applyFont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46.05" customHeight="1" outlineLevelRow="6"/>
  <cols>
    <col min="1" max="1" width="5.95833333333333" style="18" customWidth="1"/>
    <col min="2" max="2" width="22" style="19" customWidth="1"/>
    <col min="3" max="3" width="28.875" style="19" customWidth="1"/>
    <col min="4" max="4" width="10.625" style="19" customWidth="1"/>
    <col min="5" max="5" width="12.4416666666667" style="20" customWidth="1"/>
    <col min="6" max="6" width="12.625" style="20" customWidth="1"/>
    <col min="7" max="7" width="11.9666666666667" style="20" customWidth="1"/>
    <col min="8" max="8" width="12.625" style="20" customWidth="1"/>
    <col min="9" max="9" width="12.6666666666667" style="20" customWidth="1"/>
    <col min="10" max="10" width="9.75" style="21" customWidth="1"/>
    <col min="11" max="11" width="9.375" style="18" customWidth="1"/>
    <col min="12" max="16384" width="9" style="19"/>
  </cols>
  <sheetData>
    <row r="1" ht="85" customHeight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8"/>
      <c r="K1" s="22"/>
    </row>
    <row r="2" s="17" customFormat="1" ht="60" customHeight="1" spans="1:11">
      <c r="A2" s="23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9" t="s">
        <v>10</v>
      </c>
      <c r="K2" s="23" t="s">
        <v>11</v>
      </c>
    </row>
    <row r="3" s="17" customFormat="1" customHeight="1" spans="1:11">
      <c r="A3" s="23">
        <v>1</v>
      </c>
      <c r="B3" s="26" t="s">
        <v>12</v>
      </c>
      <c r="C3" s="26" t="str">
        <f>"370303199402283913"</f>
        <v>370303199402283913</v>
      </c>
      <c r="D3" s="26" t="s">
        <v>13</v>
      </c>
      <c r="E3" s="27">
        <v>80.7</v>
      </c>
      <c r="F3" s="25">
        <f>E3*0.6</f>
        <v>48.42</v>
      </c>
      <c r="G3" s="27">
        <v>81.9</v>
      </c>
      <c r="H3" s="25">
        <f>G3*0.4</f>
        <v>32.76</v>
      </c>
      <c r="I3" s="25">
        <f>F3+H3</f>
        <v>81.18</v>
      </c>
      <c r="J3" s="29" t="s">
        <v>14</v>
      </c>
      <c r="K3" s="23"/>
    </row>
    <row r="4" s="17" customFormat="1" customHeight="1" spans="1:11">
      <c r="A4" s="23">
        <v>2</v>
      </c>
      <c r="B4" s="26" t="s">
        <v>15</v>
      </c>
      <c r="C4" s="26" t="str">
        <f>"460003198310172467"</f>
        <v>460003198310172467</v>
      </c>
      <c r="D4" s="26" t="s">
        <v>16</v>
      </c>
      <c r="E4" s="27">
        <v>74.4</v>
      </c>
      <c r="F4" s="25">
        <f>E4*0.6</f>
        <v>44.64</v>
      </c>
      <c r="G4" s="27">
        <v>88.4</v>
      </c>
      <c r="H4" s="25">
        <f>G4*0.4</f>
        <v>35.36</v>
      </c>
      <c r="I4" s="25">
        <f>F4+H4</f>
        <v>80</v>
      </c>
      <c r="J4" s="29" t="s">
        <v>17</v>
      </c>
      <c r="K4" s="23"/>
    </row>
    <row r="5" s="17" customFormat="1" customHeight="1" spans="1:11">
      <c r="A5" s="23">
        <v>3</v>
      </c>
      <c r="B5" s="26" t="s">
        <v>12</v>
      </c>
      <c r="C5" s="26" t="str">
        <f>"150422199111150014"</f>
        <v>150422199111150014</v>
      </c>
      <c r="D5" s="26" t="s">
        <v>18</v>
      </c>
      <c r="E5" s="27">
        <v>76</v>
      </c>
      <c r="F5" s="25">
        <f>E5*0.6</f>
        <v>45.6</v>
      </c>
      <c r="G5" s="27">
        <v>83.8</v>
      </c>
      <c r="H5" s="25">
        <f>G5*0.4</f>
        <v>33.52</v>
      </c>
      <c r="I5" s="25">
        <f>F5+H5</f>
        <v>79.12</v>
      </c>
      <c r="J5" s="29" t="s">
        <v>19</v>
      </c>
      <c r="K5" s="23"/>
    </row>
    <row r="6" s="17" customFormat="1" customHeight="1" spans="1:11">
      <c r="A6" s="23">
        <v>4</v>
      </c>
      <c r="B6" s="26" t="s">
        <v>15</v>
      </c>
      <c r="C6" s="26" t="str">
        <f>"460003199607240613"</f>
        <v>460003199607240613</v>
      </c>
      <c r="D6" s="26" t="s">
        <v>20</v>
      </c>
      <c r="E6" s="27">
        <v>73.8</v>
      </c>
      <c r="F6" s="25">
        <f>E6*0.6</f>
        <v>44.28</v>
      </c>
      <c r="G6" s="27">
        <v>61.5</v>
      </c>
      <c r="H6" s="25">
        <f>G6*0.4</f>
        <v>24.6</v>
      </c>
      <c r="I6" s="25">
        <f>F6+H6</f>
        <v>68.88</v>
      </c>
      <c r="J6" s="29" t="s">
        <v>21</v>
      </c>
      <c r="K6" s="23"/>
    </row>
    <row r="7" s="17" customFormat="1" customHeight="1" spans="1:11">
      <c r="A7" s="23">
        <v>5</v>
      </c>
      <c r="B7" s="26" t="s">
        <v>12</v>
      </c>
      <c r="C7" s="26" t="str">
        <f>"412801199212130325"</f>
        <v>412801199212130325</v>
      </c>
      <c r="D7" s="26" t="s">
        <v>22</v>
      </c>
      <c r="E7" s="27"/>
      <c r="F7" s="25"/>
      <c r="G7" s="27"/>
      <c r="H7" s="25"/>
      <c r="I7" s="25"/>
      <c r="J7" s="29"/>
      <c r="K7" s="23" t="s">
        <v>23</v>
      </c>
    </row>
  </sheetData>
  <sheetProtection password="EDF7" sheet="1" objects="1"/>
  <autoFilter ref="A2:L7">
    <sortState ref="A2:L7">
      <sortCondition ref="I2" descending="1"/>
    </sortState>
    <extLst/>
  </autoFilter>
  <mergeCells count="1">
    <mergeCell ref="A1:K1"/>
  </mergeCells>
  <printOptions horizontalCentered="1"/>
  <pageMargins left="0.196527777777778" right="0.196527777777778" top="0.393055555555556" bottom="0.393055555555556" header="0.5" footer="0.275"/>
  <pageSetup paperSize="9" scale="9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view="pageBreakPreview" zoomScaleNormal="100" zoomScaleSheetLayoutView="100" workbookViewId="0">
      <selection activeCell="C8" sqref="C8"/>
    </sheetView>
  </sheetViews>
  <sheetFormatPr defaultColWidth="9" defaultRowHeight="20.25" outlineLevelCol="6"/>
  <cols>
    <col min="1" max="1" width="6.625" style="1" customWidth="1"/>
    <col min="2" max="2" width="27.875" style="1" customWidth="1"/>
    <col min="3" max="3" width="28.875" style="1" customWidth="1"/>
    <col min="4" max="4" width="10.625" style="1" customWidth="1"/>
    <col min="5" max="5" width="12.25" style="3" customWidth="1"/>
    <col min="6" max="6" width="10.125" style="4" customWidth="1"/>
    <col min="7" max="7" width="10.125" style="5" customWidth="1"/>
    <col min="8" max="16384" width="9" style="1"/>
  </cols>
  <sheetData>
    <row r="1" s="1" customFormat="1" ht="71" customHeight="1" spans="1:7">
      <c r="A1" s="6" t="s">
        <v>24</v>
      </c>
      <c r="B1" s="6"/>
      <c r="C1" s="6"/>
      <c r="D1" s="6"/>
      <c r="E1" s="6"/>
      <c r="F1" s="7"/>
      <c r="G1" s="7"/>
    </row>
    <row r="2" s="2" customFormat="1" ht="43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10</v>
      </c>
      <c r="G2" s="11" t="s">
        <v>11</v>
      </c>
    </row>
    <row r="3" s="2" customFormat="1" ht="35" customHeight="1" spans="1:7">
      <c r="A3" s="8">
        <v>1</v>
      </c>
      <c r="B3" s="12" t="s">
        <v>25</v>
      </c>
      <c r="C3" s="12" t="str">
        <f>"130481199005014525"</f>
        <v>130481199005014525</v>
      </c>
      <c r="D3" s="12" t="s">
        <v>26</v>
      </c>
      <c r="E3" s="13">
        <v>87.2</v>
      </c>
      <c r="F3" s="14" t="s">
        <v>14</v>
      </c>
      <c r="G3" s="11"/>
    </row>
    <row r="4" s="2" customFormat="1" ht="35" customHeight="1" spans="1:7">
      <c r="A4" s="8">
        <v>2</v>
      </c>
      <c r="B4" s="12" t="s">
        <v>25</v>
      </c>
      <c r="C4" s="12" t="str">
        <f>"460003199106240025"</f>
        <v>460003199106240025</v>
      </c>
      <c r="D4" s="12" t="s">
        <v>27</v>
      </c>
      <c r="E4" s="13">
        <v>79.4</v>
      </c>
      <c r="F4" s="14" t="s">
        <v>17</v>
      </c>
      <c r="G4" s="11"/>
    </row>
    <row r="5" s="2" customFormat="1" ht="35" customHeight="1" spans="1:7">
      <c r="A5" s="8">
        <v>3</v>
      </c>
      <c r="B5" s="12" t="s">
        <v>25</v>
      </c>
      <c r="C5" s="12" t="str">
        <f>"460007199210075002"</f>
        <v>460007199210075002</v>
      </c>
      <c r="D5" s="12" t="s">
        <v>28</v>
      </c>
      <c r="E5" s="13">
        <v>78.4</v>
      </c>
      <c r="F5" s="14" t="s">
        <v>19</v>
      </c>
      <c r="G5" s="11"/>
    </row>
    <row r="6" s="2" customFormat="1" ht="35" customHeight="1" spans="1:7">
      <c r="A6" s="8">
        <v>4</v>
      </c>
      <c r="B6" s="12" t="s">
        <v>25</v>
      </c>
      <c r="C6" s="12" t="str">
        <f>"460035199009030035"</f>
        <v>460035199009030035</v>
      </c>
      <c r="D6" s="12" t="s">
        <v>29</v>
      </c>
      <c r="E6" s="13">
        <v>75.7</v>
      </c>
      <c r="F6" s="14" t="s">
        <v>21</v>
      </c>
      <c r="G6" s="11"/>
    </row>
    <row r="7" s="2" customFormat="1" ht="35" customHeight="1" spans="1:7">
      <c r="A7" s="8">
        <v>5</v>
      </c>
      <c r="B7" s="12" t="s">
        <v>25</v>
      </c>
      <c r="C7" s="12" t="str">
        <f>"460003198911182433"</f>
        <v>460003198911182433</v>
      </c>
      <c r="D7" s="12" t="s">
        <v>30</v>
      </c>
      <c r="E7" s="13">
        <v>69.6</v>
      </c>
      <c r="F7" s="14" t="s">
        <v>31</v>
      </c>
      <c r="G7" s="11"/>
    </row>
    <row r="8" s="2" customFormat="1" ht="35" customHeight="1" spans="1:7">
      <c r="A8" s="8">
        <v>6</v>
      </c>
      <c r="B8" s="12" t="s">
        <v>25</v>
      </c>
      <c r="C8" s="12" t="str">
        <f>"140522198612152025"</f>
        <v>140522198612152025</v>
      </c>
      <c r="D8" s="12" t="s">
        <v>32</v>
      </c>
      <c r="E8" s="13"/>
      <c r="F8" s="14"/>
      <c r="G8" s="11" t="s">
        <v>23</v>
      </c>
    </row>
    <row r="9" s="2" customFormat="1" ht="35" customHeight="1" spans="1:7">
      <c r="A9" s="8">
        <v>7</v>
      </c>
      <c r="B9" s="15" t="s">
        <v>25</v>
      </c>
      <c r="C9" s="15" t="str">
        <f>"230882199406030667"</f>
        <v>230882199406030667</v>
      </c>
      <c r="D9" s="15" t="s">
        <v>33</v>
      </c>
      <c r="E9" s="16"/>
      <c r="F9" s="14"/>
      <c r="G9" s="11" t="s">
        <v>23</v>
      </c>
    </row>
    <row r="10" s="2" customFormat="1" ht="35" customHeight="1" spans="1:7">
      <c r="A10" s="8">
        <v>8</v>
      </c>
      <c r="B10" s="12" t="s">
        <v>25</v>
      </c>
      <c r="C10" s="12" t="str">
        <f>"230402198507060322"</f>
        <v>230402198507060322</v>
      </c>
      <c r="D10" s="12" t="s">
        <v>34</v>
      </c>
      <c r="E10" s="13"/>
      <c r="F10" s="14"/>
      <c r="G10" s="11" t="s">
        <v>23</v>
      </c>
    </row>
    <row r="11" s="2" customFormat="1" ht="35" customHeight="1" spans="1:7">
      <c r="A11" s="8">
        <v>9</v>
      </c>
      <c r="B11" s="12" t="s">
        <v>35</v>
      </c>
      <c r="C11" s="12" t="str">
        <f>"46010319800510181X"</f>
        <v>46010319800510181X</v>
      </c>
      <c r="D11" s="12" t="s">
        <v>36</v>
      </c>
      <c r="E11" s="13">
        <v>81.8</v>
      </c>
      <c r="F11" s="14" t="s">
        <v>14</v>
      </c>
      <c r="G11" s="11"/>
    </row>
  </sheetData>
  <sheetProtection password="EDF7" sheet="1" objects="1"/>
  <autoFilter ref="A1:G11">
    <sortState ref="A1:G11">
      <sortCondition ref="E1" descending="1"/>
    </sortState>
    <extLst/>
  </autoFilter>
  <mergeCells count="1">
    <mergeCell ref="A1:G1"/>
  </mergeCells>
  <printOptions horizontalCentered="1"/>
  <pageMargins left="0.393055555555556" right="0.393055555555556" top="0.393055555555556" bottom="0.393055555555556" header="0.5" footer="0.275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播音主持人</vt:lpstr>
      <vt:lpstr>文学记者其他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2020-06-30T09:00:39Z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