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 tabRatio="911" firstSheet="1" activeTab="3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部门收支总表!$1:$34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A7" authorId="0">
      <text>
        <r>
          <rPr>
            <sz val="9"/>
            <rFont val="宋体"/>
            <charset val="134"/>
          </rPr>
          <t>05-招商引资</t>
        </r>
      </text>
    </comment>
    <comment ref="B9" authorId="0">
      <text>
        <r>
          <rPr>
            <sz val="9"/>
            <rFont val="宋体"/>
            <charset val="134"/>
          </rPr>
          <t>R200038.114-招商引资工作经费</t>
        </r>
      </text>
    </comment>
    <comment ref="B13" authorId="0">
      <text>
        <r>
          <rPr>
            <sz val="9"/>
            <rFont val="宋体"/>
            <charset val="134"/>
          </rPr>
          <t>R200039.114-综合工作经费</t>
        </r>
      </text>
    </comment>
    <comment ref="B15" authorId="0">
      <text>
        <r>
          <rPr>
            <sz val="9"/>
            <rFont val="宋体"/>
            <charset val="134"/>
          </rPr>
          <t>T202063.114-外聘临时人员工资</t>
        </r>
      </text>
    </comment>
    <comment ref="B18" authorId="0">
      <text>
        <r>
          <rPr>
            <sz val="9"/>
            <rFont val="宋体"/>
            <charset val="134"/>
          </rPr>
          <t>T202390.114-招商推介宣传片及画册制作经费</t>
        </r>
      </text>
    </comment>
  </commentList>
</comments>
</file>

<file path=xl/sharedStrings.xml><?xml version="1.0" encoding="utf-8"?>
<sst xmlns="http://schemas.openxmlformats.org/spreadsheetml/2006/main" count="185">
  <si>
    <t>附件1-1</t>
  </si>
  <si>
    <t>财政拨款收支总表</t>
  </si>
  <si>
    <t>部门：儋州市招商局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</si>
  <si>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</si>
  <si>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</si>
  <si>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</si>
  <si>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</si>
  <si>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</si>
  <si>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</si>
  <si>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</si>
  <si>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</si>
  <si>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</si>
  <si>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</si>
  <si>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</si>
  <si>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</si>
  <si>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</si>
  <si>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</si>
  <si>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</si>
  <si>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</si>
  <si>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</si>
  <si>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</si>
  <si>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</si>
  <si>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</si>
  <si>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</si>
  <si>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</si>
  <si>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</si>
  <si>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</si>
  <si>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</si>
  <si>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</si>
  <si>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</si>
  <si>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</si>
  <si>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</si>
  <si>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</si>
  <si>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</si>
  <si>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</si>
  <si>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</si>
  <si>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</si>
  <si>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</si>
  <si>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</si>
  <si>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</si>
  <si>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</si>
  <si>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</si>
  <si>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</si>
  <si>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</si>
  <si>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</si>
  <si>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</si>
  <si>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</si>
  <si>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</si>
  <si>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</si>
  <si>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</si>
  <si>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</si>
  <si>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</si>
  <si>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</si>
  <si>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行政运行</t>
  </si>
  <si>
    <t xml:space="preserve">招商引资 </t>
  </si>
  <si>
    <t>其他商贸事务支出</t>
  </si>
  <si>
    <t>机关事业单位基本养老保险缴费支出</t>
  </si>
  <si>
    <t>行政单位医疗</t>
  </si>
  <si>
    <t>公务员医疗补助</t>
  </si>
  <si>
    <t>住房公积金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</si>
  <si>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</si>
  <si>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</si>
  <si>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</si>
  <si>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</si>
  <si>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</si>
  <si>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</si>
  <si>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</si>
  <si>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</si>
  <si>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</si>
  <si>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</si>
  <si>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</si>
  <si>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</si>
  <si>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</si>
  <si>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</si>
  <si>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办公费</t>
  </si>
  <si>
    <t>邮电费</t>
  </si>
  <si>
    <t>工会经费</t>
  </si>
  <si>
    <t>福利费</t>
  </si>
  <si>
    <t>公务用车运行维护费</t>
  </si>
  <si>
    <t>其他交通费用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</si>
  <si>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</si>
  <si>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</si>
  <si>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</si>
  <si>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</si>
  <si>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</si>
  <si>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</si>
  <si>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</si>
  <si>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</si>
  <si>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</si>
  <si>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</si>
  <si>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部门：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</si>
  <si>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</si>
  <si>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</si>
  <si>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</si>
  <si>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</si>
  <si>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</si>
  <si>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</si>
  <si>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</si>
  <si>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</si>
  <si>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</si>
  <si>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</si>
  <si>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</si>
  <si>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</si>
  <si>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</si>
  <si>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</si>
  <si>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</si>
  <si>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</si>
  <si>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</si>
  <si>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</si>
  <si>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</si>
  <si>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</si>
  <si>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</si>
  <si>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</si>
  <si>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</si>
  <si>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</si>
  <si>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</si>
  <si>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</si>
  <si>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</si>
  <si>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</si>
  <si>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</si>
  <si>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</si>
  <si>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</si>
  <si>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</si>
  <si>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</si>
  <si>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</si>
  <si>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</si>
  <si>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</si>
  <si>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</si>
  <si>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</si>
  <si>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</si>
  <si>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</si>
  <si>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</si>
  <si>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</si>
  <si>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</si>
  <si>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</si>
  <si>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</si>
  <si>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</si>
  <si>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</si>
  <si>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</si>
  <si>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</si>
  <si>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</si>
  <si>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</si>
  <si>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114-儋州市招商局</t>
  </si>
  <si>
    <t>附件1-8</t>
  </si>
  <si>
    <t>部门支出总表</t>
  </si>
  <si>
    <t>本级</t>
  </si>
  <si>
    <t>下级</t>
  </si>
  <si>
    <t>招商引资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</si>
  <si>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</si>
  <si>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</si>
  <si>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</si>
  <si>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</si>
  <si>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</si>
  <si>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</si>
  <si>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</si>
  <si>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</si>
  <si>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</si>
  <si>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</si>
  <si>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</si>
  <si>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</si>
  <si>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</si>
  <si>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 xml:space="preserve"> 114-儋州市招商局</t>
  </si>
  <si>
    <t xml:space="preserve">   05-招商引资</t>
  </si>
  <si>
    <t xml:space="preserve">       01-招商活动管理</t>
  </si>
  <si>
    <t xml:space="preserve"> R200038.114-招商引资工作经费</t>
  </si>
  <si>
    <t xml:space="preserve"> 114001-儋州市招商局本级</t>
  </si>
  <si>
    <t xml:space="preserve"> Z-专项业务类</t>
  </si>
  <si>
    <t xml:space="preserve"> 11-一般公共预算</t>
  </si>
  <si>
    <t>产出指标</t>
  </si>
  <si>
    <t>差率费完成率</t>
  </si>
  <si>
    <t>90%</t>
  </si>
  <si>
    <t xml:space="preserve">会议费达成率 </t>
  </si>
  <si>
    <t>成效指标</t>
  </si>
  <si>
    <t>会议费使用情况</t>
  </si>
  <si>
    <t>35万</t>
  </si>
  <si>
    <t>差旅费使用情况</t>
  </si>
  <si>
    <t>15万</t>
  </si>
  <si>
    <t xml:space="preserve"> R200039.114-综合工作经费</t>
  </si>
  <si>
    <t>综合工作经费使用完成率</t>
  </si>
  <si>
    <t>综合工作经费使用率</t>
  </si>
  <si>
    <t xml:space="preserve"> T202063.114-外聘临时人员工资</t>
  </si>
  <si>
    <t>经费使用完成率</t>
  </si>
  <si>
    <t>经费使用率</t>
  </si>
  <si>
    <t xml:space="preserve">       02-招商活动宣传</t>
  </si>
  <si>
    <t xml:space="preserve"> T202390.114-招商推介宣传片及画册制作经费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</si>
</sst>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2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color rgb="FF313131"/>
      <name val="微软雅黑"/>
      <charset val="1"/>
    </font>
    <font>
      <u/>
      <sz val="9"/>
      <color rgb="FF6476C0"/>
      <name val="微软雅黑"/>
      <charset val="1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0" borderId="21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22" borderId="20" applyNumberFormat="0" applyAlignment="0" applyProtection="0">
      <alignment vertical="center"/>
    </xf>
    <xf numFmtId="0" fontId="22" fillId="22" borderId="18" applyNumberFormat="0" applyAlignment="0" applyProtection="0">
      <alignment vertical="center"/>
    </xf>
    <xf numFmtId="0" fontId="16" fillId="13" borderId="16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/>
  </cellStyleXfs>
  <cellXfs count="92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/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 shrinkToFit="1"/>
    </xf>
    <xf numFmtId="4" fontId="1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top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Border="1" applyAlignment="1">
      <alignment vertical="top" wrapText="1" shrinkToFit="1"/>
    </xf>
    <xf numFmtId="49" fontId="4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4" fontId="1" fillId="2" borderId="2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176" fontId="0" fillId="0" borderId="2" xfId="0" applyNumberFormat="1" applyFont="1" applyBorder="1">
      <alignment vertical="center"/>
    </xf>
    <xf numFmtId="0" fontId="8" fillId="0" borderId="1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8" fillId="6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8" fillId="6" borderId="14" xfId="0" applyFont="1" applyFill="1" applyBorder="1" applyAlignment="1">
      <alignment horizontal="left" vertical="center"/>
    </xf>
    <xf numFmtId="0" fontId="0" fillId="6" borderId="0" xfId="0" applyFill="1">
      <alignment vertical="center"/>
    </xf>
    <xf numFmtId="4" fontId="9" fillId="6" borderId="15" xfId="0" applyNumberFormat="1" applyFont="1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4" fontId="9" fillId="6" borderId="12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4"/>
  <sheetViews>
    <sheetView workbookViewId="0">
      <selection activeCell="D7" sqref="D7"/>
    </sheetView>
  </sheetViews>
  <sheetFormatPr defaultColWidth="9" defaultRowHeight="24.95" customHeight="1" outlineLevelCol="7"/>
  <cols>
    <col min="1" max="1" width="25.625" customWidth="1"/>
    <col min="2" max="2" width="14.625" customWidth="1"/>
    <col min="3" max="3" width="32.125" customWidth="1"/>
    <col min="4" max="4" width="17.125" customWidth="1"/>
    <col min="5" max="5" width="15.125" customWidth="1"/>
    <col min="6" max="6" width="17.75" customWidth="1"/>
    <col min="8" max="8" width="19.75" customWidth="1"/>
  </cols>
  <sheetData>
    <row r="1" ht="24.75" customHeight="1" spans="1:1">
      <c r="A1" t="s">
        <v>0</v>
      </c>
    </row>
    <row r="2" ht="39" customHeight="1" spans="1:6">
      <c r="A2" s="33" t="s">
        <v>1</v>
      </c>
      <c r="B2" s="33"/>
      <c r="C2" s="33"/>
      <c r="D2" s="33"/>
      <c r="E2" s="33"/>
      <c r="F2" s="33"/>
    </row>
    <row r="3" ht="26.25" customHeight="1" spans="1:6">
      <c r="A3" s="34" t="s">
        <v>2</v>
      </c>
      <c r="B3" s="33"/>
      <c r="C3" s="33"/>
      <c r="D3" s="33"/>
      <c r="E3" s="33"/>
      <c r="F3" s="25" t="s">
        <v>3</v>
      </c>
    </row>
    <row r="4" customHeight="1" spans="1:6">
      <c r="A4" s="38" t="s">
        <v>4</v>
      </c>
      <c r="B4" s="38"/>
      <c r="C4" s="38" t="s">
        <v>5</v>
      </c>
      <c r="D4" s="38"/>
      <c r="E4" s="38"/>
      <c r="F4" s="38"/>
    </row>
    <row r="5" customHeight="1" spans="1:8">
      <c r="A5" s="38" t="s">
        <v>6</v>
      </c>
      <c r="B5" s="38" t="s">
        <v>7</v>
      </c>
      <c r="C5" s="38" t="s">
        <v>6</v>
      </c>
      <c r="D5" s="38" t="s">
        <v>8</v>
      </c>
      <c r="E5" s="38" t="s">
        <v>9</v>
      </c>
      <c r="F5" s="38" t="s">
        <v>10</v>
      </c>
      <c r="H5" s="34"/>
    </row>
    <row r="6" customHeight="1" spans="1:8">
      <c r="A6" s="48" t="s">
        <v>11</v>
      </c>
      <c r="B6" s="47">
        <f>SUM(B7:B8)</f>
        <v>3778581.5</v>
      </c>
      <c r="C6" s="48" t="s">
        <v>12</v>
      </c>
      <c r="D6" s="47">
        <f>SUM(D7:D33)</f>
        <v>3778581.5</v>
      </c>
      <c r="E6" s="47">
        <f>SUM(E7:E33)</f>
        <v>3778581.5</v>
      </c>
      <c r="F6" s="47"/>
      <c r="H6" s="90"/>
    </row>
    <row r="7" customHeight="1" spans="1:8">
      <c r="A7" s="48" t="s">
        <v>13</v>
      </c>
      <c r="B7" s="47">
        <v>3778581.5</v>
      </c>
      <c r="C7" s="91" t="s">
        <v>14</v>
      </c>
      <c r="D7" s="47">
        <f t="shared" ref="D7:D33" si="0">SUM(E7:F7)</f>
        <v>3374910.4</v>
      </c>
      <c r="E7" s="47">
        <v>3374910.4</v>
      </c>
      <c r="F7" s="47"/>
      <c r="H7" s="34"/>
    </row>
    <row r="8" customHeight="1" spans="1:6">
      <c r="A8" s="48" t="s">
        <v>15</v>
      </c>
      <c r="B8" s="47"/>
      <c r="C8" s="91" t="s">
        <v>16</v>
      </c>
      <c r="D8" s="47">
        <f t="shared" si="0"/>
        <v>0</v>
      </c>
      <c r="E8" s="47"/>
      <c r="F8" s="47"/>
    </row>
    <row r="9" customHeight="1" spans="1:6">
      <c r="A9" s="48"/>
      <c r="B9" s="47"/>
      <c r="C9" s="91" t="s">
        <v>17</v>
      </c>
      <c r="D9" s="47">
        <f t="shared" si="0"/>
        <v>0</v>
      </c>
      <c r="E9" s="47"/>
      <c r="F9" s="47"/>
    </row>
    <row r="10" customHeight="1" spans="1:6">
      <c r="A10" s="48"/>
      <c r="B10" s="47"/>
      <c r="C10" s="91" t="s">
        <v>18</v>
      </c>
      <c r="D10" s="47">
        <f t="shared" si="0"/>
        <v>0</v>
      </c>
      <c r="E10" s="47"/>
      <c r="F10" s="47"/>
    </row>
    <row r="11" customHeight="1" spans="1:6">
      <c r="A11" s="48"/>
      <c r="B11" s="47"/>
      <c r="C11" s="91" t="s">
        <v>19</v>
      </c>
      <c r="D11" s="47">
        <f t="shared" si="0"/>
        <v>0</v>
      </c>
      <c r="E11" s="47"/>
      <c r="F11" s="47"/>
    </row>
    <row r="12" customHeight="1" spans="1:6">
      <c r="A12" s="48"/>
      <c r="B12" s="47"/>
      <c r="C12" s="91" t="s">
        <v>20</v>
      </c>
      <c r="D12" s="47">
        <f t="shared" si="0"/>
        <v>0</v>
      </c>
      <c r="E12" s="47"/>
      <c r="F12" s="47"/>
    </row>
    <row r="13" customHeight="1" spans="1:6">
      <c r="A13" s="48"/>
      <c r="B13" s="47"/>
      <c r="C13" s="91" t="s">
        <v>21</v>
      </c>
      <c r="D13" s="47">
        <f t="shared" si="0"/>
        <v>0</v>
      </c>
      <c r="E13" s="47"/>
      <c r="F13" s="47"/>
    </row>
    <row r="14" customHeight="1" spans="1:6">
      <c r="A14" s="48"/>
      <c r="B14" s="47"/>
      <c r="C14" s="91" t="s">
        <v>22</v>
      </c>
      <c r="D14" s="47">
        <f t="shared" si="0"/>
        <v>163020</v>
      </c>
      <c r="E14" s="47">
        <v>163020</v>
      </c>
      <c r="F14" s="47"/>
    </row>
    <row r="15" customHeight="1" spans="1:6">
      <c r="A15" s="48"/>
      <c r="B15" s="47"/>
      <c r="C15" s="91" t="s">
        <v>23</v>
      </c>
      <c r="D15" s="47">
        <f t="shared" si="0"/>
        <v>0</v>
      </c>
      <c r="E15" s="47"/>
      <c r="F15" s="47"/>
    </row>
    <row r="16" customHeight="1" spans="1:6">
      <c r="A16" s="48"/>
      <c r="B16" s="47"/>
      <c r="C16" s="91" t="s">
        <v>24</v>
      </c>
      <c r="D16" s="47">
        <f t="shared" si="0"/>
        <v>138624.2</v>
      </c>
      <c r="E16" s="47">
        <v>138624.2</v>
      </c>
      <c r="F16" s="47"/>
    </row>
    <row r="17" customHeight="1" spans="1:6">
      <c r="A17" s="48"/>
      <c r="B17" s="47"/>
      <c r="C17" s="91" t="s">
        <v>25</v>
      </c>
      <c r="D17" s="47">
        <f t="shared" si="0"/>
        <v>0</v>
      </c>
      <c r="E17" s="47"/>
      <c r="F17" s="47"/>
    </row>
    <row r="18" customHeight="1" spans="1:6">
      <c r="A18" s="48"/>
      <c r="B18" s="47"/>
      <c r="C18" s="91" t="s">
        <v>26</v>
      </c>
      <c r="D18" s="47">
        <f t="shared" si="0"/>
        <v>0</v>
      </c>
      <c r="E18" s="47"/>
      <c r="F18" s="47"/>
    </row>
    <row r="19" customHeight="1" spans="1:6">
      <c r="A19" s="48"/>
      <c r="B19" s="47"/>
      <c r="C19" s="91" t="s">
        <v>27</v>
      </c>
      <c r="D19" s="47">
        <f t="shared" si="0"/>
        <v>0</v>
      </c>
      <c r="E19" s="47"/>
      <c r="F19" s="47"/>
    </row>
    <row r="20" customHeight="1" spans="1:6">
      <c r="A20" s="48"/>
      <c r="B20" s="47"/>
      <c r="C20" s="91" t="s">
        <v>28</v>
      </c>
      <c r="D20" s="47">
        <f t="shared" si="0"/>
        <v>0</v>
      </c>
      <c r="E20" s="47"/>
      <c r="F20" s="47"/>
    </row>
    <row r="21" customHeight="1" spans="1:6">
      <c r="A21" s="48"/>
      <c r="B21" s="47"/>
      <c r="C21" s="91" t="s">
        <v>29</v>
      </c>
      <c r="D21" s="47">
        <f t="shared" si="0"/>
        <v>0</v>
      </c>
      <c r="E21" s="47"/>
      <c r="F21" s="47"/>
    </row>
    <row r="22" customHeight="1" spans="1:6">
      <c r="A22" s="48"/>
      <c r="B22" s="47"/>
      <c r="C22" s="91" t="s">
        <v>30</v>
      </c>
      <c r="D22" s="47">
        <f t="shared" si="0"/>
        <v>0</v>
      </c>
      <c r="E22" s="47"/>
      <c r="F22" s="47"/>
    </row>
    <row r="23" customHeight="1" spans="1:6">
      <c r="A23" s="48"/>
      <c r="B23" s="47"/>
      <c r="C23" s="91" t="s">
        <v>31</v>
      </c>
      <c r="D23" s="47">
        <f t="shared" si="0"/>
        <v>0</v>
      </c>
      <c r="E23" s="47"/>
      <c r="F23" s="47"/>
    </row>
    <row r="24" customHeight="1" spans="1:6">
      <c r="A24" s="48"/>
      <c r="B24" s="47"/>
      <c r="C24" s="91" t="s">
        <v>32</v>
      </c>
      <c r="D24" s="47">
        <f t="shared" si="0"/>
        <v>0</v>
      </c>
      <c r="E24" s="47"/>
      <c r="F24" s="47"/>
    </row>
    <row r="25" customHeight="1" spans="1:6">
      <c r="A25" s="48"/>
      <c r="B25" s="47"/>
      <c r="C25" s="91" t="s">
        <v>33</v>
      </c>
      <c r="D25" s="47">
        <f t="shared" si="0"/>
        <v>0</v>
      </c>
      <c r="E25" s="47"/>
      <c r="F25" s="47"/>
    </row>
    <row r="26" customHeight="1" spans="1:6">
      <c r="A26" s="48"/>
      <c r="B26" s="47"/>
      <c r="C26" s="91" t="s">
        <v>34</v>
      </c>
      <c r="D26" s="47">
        <f t="shared" si="0"/>
        <v>102026.9</v>
      </c>
      <c r="E26" s="47">
        <v>102026.9</v>
      </c>
      <c r="F26" s="47"/>
    </row>
    <row r="27" customHeight="1" spans="1:6">
      <c r="A27" s="48"/>
      <c r="B27" s="47"/>
      <c r="C27" s="91" t="s">
        <v>35</v>
      </c>
      <c r="D27" s="47">
        <f t="shared" si="0"/>
        <v>0</v>
      </c>
      <c r="E27" s="47"/>
      <c r="F27" s="47"/>
    </row>
    <row r="28" customHeight="1" spans="1:6">
      <c r="A28" s="48"/>
      <c r="B28" s="47"/>
      <c r="C28" s="91" t="s">
        <v>36</v>
      </c>
      <c r="D28" s="47">
        <f t="shared" si="0"/>
        <v>0</v>
      </c>
      <c r="E28" s="47"/>
      <c r="F28" s="47"/>
    </row>
    <row r="29" customHeight="1" spans="1:6">
      <c r="A29" s="48"/>
      <c r="B29" s="47"/>
      <c r="C29" s="91" t="s">
        <v>37</v>
      </c>
      <c r="D29" s="47">
        <f t="shared" si="0"/>
        <v>0</v>
      </c>
      <c r="E29" s="47"/>
      <c r="F29" s="47"/>
    </row>
    <row r="30" customHeight="1" spans="1:6">
      <c r="A30" s="48"/>
      <c r="B30" s="47"/>
      <c r="C30" s="91" t="s">
        <v>38</v>
      </c>
      <c r="D30" s="47">
        <f t="shared" si="0"/>
        <v>0</v>
      </c>
      <c r="E30" s="47"/>
      <c r="F30" s="47"/>
    </row>
    <row r="31" customHeight="1" spans="1:6">
      <c r="A31" s="48"/>
      <c r="B31" s="47"/>
      <c r="C31" s="91" t="s">
        <v>39</v>
      </c>
      <c r="D31" s="47">
        <f t="shared" si="0"/>
        <v>0</v>
      </c>
      <c r="E31" s="47"/>
      <c r="F31" s="47"/>
    </row>
    <row r="32" customHeight="1" spans="1:6">
      <c r="A32" s="48"/>
      <c r="B32" s="47"/>
      <c r="C32" s="91" t="s">
        <v>40</v>
      </c>
      <c r="D32" s="47">
        <f t="shared" si="0"/>
        <v>0</v>
      </c>
      <c r="E32" s="47"/>
      <c r="F32" s="47"/>
    </row>
    <row r="33" ht="39" customHeight="1" spans="1:6">
      <c r="A33" s="48"/>
      <c r="B33" s="47"/>
      <c r="C33" s="91" t="s">
        <v>41</v>
      </c>
      <c r="D33" s="47">
        <f t="shared" si="0"/>
        <v>0</v>
      </c>
      <c r="E33" s="47"/>
      <c r="F33" s="47"/>
    </row>
    <row r="34" ht="53" customHeight="1" spans="1:6">
      <c r="A34" s="48" t="s">
        <v>42</v>
      </c>
      <c r="B34" s="47">
        <f>B6</f>
        <v>3778581.5</v>
      </c>
      <c r="C34" s="91" t="s">
        <v>43</v>
      </c>
      <c r="D34" s="47">
        <f>SUM(D7:D33)</f>
        <v>3778581.5</v>
      </c>
      <c r="E34" s="47">
        <f>SUM(E7:E33)</f>
        <v>3778581.5</v>
      </c>
      <c r="F34" s="47">
        <f>SUM(F6:F33)</f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"/>
  <sheetViews>
    <sheetView workbookViewId="0">
      <selection activeCell="D13" sqref="D13"/>
    </sheetView>
  </sheetViews>
  <sheetFormatPr defaultColWidth="15.625" defaultRowHeight="24.95" customHeight="1"/>
  <cols>
    <col min="1" max="1" width="15.625" style="55"/>
    <col min="2" max="2" width="33" customWidth="1"/>
  </cols>
  <sheetData>
    <row r="1" customHeight="1" spans="1:1">
      <c r="A1" t="s">
        <v>44</v>
      </c>
    </row>
    <row r="2" customHeight="1" spans="1:5">
      <c r="A2" s="33" t="s">
        <v>45</v>
      </c>
      <c r="B2" s="33"/>
      <c r="C2" s="33"/>
      <c r="D2" s="33"/>
      <c r="E2" s="33"/>
    </row>
    <row r="3" customHeight="1" spans="1:5">
      <c r="A3" s="34" t="s">
        <v>2</v>
      </c>
      <c r="B3" s="33"/>
      <c r="C3" s="33"/>
      <c r="D3" s="33"/>
      <c r="E3" s="43" t="s">
        <v>3</v>
      </c>
    </row>
    <row r="4" customHeight="1" spans="1:8">
      <c r="A4" s="38" t="s">
        <v>46</v>
      </c>
      <c r="B4" s="38"/>
      <c r="C4" s="38" t="s">
        <v>47</v>
      </c>
      <c r="D4" s="38"/>
      <c r="E4" s="38"/>
      <c r="F4" s="34"/>
      <c r="G4" s="34"/>
      <c r="H4" s="34"/>
    </row>
    <row r="5" s="42" customFormat="1" customHeight="1" spans="1:10">
      <c r="A5" s="38" t="s">
        <v>48</v>
      </c>
      <c r="B5" s="38" t="s">
        <v>49</v>
      </c>
      <c r="C5" s="38" t="s">
        <v>50</v>
      </c>
      <c r="D5" s="38" t="s">
        <v>51</v>
      </c>
      <c r="E5" s="38" t="s">
        <v>52</v>
      </c>
      <c r="F5" s="80"/>
      <c r="G5" s="81"/>
      <c r="H5" s="81"/>
      <c r="I5" s="87"/>
      <c r="J5" s="88"/>
    </row>
    <row r="6" customHeight="1" spans="1:10">
      <c r="A6" s="60">
        <v>2011301</v>
      </c>
      <c r="B6" s="82" t="s">
        <v>53</v>
      </c>
      <c r="C6" s="47">
        <f t="shared" ref="C6:C12" si="0">SUM(D6:E6)</f>
        <v>1064110.4</v>
      </c>
      <c r="D6" s="47">
        <v>1064110.4</v>
      </c>
      <c r="E6" s="47"/>
      <c r="F6" s="83"/>
      <c r="G6" s="83"/>
      <c r="H6" s="84"/>
      <c r="I6" s="87"/>
      <c r="J6" s="86"/>
    </row>
    <row r="7" customHeight="1" spans="1:10">
      <c r="A7" s="60">
        <v>2011308</v>
      </c>
      <c r="B7" s="82" t="s">
        <v>54</v>
      </c>
      <c r="C7" s="47">
        <f t="shared" si="0"/>
        <v>2044900</v>
      </c>
      <c r="D7" s="47"/>
      <c r="E7" s="47">
        <v>2044900</v>
      </c>
      <c r="F7" s="83"/>
      <c r="G7" s="83"/>
      <c r="H7" s="84"/>
      <c r="I7" s="87"/>
      <c r="J7" s="86"/>
    </row>
    <row r="8" customHeight="1" spans="1:10">
      <c r="A8" s="60">
        <v>2011399</v>
      </c>
      <c r="B8" s="82" t="s">
        <v>55</v>
      </c>
      <c r="C8" s="47">
        <f t="shared" si="0"/>
        <v>265900</v>
      </c>
      <c r="D8" s="47"/>
      <c r="E8" s="47">
        <v>265900</v>
      </c>
      <c r="F8" s="83"/>
      <c r="G8" s="83"/>
      <c r="H8" s="84"/>
      <c r="I8" s="87"/>
      <c r="J8" s="86"/>
    </row>
    <row r="9" customHeight="1" spans="1:10">
      <c r="A9" s="60">
        <v>2080505</v>
      </c>
      <c r="B9" s="82" t="s">
        <v>56</v>
      </c>
      <c r="C9" s="47">
        <f t="shared" si="0"/>
        <v>163020</v>
      </c>
      <c r="D9" s="47">
        <v>163020</v>
      </c>
      <c r="E9" s="47"/>
      <c r="F9" s="83"/>
      <c r="G9" s="83"/>
      <c r="H9" s="84"/>
      <c r="I9" s="87"/>
      <c r="J9" s="86"/>
    </row>
    <row r="10" customHeight="1" spans="1:10">
      <c r="A10" s="60">
        <v>2101101</v>
      </c>
      <c r="B10" s="82" t="s">
        <v>57</v>
      </c>
      <c r="C10" s="47">
        <f t="shared" si="0"/>
        <v>39139.4</v>
      </c>
      <c r="D10" s="47">
        <v>39139.4</v>
      </c>
      <c r="E10" s="47"/>
      <c r="F10" s="83"/>
      <c r="G10" s="83"/>
      <c r="H10" s="84"/>
      <c r="I10" s="87"/>
      <c r="J10" s="86"/>
    </row>
    <row r="11" customHeight="1" spans="1:10">
      <c r="A11" s="60">
        <v>2101103</v>
      </c>
      <c r="B11" s="82" t="s">
        <v>58</v>
      </c>
      <c r="C11" s="47">
        <f t="shared" si="0"/>
        <v>99484.8</v>
      </c>
      <c r="D11" s="47">
        <v>99484.8</v>
      </c>
      <c r="E11" s="47"/>
      <c r="F11" s="83"/>
      <c r="G11" s="83"/>
      <c r="H11" s="84"/>
      <c r="I11" s="87"/>
      <c r="J11" s="86"/>
    </row>
    <row r="12" customHeight="1" spans="1:10">
      <c r="A12" s="60">
        <v>2210201</v>
      </c>
      <c r="B12" s="82" t="s">
        <v>59</v>
      </c>
      <c r="C12" s="47">
        <f t="shared" si="0"/>
        <v>102026.9</v>
      </c>
      <c r="D12" s="47">
        <v>102026.9</v>
      </c>
      <c r="E12" s="47"/>
      <c r="F12" s="83"/>
      <c r="G12" s="83"/>
      <c r="H12" s="84"/>
      <c r="I12" s="87"/>
      <c r="J12" s="86"/>
    </row>
    <row r="13" customHeight="1" spans="1:10">
      <c r="A13" s="38" t="s">
        <v>8</v>
      </c>
      <c r="B13" s="38"/>
      <c r="C13" s="47">
        <f>SUM(C6:C12)</f>
        <v>3778581.5</v>
      </c>
      <c r="D13" s="47">
        <f>SUM(D6:D12)</f>
        <v>1467781.5</v>
      </c>
      <c r="E13" s="47">
        <f>SUM(E6:E12)</f>
        <v>2310800</v>
      </c>
      <c r="F13" s="34"/>
      <c r="G13" s="83"/>
      <c r="H13" s="84"/>
      <c r="I13" s="87"/>
      <c r="J13" s="86"/>
    </row>
    <row r="14" customHeight="1" spans="7:10">
      <c r="G14" s="85"/>
      <c r="H14" s="85"/>
      <c r="I14" s="89"/>
      <c r="J14" s="86"/>
    </row>
    <row r="15" customHeight="1" spans="7:10">
      <c r="G15" s="86"/>
      <c r="H15" s="86"/>
      <c r="I15" s="86"/>
      <c r="J15" s="86"/>
    </row>
  </sheetData>
  <mergeCells count="6">
    <mergeCell ref="A2:E2"/>
    <mergeCell ref="A4:B4"/>
    <mergeCell ref="C4:E4"/>
    <mergeCell ref="G5:H5"/>
    <mergeCell ref="A13:B13"/>
    <mergeCell ref="G14:H1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1"/>
  <sheetViews>
    <sheetView topLeftCell="A13" workbookViewId="0">
      <selection activeCell="E20" sqref="E20"/>
    </sheetView>
  </sheetViews>
  <sheetFormatPr defaultColWidth="15.625" defaultRowHeight="24.95" customHeight="1"/>
  <cols>
    <col min="1" max="1" width="18.25" style="55" customWidth="1"/>
    <col min="2" max="2" width="31.25" customWidth="1"/>
  </cols>
  <sheetData>
    <row r="1" customHeight="1" spans="1:1">
      <c r="A1" t="s">
        <v>60</v>
      </c>
    </row>
    <row r="2" customHeight="1" spans="1:5">
      <c r="A2" s="33" t="s">
        <v>61</v>
      </c>
      <c r="B2" s="33"/>
      <c r="C2" s="33"/>
      <c r="D2" s="33"/>
      <c r="E2" s="33"/>
    </row>
    <row r="3" customHeight="1" spans="1:5">
      <c r="A3" s="34" t="s">
        <v>2</v>
      </c>
      <c r="E3" s="43" t="s">
        <v>3</v>
      </c>
    </row>
    <row r="4" customHeight="1" spans="1:5">
      <c r="A4" s="38" t="s">
        <v>62</v>
      </c>
      <c r="B4" s="38"/>
      <c r="C4" s="38" t="s">
        <v>63</v>
      </c>
      <c r="D4" s="38"/>
      <c r="E4" s="38"/>
    </row>
    <row r="5" s="42" customFormat="1" customHeight="1" spans="1:13">
      <c r="A5" s="38" t="s">
        <v>48</v>
      </c>
      <c r="B5" s="38" t="s">
        <v>49</v>
      </c>
      <c r="C5" s="38" t="s">
        <v>8</v>
      </c>
      <c r="D5" s="38" t="s">
        <v>64</v>
      </c>
      <c r="E5" s="38" t="s">
        <v>65</v>
      </c>
      <c r="G5" s="59"/>
      <c r="H5" s="59"/>
      <c r="I5" s="59"/>
      <c r="J5" s="59"/>
      <c r="K5" s="59"/>
      <c r="L5" s="59"/>
      <c r="M5" s="59"/>
    </row>
    <row r="6" customHeight="1" spans="1:13">
      <c r="A6" s="60">
        <v>30101</v>
      </c>
      <c r="B6" s="61" t="s">
        <v>66</v>
      </c>
      <c r="C6" s="62">
        <f t="shared" ref="C6:C20" si="0">SUM(D6:E6)</f>
        <v>460464</v>
      </c>
      <c r="D6" s="63">
        <v>460464</v>
      </c>
      <c r="E6" s="62"/>
      <c r="G6" s="64"/>
      <c r="H6" s="64"/>
      <c r="I6" s="64"/>
      <c r="J6" s="64"/>
      <c r="K6" s="64"/>
      <c r="L6" s="64"/>
      <c r="M6" s="64"/>
    </row>
    <row r="7" customHeight="1" spans="1:13">
      <c r="A7" s="65">
        <v>30102</v>
      </c>
      <c r="B7" s="61" t="s">
        <v>67</v>
      </c>
      <c r="C7" s="62">
        <f t="shared" si="0"/>
        <v>345120</v>
      </c>
      <c r="D7" s="63">
        <v>345120</v>
      </c>
      <c r="E7" s="62"/>
      <c r="G7" s="64"/>
      <c r="H7" s="64"/>
      <c r="I7" s="64"/>
      <c r="J7" s="64"/>
      <c r="K7" s="64"/>
      <c r="L7" s="64"/>
      <c r="M7" s="64"/>
    </row>
    <row r="8" customHeight="1" spans="1:13">
      <c r="A8" s="60">
        <v>30103</v>
      </c>
      <c r="B8" s="61" t="s">
        <v>68</v>
      </c>
      <c r="C8" s="62">
        <f t="shared" si="0"/>
        <v>38372</v>
      </c>
      <c r="D8" s="63">
        <v>38372</v>
      </c>
      <c r="E8" s="62"/>
      <c r="G8" s="64"/>
      <c r="H8" s="64"/>
      <c r="I8" s="64"/>
      <c r="J8" s="64"/>
      <c r="K8" s="64"/>
      <c r="L8" s="64"/>
      <c r="M8" s="64"/>
    </row>
    <row r="9" customHeight="1" spans="1:13">
      <c r="A9" s="60">
        <v>30107</v>
      </c>
      <c r="B9" s="61" t="s">
        <v>69</v>
      </c>
      <c r="C9" s="62">
        <f t="shared" si="0"/>
        <v>9600</v>
      </c>
      <c r="D9" s="63">
        <v>9600</v>
      </c>
      <c r="E9" s="62"/>
      <c r="G9" s="64"/>
      <c r="H9" s="64"/>
      <c r="I9" s="64"/>
      <c r="J9" s="64"/>
      <c r="K9" s="64"/>
      <c r="L9" s="64"/>
      <c r="M9" s="64"/>
    </row>
    <row r="10" customHeight="1" spans="1:13">
      <c r="A10" s="60">
        <v>30108</v>
      </c>
      <c r="B10" s="66" t="s">
        <v>70</v>
      </c>
      <c r="C10" s="62">
        <f t="shared" si="0"/>
        <v>163020</v>
      </c>
      <c r="D10" s="67">
        <v>163020</v>
      </c>
      <c r="E10" s="62"/>
      <c r="G10" s="64"/>
      <c r="H10" s="64"/>
      <c r="I10" s="64"/>
      <c r="J10" s="64"/>
      <c r="K10" s="64"/>
      <c r="L10" s="64"/>
      <c r="M10" s="64"/>
    </row>
    <row r="11" customHeight="1" spans="1:13">
      <c r="A11" s="60">
        <v>30110</v>
      </c>
      <c r="B11" s="66" t="s">
        <v>71</v>
      </c>
      <c r="C11" s="62">
        <f t="shared" si="0"/>
        <v>36837.1</v>
      </c>
      <c r="D11" s="67">
        <v>36837.1</v>
      </c>
      <c r="E11" s="62"/>
      <c r="G11" s="68"/>
      <c r="H11" s="68"/>
      <c r="I11" s="68"/>
      <c r="J11" s="68"/>
      <c r="K11" s="79"/>
      <c r="L11" s="64"/>
      <c r="M11" s="64"/>
    </row>
    <row r="12" customHeight="1" spans="1:13">
      <c r="A12" s="60">
        <v>30111</v>
      </c>
      <c r="B12" s="69" t="s">
        <v>72</v>
      </c>
      <c r="C12" s="62">
        <f t="shared" si="0"/>
        <v>99484.8</v>
      </c>
      <c r="D12" s="67">
        <v>99484.8</v>
      </c>
      <c r="E12" s="62"/>
      <c r="G12" s="68"/>
      <c r="H12" s="68"/>
      <c r="I12" s="68"/>
      <c r="J12" s="68"/>
      <c r="K12" s="79"/>
      <c r="L12" s="64"/>
      <c r="M12" s="64"/>
    </row>
    <row r="13" customHeight="1" spans="1:13">
      <c r="A13" s="70">
        <v>30112</v>
      </c>
      <c r="B13" s="71" t="s">
        <v>73</v>
      </c>
      <c r="C13" s="62">
        <f t="shared" si="0"/>
        <v>5025.2</v>
      </c>
      <c r="D13" s="72">
        <v>5025.2</v>
      </c>
      <c r="E13" s="62"/>
      <c r="G13" s="68"/>
      <c r="H13" s="68"/>
      <c r="I13" s="68"/>
      <c r="J13" s="68"/>
      <c r="K13" s="79"/>
      <c r="L13" s="64"/>
      <c r="M13" s="64"/>
    </row>
    <row r="14" customHeight="1" spans="1:13">
      <c r="A14" s="73">
        <v>30113</v>
      </c>
      <c r="B14" s="74" t="s">
        <v>59</v>
      </c>
      <c r="C14" s="62">
        <f t="shared" si="0"/>
        <v>102026.9</v>
      </c>
      <c r="D14" s="62">
        <v>102026.9</v>
      </c>
      <c r="E14" s="62"/>
      <c r="G14" s="68"/>
      <c r="H14" s="68"/>
      <c r="I14" s="68"/>
      <c r="J14" s="68"/>
      <c r="K14" s="79"/>
      <c r="L14" s="64"/>
      <c r="M14" s="64"/>
    </row>
    <row r="15" customHeight="1" spans="1:13">
      <c r="A15" s="73">
        <v>30201</v>
      </c>
      <c r="B15" s="74" t="s">
        <v>74</v>
      </c>
      <c r="C15" s="62">
        <f t="shared" si="0"/>
        <v>101234</v>
      </c>
      <c r="D15" s="62"/>
      <c r="E15" s="62">
        <v>101234</v>
      </c>
      <c r="G15" s="68"/>
      <c r="H15" s="68"/>
      <c r="I15" s="68"/>
      <c r="J15" s="68"/>
      <c r="K15" s="79"/>
      <c r="L15" s="64"/>
      <c r="M15" s="64"/>
    </row>
    <row r="16" customHeight="1" spans="1:13">
      <c r="A16" s="75">
        <v>30207</v>
      </c>
      <c r="B16" s="76" t="s">
        <v>75</v>
      </c>
      <c r="C16" s="62">
        <f t="shared" si="0"/>
        <v>14040</v>
      </c>
      <c r="D16" s="62"/>
      <c r="E16" s="62">
        <v>14040</v>
      </c>
      <c r="G16" s="68"/>
      <c r="H16" s="68"/>
      <c r="I16" s="68"/>
      <c r="J16" s="68"/>
      <c r="K16" s="79"/>
      <c r="L16" s="64"/>
      <c r="M16" s="64"/>
    </row>
    <row r="17" customHeight="1" spans="1:13">
      <c r="A17" s="73">
        <v>30228</v>
      </c>
      <c r="B17" s="76" t="s">
        <v>76</v>
      </c>
      <c r="C17" s="62">
        <f t="shared" si="0"/>
        <v>16516.7</v>
      </c>
      <c r="D17" s="62"/>
      <c r="E17" s="62">
        <v>16516.7</v>
      </c>
      <c r="G17" s="68"/>
      <c r="H17" s="68"/>
      <c r="I17" s="68"/>
      <c r="J17" s="68"/>
      <c r="K17" s="79"/>
      <c r="L17" s="64"/>
      <c r="M17" s="64"/>
    </row>
    <row r="18" customHeight="1" spans="1:13">
      <c r="A18" s="73">
        <v>30229</v>
      </c>
      <c r="B18" s="74" t="s">
        <v>77</v>
      </c>
      <c r="C18" s="62">
        <f t="shared" si="0"/>
        <v>280.8</v>
      </c>
      <c r="D18" s="62"/>
      <c r="E18" s="62">
        <v>280.8</v>
      </c>
      <c r="G18" s="68"/>
      <c r="H18" s="68"/>
      <c r="I18" s="68"/>
      <c r="J18" s="68"/>
      <c r="K18" s="79"/>
      <c r="L18" s="64"/>
      <c r="M18" s="64"/>
    </row>
    <row r="19" customHeight="1" spans="1:13">
      <c r="A19" s="60">
        <v>30231</v>
      </c>
      <c r="B19" s="76" t="s">
        <v>78</v>
      </c>
      <c r="C19" s="62">
        <f t="shared" si="0"/>
        <v>13000</v>
      </c>
      <c r="D19" s="62"/>
      <c r="E19" s="62">
        <v>13000</v>
      </c>
      <c r="G19" s="68"/>
      <c r="H19" s="68"/>
      <c r="I19" s="68"/>
      <c r="J19" s="68"/>
      <c r="K19" s="79"/>
      <c r="L19" s="64"/>
      <c r="M19" s="64"/>
    </row>
    <row r="20" customHeight="1" spans="1:13">
      <c r="A20" s="60">
        <v>30239</v>
      </c>
      <c r="B20" s="76" t="s">
        <v>79</v>
      </c>
      <c r="C20" s="62">
        <f t="shared" si="0"/>
        <v>62760</v>
      </c>
      <c r="D20" s="62"/>
      <c r="E20" s="62">
        <v>62760</v>
      </c>
      <c r="G20" s="68"/>
      <c r="H20" s="68"/>
      <c r="I20" s="68"/>
      <c r="J20" s="68"/>
      <c r="K20" s="79"/>
      <c r="L20" s="64"/>
      <c r="M20" s="64"/>
    </row>
    <row r="21" customHeight="1" spans="1:13">
      <c r="A21" s="77" t="s">
        <v>8</v>
      </c>
      <c r="B21" s="78"/>
      <c r="C21" s="62">
        <f>SUM(C6:C20)</f>
        <v>1467781.5</v>
      </c>
      <c r="D21" s="62">
        <f>SUM(D6:D20)</f>
        <v>1259950</v>
      </c>
      <c r="E21" s="62">
        <f>SUM(E6:E20)</f>
        <v>207831.5</v>
      </c>
      <c r="G21" s="64"/>
      <c r="H21" s="64"/>
      <c r="I21" s="64"/>
      <c r="J21" s="64"/>
      <c r="K21" s="64"/>
      <c r="L21" s="64"/>
      <c r="M21" s="64"/>
    </row>
  </sheetData>
  <sortState ref="A6:E20">
    <sortCondition ref="A6"/>
  </sortState>
  <mergeCells count="24">
    <mergeCell ref="A2:E2"/>
    <mergeCell ref="A4:B4"/>
    <mergeCell ref="C4:E4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I18:J18"/>
    <mergeCell ref="G19:H19"/>
    <mergeCell ref="I19:J19"/>
    <mergeCell ref="G20:H20"/>
    <mergeCell ref="I20:J20"/>
    <mergeCell ref="A21:B2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tabSelected="1" workbookViewId="0">
      <selection activeCell="I7" sqref="I7"/>
    </sheetView>
  </sheetViews>
  <sheetFormatPr defaultColWidth="15.625" defaultRowHeight="24.95" customHeight="1"/>
  <cols>
    <col min="1" max="1" width="15.125" customWidth="1"/>
    <col min="2" max="2" width="9.125" customWidth="1"/>
    <col min="3" max="3" width="12.625" customWidth="1"/>
    <col min="6" max="6" width="12.875" customWidth="1"/>
    <col min="7" max="7" width="14.375" customWidth="1"/>
    <col min="8" max="8" width="14.625" customWidth="1"/>
    <col min="9" max="9" width="12.25" customWidth="1"/>
    <col min="12" max="12" width="12" customWidth="1"/>
  </cols>
  <sheetData>
    <row r="1" customHeight="1" spans="1:1">
      <c r="A1" t="s">
        <v>80</v>
      </c>
    </row>
    <row r="2" ht="34.5" customHeight="1" spans="1:12">
      <c r="A2" s="33" t="s">
        <v>81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customHeight="1" spans="1:12">
      <c r="A3" s="34" t="s">
        <v>2</v>
      </c>
      <c r="L3" s="43" t="s">
        <v>3</v>
      </c>
    </row>
    <row r="4" ht="29.25" customHeight="1" spans="1:12">
      <c r="A4" s="38" t="s">
        <v>82</v>
      </c>
      <c r="B4" s="38"/>
      <c r="C4" s="38"/>
      <c r="D4" s="38"/>
      <c r="E4" s="38"/>
      <c r="F4" s="38"/>
      <c r="G4" s="38" t="s">
        <v>47</v>
      </c>
      <c r="H4" s="38"/>
      <c r="I4" s="38"/>
      <c r="J4" s="38"/>
      <c r="K4" s="38"/>
      <c r="L4" s="38"/>
    </row>
    <row r="5" s="57" customFormat="1" customHeight="1" spans="1:12">
      <c r="A5" s="58" t="s">
        <v>8</v>
      </c>
      <c r="B5" s="58" t="s">
        <v>83</v>
      </c>
      <c r="C5" s="58" t="s">
        <v>84</v>
      </c>
      <c r="D5" s="58"/>
      <c r="E5" s="58"/>
      <c r="F5" s="58" t="s">
        <v>85</v>
      </c>
      <c r="G5" s="58" t="s">
        <v>8</v>
      </c>
      <c r="H5" s="58" t="s">
        <v>83</v>
      </c>
      <c r="I5" s="58" t="s">
        <v>84</v>
      </c>
      <c r="J5" s="58"/>
      <c r="K5" s="58"/>
      <c r="L5" s="58" t="s">
        <v>85</v>
      </c>
    </row>
    <row r="6" s="57" customFormat="1" customHeight="1" spans="1:12">
      <c r="A6" s="58"/>
      <c r="B6" s="58"/>
      <c r="C6" s="58" t="s">
        <v>50</v>
      </c>
      <c r="D6" s="58" t="s">
        <v>86</v>
      </c>
      <c r="E6" s="58" t="s">
        <v>87</v>
      </c>
      <c r="F6" s="58"/>
      <c r="G6" s="58"/>
      <c r="H6" s="58"/>
      <c r="I6" s="58" t="s">
        <v>50</v>
      </c>
      <c r="J6" s="58" t="s">
        <v>86</v>
      </c>
      <c r="K6" s="58" t="s">
        <v>87</v>
      </c>
      <c r="L6" s="58"/>
    </row>
    <row r="7" ht="39" customHeight="1" spans="1:12">
      <c r="A7" s="47">
        <f>B7+C7+F7</f>
        <v>241400</v>
      </c>
      <c r="B7" s="47">
        <v>0</v>
      </c>
      <c r="C7" s="47">
        <f>SUM(D7:E7)</f>
        <v>92700</v>
      </c>
      <c r="D7" s="47"/>
      <c r="E7" s="47">
        <v>92700</v>
      </c>
      <c r="F7" s="47">
        <v>148700</v>
      </c>
      <c r="G7" s="47">
        <f>H7+I7+L7</f>
        <v>241400</v>
      </c>
      <c r="H7" s="47">
        <f>241400-K7-L7</f>
        <v>12070</v>
      </c>
      <c r="I7" s="47">
        <f>J7+K7</f>
        <v>88065</v>
      </c>
      <c r="J7" s="47"/>
      <c r="K7" s="47">
        <v>88065</v>
      </c>
      <c r="L7" s="47">
        <v>141265</v>
      </c>
    </row>
    <row r="8" ht="40.5" customHeight="1" spans="1:1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customHeight="1" spans="1:1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ht="26.25" customHeight="1" spans="1:1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A6" sqref="A6:B7"/>
    </sheetView>
  </sheetViews>
  <sheetFormatPr defaultColWidth="15.625" defaultRowHeight="24.95" customHeight="1" outlineLevelRow="7" outlineLevelCol="4"/>
  <cols>
    <col min="1" max="1" width="12.5" style="55" customWidth="1"/>
    <col min="2" max="2" width="29.25" customWidth="1"/>
    <col min="3" max="3" width="11.25" customWidth="1"/>
    <col min="4" max="4" width="13.875" customWidth="1"/>
    <col min="5" max="5" width="13.75" customWidth="1"/>
  </cols>
  <sheetData>
    <row r="1" customHeight="1" spans="1:1">
      <c r="A1" t="s">
        <v>88</v>
      </c>
    </row>
    <row r="2" s="54" customFormat="1" ht="47.25" customHeight="1" spans="1:5">
      <c r="A2" s="33" t="s">
        <v>89</v>
      </c>
      <c r="B2" s="33"/>
      <c r="C2" s="33"/>
      <c r="D2" s="33"/>
      <c r="E2" s="33"/>
    </row>
    <row r="3" customHeight="1" spans="1:5">
      <c r="A3" s="34" t="s">
        <v>90</v>
      </c>
      <c r="E3" s="43" t="s">
        <v>3</v>
      </c>
    </row>
    <row r="4" customHeight="1" spans="1:5">
      <c r="A4" s="38" t="s">
        <v>46</v>
      </c>
      <c r="B4" s="38"/>
      <c r="C4" s="38" t="s">
        <v>47</v>
      </c>
      <c r="D4" s="38"/>
      <c r="E4" s="38"/>
    </row>
    <row r="5" s="42" customFormat="1" customHeight="1" spans="1:5">
      <c r="A5" s="38" t="s">
        <v>48</v>
      </c>
      <c r="B5" s="38" t="s">
        <v>49</v>
      </c>
      <c r="C5" s="38" t="s">
        <v>50</v>
      </c>
      <c r="D5" s="38" t="s">
        <v>51</v>
      </c>
      <c r="E5" s="38" t="s">
        <v>52</v>
      </c>
    </row>
    <row r="6" customHeight="1" spans="1:5">
      <c r="A6" s="56"/>
      <c r="B6" s="48"/>
      <c r="C6" s="47"/>
      <c r="D6" s="47"/>
      <c r="E6" s="47"/>
    </row>
    <row r="7" customHeight="1" spans="1:5">
      <c r="A7" s="56"/>
      <c r="B7" s="48"/>
      <c r="C7" s="47"/>
      <c r="D7" s="47"/>
      <c r="E7" s="47"/>
    </row>
    <row r="8" customHeight="1" spans="1:5">
      <c r="A8" s="38" t="s">
        <v>8</v>
      </c>
      <c r="B8" s="38"/>
      <c r="C8" s="47">
        <f>SUM(C6:C7)</f>
        <v>0</v>
      </c>
      <c r="D8" s="47">
        <f>SUM(D6:D7)</f>
        <v>0</v>
      </c>
      <c r="E8" s="47">
        <f>SUM(E6:E7)</f>
        <v>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7" workbookViewId="0">
      <selection activeCell="D25" sqref="D25"/>
    </sheetView>
  </sheetViews>
  <sheetFormatPr defaultColWidth="9" defaultRowHeight="24.95" customHeight="1" outlineLevelCol="3"/>
  <cols>
    <col min="1" max="1" width="37.5" customWidth="1"/>
    <col min="2" max="2" width="13.75" customWidth="1"/>
    <col min="3" max="3" width="36.125" customWidth="1"/>
    <col min="4" max="4" width="15" customWidth="1"/>
  </cols>
  <sheetData>
    <row r="1" customHeight="1" spans="1:1">
      <c r="A1" t="s">
        <v>91</v>
      </c>
    </row>
    <row r="2" ht="40.5" customHeight="1" spans="1:4">
      <c r="A2" s="33" t="s">
        <v>92</v>
      </c>
      <c r="B2" s="33"/>
      <c r="C2" s="33"/>
      <c r="D2" s="33"/>
    </row>
    <row r="3" customHeight="1" spans="1:4">
      <c r="A3" s="34" t="s">
        <v>2</v>
      </c>
      <c r="D3" s="43" t="s">
        <v>3</v>
      </c>
    </row>
    <row r="4" customHeight="1" spans="1:4">
      <c r="A4" s="50" t="s">
        <v>93</v>
      </c>
      <c r="B4" s="50"/>
      <c r="C4" s="50" t="s">
        <v>94</v>
      </c>
      <c r="D4" s="50"/>
    </row>
    <row r="5" customHeight="1" spans="1:4">
      <c r="A5" s="50" t="s">
        <v>95</v>
      </c>
      <c r="B5" s="50" t="s">
        <v>96</v>
      </c>
      <c r="C5" s="50" t="s">
        <v>95</v>
      </c>
      <c r="D5" s="50" t="s">
        <v>96</v>
      </c>
    </row>
    <row r="6" ht="20.1" customHeight="1" spans="1:4">
      <c r="A6" s="51" t="s">
        <v>97</v>
      </c>
      <c r="B6" s="47">
        <v>3778581.5</v>
      </c>
      <c r="C6" s="51" t="s">
        <v>98</v>
      </c>
      <c r="D6" s="47">
        <v>3374910.4</v>
      </c>
    </row>
    <row r="7" ht="20.1" customHeight="1" spans="1:4">
      <c r="A7" s="52" t="s">
        <v>99</v>
      </c>
      <c r="B7" s="47"/>
      <c r="C7" s="51" t="s">
        <v>100</v>
      </c>
      <c r="D7" s="47"/>
    </row>
    <row r="8" ht="20.1" customHeight="1" spans="1:4">
      <c r="A8" s="52"/>
      <c r="B8" s="47"/>
      <c r="C8" s="51" t="s">
        <v>101</v>
      </c>
      <c r="D8" s="47"/>
    </row>
    <row r="9" ht="20.1" customHeight="1" spans="1:4">
      <c r="A9" s="52"/>
      <c r="B9" s="47"/>
      <c r="C9" s="51" t="s">
        <v>102</v>
      </c>
      <c r="D9" s="47"/>
    </row>
    <row r="10" ht="20.1" customHeight="1" spans="1:4">
      <c r="A10" s="52"/>
      <c r="B10" s="47"/>
      <c r="C10" s="51" t="s">
        <v>103</v>
      </c>
      <c r="D10" s="47"/>
    </row>
    <row r="11" ht="20.1" customHeight="1" spans="1:4">
      <c r="A11" s="52"/>
      <c r="B11" s="47"/>
      <c r="C11" s="51" t="s">
        <v>104</v>
      </c>
      <c r="D11" s="47"/>
    </row>
    <row r="12" ht="20.1" customHeight="1" spans="1:4">
      <c r="A12" s="52"/>
      <c r="B12" s="47"/>
      <c r="C12" s="51" t="s">
        <v>105</v>
      </c>
      <c r="D12" s="47"/>
    </row>
    <row r="13" ht="20.1" customHeight="1" spans="1:4">
      <c r="A13" s="52"/>
      <c r="B13" s="47"/>
      <c r="C13" s="51" t="s">
        <v>106</v>
      </c>
      <c r="D13" s="47">
        <v>163020</v>
      </c>
    </row>
    <row r="14" ht="20.1" customHeight="1" spans="1:4">
      <c r="A14" s="51"/>
      <c r="B14" s="47"/>
      <c r="C14" s="51" t="s">
        <v>107</v>
      </c>
      <c r="D14" s="47"/>
    </row>
    <row r="15" ht="20.1" customHeight="1" spans="1:4">
      <c r="A15" s="51"/>
      <c r="B15" s="47"/>
      <c r="C15" s="51" t="s">
        <v>108</v>
      </c>
      <c r="D15" s="47">
        <v>138624.2</v>
      </c>
    </row>
    <row r="16" ht="20.1" customHeight="1" spans="1:4">
      <c r="A16" s="51"/>
      <c r="B16" s="47"/>
      <c r="C16" s="51" t="s">
        <v>109</v>
      </c>
      <c r="D16" s="47"/>
    </row>
    <row r="17" ht="20.1" customHeight="1" spans="1:4">
      <c r="A17" s="51"/>
      <c r="B17" s="47"/>
      <c r="C17" s="51" t="s">
        <v>110</v>
      </c>
      <c r="D17" s="47"/>
    </row>
    <row r="18" ht="20.1" customHeight="1" spans="1:4">
      <c r="A18" s="51"/>
      <c r="B18" s="47"/>
      <c r="C18" s="51" t="s">
        <v>111</v>
      </c>
      <c r="D18" s="47"/>
    </row>
    <row r="19" ht="20.1" customHeight="1" spans="1:4">
      <c r="A19" s="51"/>
      <c r="B19" s="47"/>
      <c r="C19" s="51" t="s">
        <v>112</v>
      </c>
      <c r="D19" s="47"/>
    </row>
    <row r="20" ht="20.1" customHeight="1" spans="1:4">
      <c r="A20" s="51"/>
      <c r="B20" s="47"/>
      <c r="C20" s="51" t="s">
        <v>113</v>
      </c>
      <c r="D20" s="47"/>
    </row>
    <row r="21" ht="20.1" customHeight="1" spans="1:4">
      <c r="A21" s="51"/>
      <c r="B21" s="47"/>
      <c r="C21" s="51" t="s">
        <v>114</v>
      </c>
      <c r="D21" s="47"/>
    </row>
    <row r="22" ht="20.1" customHeight="1" spans="1:4">
      <c r="A22" s="51"/>
      <c r="B22" s="47"/>
      <c r="C22" s="51" t="s">
        <v>115</v>
      </c>
      <c r="D22" s="47"/>
    </row>
    <row r="23" ht="20.1" customHeight="1" spans="1:4">
      <c r="A23" s="53"/>
      <c r="B23" s="47"/>
      <c r="C23" s="51" t="s">
        <v>116</v>
      </c>
      <c r="D23" s="47"/>
    </row>
    <row r="24" ht="20.1" customHeight="1" spans="1:4">
      <c r="A24" s="53"/>
      <c r="B24" s="47"/>
      <c r="C24" s="51" t="s">
        <v>117</v>
      </c>
      <c r="D24" s="47"/>
    </row>
    <row r="25" ht="20.1" customHeight="1" spans="1:4">
      <c r="A25" s="53"/>
      <c r="B25" s="47"/>
      <c r="C25" s="51" t="s">
        <v>118</v>
      </c>
      <c r="D25" s="47">
        <v>102026.9</v>
      </c>
    </row>
    <row r="26" ht="20.1" customHeight="1" spans="1:4">
      <c r="A26" s="53"/>
      <c r="B26" s="47"/>
      <c r="C26" s="51" t="s">
        <v>119</v>
      </c>
      <c r="D26" s="47"/>
    </row>
    <row r="27" ht="20.1" customHeight="1" spans="1:4">
      <c r="A27" s="53"/>
      <c r="B27" s="47"/>
      <c r="C27" s="51" t="s">
        <v>120</v>
      </c>
      <c r="D27" s="47"/>
    </row>
    <row r="28" ht="20.1" customHeight="1" spans="1:4">
      <c r="A28" s="53"/>
      <c r="B28" s="47"/>
      <c r="C28" s="51" t="s">
        <v>121</v>
      </c>
      <c r="D28" s="47"/>
    </row>
    <row r="29" ht="20.1" customHeight="1" spans="1:4">
      <c r="A29" s="53"/>
      <c r="B29" s="47"/>
      <c r="C29" s="51" t="s">
        <v>122</v>
      </c>
      <c r="D29" s="47"/>
    </row>
    <row r="30" ht="20.1" customHeight="1" spans="1:4">
      <c r="A30" s="53"/>
      <c r="B30" s="47"/>
      <c r="C30" s="51" t="s">
        <v>123</v>
      </c>
      <c r="D30" s="47"/>
    </row>
    <row r="31" ht="20.1" customHeight="1" spans="1:4">
      <c r="A31" s="53"/>
      <c r="B31" s="47"/>
      <c r="C31" s="51" t="s">
        <v>124</v>
      </c>
      <c r="D31" s="47"/>
    </row>
    <row r="32" ht="20.1" customHeight="1" spans="2:4">
      <c r="B32" s="47"/>
      <c r="C32" s="51" t="s">
        <v>125</v>
      </c>
      <c r="D32" s="47"/>
    </row>
    <row r="33" ht="20.1" customHeight="1" spans="1:4">
      <c r="A33" s="53"/>
      <c r="B33" s="47"/>
      <c r="C33" s="50"/>
      <c r="D33" s="47"/>
    </row>
    <row r="34" ht="20.1" customHeight="1" spans="1:4">
      <c r="A34" s="50" t="s">
        <v>126</v>
      </c>
      <c r="B34" s="47">
        <f>SUM(B7+B6)</f>
        <v>3778581.5</v>
      </c>
      <c r="C34" s="50" t="s">
        <v>127</v>
      </c>
      <c r="D34" s="47">
        <f>SUM(D6:D33)</f>
        <v>3778581.5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E10" sqref="E10"/>
    </sheetView>
  </sheetViews>
  <sheetFormatPr defaultColWidth="15.625" defaultRowHeight="24.95" customHeight="1" outlineLevelRow="6"/>
  <cols>
    <col min="1" max="1" width="16.375" customWidth="1"/>
    <col min="2" max="2" width="14.375" customWidth="1"/>
    <col min="3" max="3" width="12.625" customWidth="1"/>
    <col min="4" max="4" width="11.375" customWidth="1"/>
    <col min="5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128</v>
      </c>
    </row>
    <row r="2" ht="35.25" customHeight="1" spans="1:12">
      <c r="A2" s="33" t="s">
        <v>129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customHeight="1" spans="1:12">
      <c r="A3" s="34"/>
      <c r="L3" s="49" t="s">
        <v>3</v>
      </c>
    </row>
    <row r="4" s="1" customFormat="1" ht="17.25" customHeight="1" spans="1:12">
      <c r="A4" s="44" t="s">
        <v>130</v>
      </c>
      <c r="B4" s="12" t="s">
        <v>131</v>
      </c>
      <c r="C4" s="12" t="s">
        <v>132</v>
      </c>
      <c r="D4" s="12" t="s">
        <v>133</v>
      </c>
      <c r="E4" s="12" t="s">
        <v>134</v>
      </c>
      <c r="F4" s="12" t="s">
        <v>135</v>
      </c>
      <c r="G4" s="12" t="s">
        <v>136</v>
      </c>
      <c r="H4" s="12" t="s">
        <v>137</v>
      </c>
      <c r="I4" s="12" t="s">
        <v>138</v>
      </c>
      <c r="J4" s="12" t="s">
        <v>139</v>
      </c>
      <c r="K4" s="12" t="s">
        <v>140</v>
      </c>
      <c r="L4" s="12" t="s">
        <v>141</v>
      </c>
    </row>
    <row r="5" s="1" customFormat="1" ht="17.25" customHeight="1" spans="1:12">
      <c r="A5" s="4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="1" customFormat="1" ht="17.25" customHeight="1" spans="1:12">
      <c r="A6" s="4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ht="57" customHeight="1" spans="1:12">
      <c r="A7" s="47" t="s">
        <v>142</v>
      </c>
      <c r="B7" s="47">
        <f>SUM(D7:E7)</f>
        <v>3778581.5</v>
      </c>
      <c r="C7" s="48"/>
      <c r="D7" s="47"/>
      <c r="E7" s="47">
        <v>3778581.5</v>
      </c>
      <c r="F7" s="47">
        <v>3778581.5</v>
      </c>
      <c r="G7" s="48">
        <v>0</v>
      </c>
      <c r="H7" s="48"/>
      <c r="I7" s="48"/>
      <c r="J7" s="48"/>
      <c r="K7" s="48"/>
      <c r="L7" s="48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6"/>
  <sheetViews>
    <sheetView workbookViewId="0">
      <selection activeCell="F13" sqref="F13"/>
    </sheetView>
  </sheetViews>
  <sheetFormatPr defaultColWidth="15.625" defaultRowHeight="24.95" customHeight="1"/>
  <cols>
    <col min="1" max="1" width="11.75" customWidth="1"/>
    <col min="2" max="2" width="32.75" customWidth="1"/>
    <col min="3" max="3" width="16" customWidth="1"/>
    <col min="4" max="4" width="14.5" customWidth="1"/>
    <col min="5" max="5" width="15.25" customWidth="1"/>
    <col min="6" max="6" width="13.5" customWidth="1"/>
    <col min="7" max="7" width="15" customWidth="1"/>
    <col min="8" max="8" width="13.875" customWidth="1"/>
    <col min="9" max="9" width="8.875" customWidth="1"/>
  </cols>
  <sheetData>
    <row r="1" customHeight="1" spans="1:1">
      <c r="A1" t="s">
        <v>143</v>
      </c>
    </row>
    <row r="2" ht="31.5" customHeight="1" spans="1:9">
      <c r="A2" s="33" t="s">
        <v>144</v>
      </c>
      <c r="B2" s="33"/>
      <c r="C2" s="33"/>
      <c r="D2" s="33"/>
      <c r="E2" s="33"/>
      <c r="F2" s="33"/>
      <c r="G2" s="33"/>
      <c r="H2" s="33"/>
      <c r="I2" s="33"/>
    </row>
    <row r="3" customHeight="1" spans="1:9">
      <c r="A3" s="34" t="s">
        <v>2</v>
      </c>
      <c r="I3" s="43" t="s">
        <v>3</v>
      </c>
    </row>
    <row r="4" s="32" customFormat="1" customHeight="1" spans="1:9">
      <c r="A4" s="35" t="s">
        <v>46</v>
      </c>
      <c r="B4" s="35"/>
      <c r="C4" s="30" t="s">
        <v>8</v>
      </c>
      <c r="D4" s="36" t="s">
        <v>51</v>
      </c>
      <c r="E4" s="37"/>
      <c r="F4" s="37"/>
      <c r="G4" s="30" t="s">
        <v>52</v>
      </c>
      <c r="H4" s="30"/>
      <c r="I4" s="30"/>
    </row>
    <row r="5" s="32" customFormat="1" ht="36.75" customHeight="1" spans="1:9">
      <c r="A5" s="35" t="s">
        <v>48</v>
      </c>
      <c r="B5" s="35" t="s">
        <v>49</v>
      </c>
      <c r="C5" s="30"/>
      <c r="D5" s="30" t="s">
        <v>50</v>
      </c>
      <c r="E5" s="38" t="s">
        <v>64</v>
      </c>
      <c r="F5" s="38" t="s">
        <v>65</v>
      </c>
      <c r="G5" s="30" t="s">
        <v>50</v>
      </c>
      <c r="H5" s="30" t="s">
        <v>145</v>
      </c>
      <c r="I5" s="30" t="s">
        <v>146</v>
      </c>
    </row>
    <row r="6" customHeight="1" spans="1:9">
      <c r="A6" s="39">
        <v>2011301</v>
      </c>
      <c r="B6" s="39" t="s">
        <v>53</v>
      </c>
      <c r="C6" s="40">
        <f>SUM(D6,G6)</f>
        <v>1064110.4</v>
      </c>
      <c r="D6" s="40">
        <f>SUM(E6:F6)</f>
        <v>1064110.4</v>
      </c>
      <c r="E6" s="40">
        <v>856278.9</v>
      </c>
      <c r="F6" s="40">
        <v>207831.5</v>
      </c>
      <c r="G6" s="40">
        <f>SUM(H6:I6)</f>
        <v>0</v>
      </c>
      <c r="H6" s="40"/>
      <c r="I6" s="40"/>
    </row>
    <row r="7" customHeight="1" spans="1:9">
      <c r="A7" s="39">
        <v>2011308</v>
      </c>
      <c r="B7" s="39" t="s">
        <v>147</v>
      </c>
      <c r="C7" s="40">
        <f t="shared" ref="C7:C12" si="0">SUM(D7,G7)</f>
        <v>2044900</v>
      </c>
      <c r="D7" s="40">
        <f t="shared" ref="D7:D12" si="1">SUM(E7:F7)</f>
        <v>0</v>
      </c>
      <c r="E7" s="40"/>
      <c r="F7" s="40"/>
      <c r="G7" s="40">
        <f t="shared" ref="G7:G12" si="2">SUM(H7:I7)</f>
        <v>2044900</v>
      </c>
      <c r="H7" s="40">
        <v>2044900</v>
      </c>
      <c r="I7" s="40"/>
    </row>
    <row r="8" customHeight="1" spans="1:9">
      <c r="A8" s="39">
        <v>2011399</v>
      </c>
      <c r="B8" s="39" t="s">
        <v>55</v>
      </c>
      <c r="C8" s="40">
        <f t="shared" si="0"/>
        <v>265900</v>
      </c>
      <c r="D8" s="40">
        <f t="shared" si="1"/>
        <v>0</v>
      </c>
      <c r="E8" s="40"/>
      <c r="F8" s="40"/>
      <c r="G8" s="40">
        <f t="shared" si="2"/>
        <v>265900</v>
      </c>
      <c r="H8" s="40">
        <v>265900</v>
      </c>
      <c r="I8" s="40"/>
    </row>
    <row r="9" customHeight="1" spans="1:9">
      <c r="A9" s="39">
        <v>2080505</v>
      </c>
      <c r="B9" s="39" t="s">
        <v>56</v>
      </c>
      <c r="C9" s="40">
        <f t="shared" si="0"/>
        <v>163020</v>
      </c>
      <c r="D9" s="40">
        <f t="shared" si="1"/>
        <v>163020</v>
      </c>
      <c r="E9" s="40">
        <v>163020</v>
      </c>
      <c r="F9" s="40"/>
      <c r="G9" s="40">
        <f t="shared" si="2"/>
        <v>0</v>
      </c>
      <c r="H9" s="40"/>
      <c r="I9" s="40"/>
    </row>
    <row r="10" customHeight="1" spans="1:9">
      <c r="A10" s="39">
        <v>2101101</v>
      </c>
      <c r="B10" s="39" t="s">
        <v>57</v>
      </c>
      <c r="C10" s="40">
        <f t="shared" si="0"/>
        <v>39139.4</v>
      </c>
      <c r="D10" s="40">
        <f t="shared" si="1"/>
        <v>39139.4</v>
      </c>
      <c r="E10" s="40">
        <v>39139.4</v>
      </c>
      <c r="F10" s="40"/>
      <c r="G10" s="40">
        <f t="shared" si="2"/>
        <v>0</v>
      </c>
      <c r="H10" s="40"/>
      <c r="I10" s="40"/>
    </row>
    <row r="11" customHeight="1" spans="1:9">
      <c r="A11" s="39">
        <v>2101103</v>
      </c>
      <c r="B11" s="39" t="s">
        <v>58</v>
      </c>
      <c r="C11" s="40">
        <f t="shared" si="0"/>
        <v>99484.8</v>
      </c>
      <c r="D11" s="40">
        <f t="shared" si="1"/>
        <v>99484.8</v>
      </c>
      <c r="E11" s="40">
        <v>99484.8</v>
      </c>
      <c r="F11" s="40"/>
      <c r="G11" s="40">
        <f t="shared" si="2"/>
        <v>0</v>
      </c>
      <c r="H11" s="40"/>
      <c r="I11" s="40"/>
    </row>
    <row r="12" customHeight="1" spans="1:9">
      <c r="A12" s="39">
        <v>2210201</v>
      </c>
      <c r="B12" s="39" t="s">
        <v>59</v>
      </c>
      <c r="C12" s="40">
        <f t="shared" si="0"/>
        <v>102026.9</v>
      </c>
      <c r="D12" s="40">
        <f t="shared" si="1"/>
        <v>102026.9</v>
      </c>
      <c r="E12" s="40">
        <v>102026.9</v>
      </c>
      <c r="F12" s="40"/>
      <c r="G12" s="40">
        <f t="shared" si="2"/>
        <v>0</v>
      </c>
      <c r="H12" s="40"/>
      <c r="I12" s="40"/>
    </row>
    <row r="13" customHeight="1" spans="1:9">
      <c r="A13" s="38" t="s">
        <v>8</v>
      </c>
      <c r="B13" s="38"/>
      <c r="C13" s="40">
        <f>SUM(C6:C12)</f>
        <v>3778581.5</v>
      </c>
      <c r="D13" s="40">
        <f t="shared" ref="D13:I13" si="3">SUM(D6:D12)</f>
        <v>1467781.5</v>
      </c>
      <c r="E13" s="40">
        <f t="shared" si="3"/>
        <v>1259950</v>
      </c>
      <c r="F13" s="40">
        <f t="shared" si="3"/>
        <v>207831.5</v>
      </c>
      <c r="G13" s="40">
        <f t="shared" si="3"/>
        <v>2310800</v>
      </c>
      <c r="H13" s="40">
        <f t="shared" si="3"/>
        <v>2310800</v>
      </c>
      <c r="I13" s="40">
        <f t="shared" si="3"/>
        <v>0</v>
      </c>
    </row>
    <row r="14" ht="32.25" customHeight="1" spans="1:9">
      <c r="A14" s="41"/>
      <c r="B14" s="41"/>
      <c r="C14" s="41"/>
      <c r="D14" s="41"/>
      <c r="E14" s="41"/>
      <c r="F14" s="41"/>
      <c r="G14" s="41"/>
      <c r="H14" s="41"/>
      <c r="I14" s="41"/>
    </row>
    <row r="15" ht="30.75" customHeight="1" spans="1:9">
      <c r="A15" s="42"/>
      <c r="B15" s="42"/>
      <c r="C15" s="42"/>
      <c r="D15" s="42"/>
      <c r="E15" s="42"/>
      <c r="F15" s="42"/>
      <c r="G15" s="42"/>
      <c r="H15" s="42"/>
      <c r="I15" s="42"/>
    </row>
    <row r="16" customHeight="1" spans="7:7">
      <c r="G16" t="s">
        <v>148</v>
      </c>
    </row>
  </sheetData>
  <mergeCells count="8">
    <mergeCell ref="A2:I2"/>
    <mergeCell ref="A4:B4"/>
    <mergeCell ref="D4:F4"/>
    <mergeCell ref="G4:I4"/>
    <mergeCell ref="A13:B13"/>
    <mergeCell ref="A14:I14"/>
    <mergeCell ref="A15:I15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"/>
  <sheetViews>
    <sheetView workbookViewId="0">
      <selection activeCell="N11" sqref="N11"/>
    </sheetView>
  </sheetViews>
  <sheetFormatPr defaultColWidth="9" defaultRowHeight="13.5"/>
  <cols>
    <col min="1" max="1" width="11.375" style="2" customWidth="1"/>
    <col min="2" max="2" width="14.5" style="2" customWidth="1"/>
    <col min="3" max="5" width="9" style="2"/>
    <col min="6" max="6" width="13.375" style="2" customWidth="1"/>
    <col min="7" max="7" width="12.5" style="2" customWidth="1"/>
    <col min="8" max="8" width="14.375" style="2" customWidth="1"/>
    <col min="9" max="9" width="13.875" style="2" customWidth="1"/>
    <col min="10" max="10" width="14.5" style="2" customWidth="1"/>
    <col min="11" max="11" width="19.375" style="2" customWidth="1"/>
    <col min="12" max="16384" width="9" style="2"/>
  </cols>
  <sheetData>
    <row r="1" spans="1:11">
      <c r="A1" t="s">
        <v>149</v>
      </c>
      <c r="B1" s="3"/>
      <c r="C1" s="4" t="s">
        <v>150</v>
      </c>
      <c r="D1" s="4" t="s">
        <v>150</v>
      </c>
      <c r="E1" s="4" t="s">
        <v>150</v>
      </c>
      <c r="F1" s="4" t="s">
        <v>150</v>
      </c>
      <c r="G1" s="4" t="s">
        <v>150</v>
      </c>
      <c r="H1" s="4" t="s">
        <v>150</v>
      </c>
      <c r="I1" s="4" t="s">
        <v>150</v>
      </c>
      <c r="J1" s="4" t="s">
        <v>150</v>
      </c>
      <c r="K1" s="4" t="s">
        <v>150</v>
      </c>
    </row>
    <row r="2" ht="27" spans="1:11">
      <c r="A2" s="5" t="s">
        <v>151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6.25" customHeight="1" spans="1:11">
      <c r="A3" s="6"/>
      <c r="B3" s="6"/>
      <c r="C3" s="6"/>
      <c r="D3" s="7" t="s">
        <v>152</v>
      </c>
      <c r="E3" s="8"/>
      <c r="F3" s="9"/>
      <c r="G3" s="10"/>
      <c r="H3" s="11"/>
      <c r="I3" s="24"/>
      <c r="J3" s="25" t="s">
        <v>3</v>
      </c>
      <c r="K3" s="25"/>
    </row>
    <row r="4" s="1" customFormat="1" ht="27" customHeight="1" spans="1:11">
      <c r="A4" s="12" t="s">
        <v>153</v>
      </c>
      <c r="B4" s="12" t="s">
        <v>154</v>
      </c>
      <c r="C4" s="12" t="s">
        <v>155</v>
      </c>
      <c r="D4" s="12" t="s">
        <v>156</v>
      </c>
      <c r="E4" s="12" t="s">
        <v>157</v>
      </c>
      <c r="F4" s="12" t="s">
        <v>7</v>
      </c>
      <c r="G4" s="12"/>
      <c r="H4" s="12"/>
      <c r="I4" s="12" t="s">
        <v>158</v>
      </c>
      <c r="J4" s="12" t="s">
        <v>159</v>
      </c>
      <c r="K4" s="12" t="s">
        <v>160</v>
      </c>
    </row>
    <row r="5" s="1" customFormat="1" ht="22.5" customHeight="1" spans="1:11">
      <c r="A5" s="12"/>
      <c r="B5" s="12"/>
      <c r="C5" s="12"/>
      <c r="D5" s="12"/>
      <c r="E5" s="12"/>
      <c r="F5" s="12" t="s">
        <v>50</v>
      </c>
      <c r="G5" s="12" t="s">
        <v>145</v>
      </c>
      <c r="H5" s="12" t="s">
        <v>146</v>
      </c>
      <c r="I5" s="12"/>
      <c r="J5" s="12"/>
      <c r="K5" s="12"/>
    </row>
    <row r="6" ht="27" customHeight="1" spans="1:11">
      <c r="A6" s="13" t="s">
        <v>161</v>
      </c>
      <c r="B6" s="14"/>
      <c r="C6" s="14"/>
      <c r="D6" s="14"/>
      <c r="E6" s="14"/>
      <c r="F6" s="15">
        <f>SUM(F7)</f>
        <v>2310800</v>
      </c>
      <c r="G6" s="15">
        <f>SUM(G7)</f>
        <v>2310800</v>
      </c>
      <c r="H6" s="15"/>
      <c r="I6" s="14"/>
      <c r="J6" s="14"/>
      <c r="K6" s="14"/>
    </row>
    <row r="7" ht="27" customHeight="1" spans="1:11">
      <c r="A7" s="16" t="s">
        <v>162</v>
      </c>
      <c r="B7" s="17"/>
      <c r="C7" s="17"/>
      <c r="D7" s="17"/>
      <c r="E7" s="17"/>
      <c r="F7" s="18">
        <f>SUM(F8,F17)</f>
        <v>2310800</v>
      </c>
      <c r="G7" s="18">
        <f>SUM(G8,G17)</f>
        <v>2310800</v>
      </c>
      <c r="H7" s="18" t="s">
        <v>152</v>
      </c>
      <c r="I7" s="17"/>
      <c r="J7" s="17"/>
      <c r="K7" s="17"/>
    </row>
    <row r="8" ht="27" customHeight="1" spans="1:11">
      <c r="A8" s="16" t="s">
        <v>163</v>
      </c>
      <c r="B8" s="17"/>
      <c r="C8" s="17"/>
      <c r="D8" s="17"/>
      <c r="E8" s="17"/>
      <c r="F8" s="18">
        <f>SUM(F9:F16)</f>
        <v>2010800</v>
      </c>
      <c r="G8" s="18">
        <f>SUM(G9:G16)</f>
        <v>2010800</v>
      </c>
      <c r="H8" s="18" t="s">
        <v>152</v>
      </c>
      <c r="I8" s="17"/>
      <c r="J8" s="17"/>
      <c r="K8" s="17"/>
    </row>
    <row r="9" ht="27" customHeight="1" spans="1:11">
      <c r="A9" s="16"/>
      <c r="B9" s="16" t="s">
        <v>164</v>
      </c>
      <c r="C9" s="16" t="s">
        <v>165</v>
      </c>
      <c r="D9" s="16" t="s">
        <v>166</v>
      </c>
      <c r="E9" s="16" t="s">
        <v>167</v>
      </c>
      <c r="F9" s="18">
        <v>1500000</v>
      </c>
      <c r="G9" s="18">
        <v>1500000</v>
      </c>
      <c r="H9" s="18" t="s">
        <v>152</v>
      </c>
      <c r="I9" s="26" t="s">
        <v>168</v>
      </c>
      <c r="J9" s="27" t="s">
        <v>169</v>
      </c>
      <c r="K9" s="27" t="s">
        <v>170</v>
      </c>
    </row>
    <row r="10" ht="27" customHeight="1" spans="1:11">
      <c r="A10" s="16"/>
      <c r="B10" s="16"/>
      <c r="C10" s="16"/>
      <c r="D10" s="16"/>
      <c r="E10" s="16"/>
      <c r="F10" s="18"/>
      <c r="G10" s="18"/>
      <c r="H10" s="18"/>
      <c r="I10" s="26"/>
      <c r="J10" s="27" t="s">
        <v>171</v>
      </c>
      <c r="K10" s="27" t="s">
        <v>170</v>
      </c>
    </row>
    <row r="11" ht="27" customHeight="1" spans="1:11">
      <c r="A11" s="16"/>
      <c r="B11" s="16"/>
      <c r="C11" s="16"/>
      <c r="D11" s="16"/>
      <c r="E11" s="16"/>
      <c r="F11" s="18"/>
      <c r="G11" s="18"/>
      <c r="H11" s="18"/>
      <c r="I11" s="26" t="s">
        <v>172</v>
      </c>
      <c r="J11" s="27" t="s">
        <v>173</v>
      </c>
      <c r="K11" s="27" t="s">
        <v>174</v>
      </c>
    </row>
    <row r="12" ht="27" customHeight="1" spans="1:11">
      <c r="A12" s="16"/>
      <c r="B12" s="16"/>
      <c r="C12" s="16"/>
      <c r="D12" s="16"/>
      <c r="E12" s="16"/>
      <c r="F12" s="18"/>
      <c r="G12" s="18"/>
      <c r="H12" s="18"/>
      <c r="I12" s="26"/>
      <c r="J12" s="27" t="s">
        <v>175</v>
      </c>
      <c r="K12" s="27" t="s">
        <v>176</v>
      </c>
    </row>
    <row r="13" ht="27" customHeight="1" spans="1:11">
      <c r="A13" s="16"/>
      <c r="B13" s="16" t="s">
        <v>177</v>
      </c>
      <c r="C13" s="16" t="s">
        <v>165</v>
      </c>
      <c r="D13" s="16" t="s">
        <v>166</v>
      </c>
      <c r="E13" s="16" t="s">
        <v>167</v>
      </c>
      <c r="F13" s="18">
        <v>244900</v>
      </c>
      <c r="G13" s="18">
        <v>244900</v>
      </c>
      <c r="H13" s="18" t="s">
        <v>152</v>
      </c>
      <c r="I13" s="26" t="s">
        <v>168</v>
      </c>
      <c r="J13" s="27" t="s">
        <v>178</v>
      </c>
      <c r="K13" s="27" t="s">
        <v>170</v>
      </c>
    </row>
    <row r="14" ht="27" customHeight="1" spans="1:11">
      <c r="A14" s="16"/>
      <c r="B14" s="16"/>
      <c r="C14" s="16"/>
      <c r="D14" s="16"/>
      <c r="E14" s="16"/>
      <c r="F14" s="18"/>
      <c r="G14" s="18"/>
      <c r="H14" s="18"/>
      <c r="I14" s="26" t="s">
        <v>172</v>
      </c>
      <c r="J14" s="27" t="s">
        <v>179</v>
      </c>
      <c r="K14" s="27" t="s">
        <v>170</v>
      </c>
    </row>
    <row r="15" ht="27" customHeight="1" spans="1:11">
      <c r="A15" s="16"/>
      <c r="B15" s="16" t="s">
        <v>180</v>
      </c>
      <c r="C15" s="16" t="s">
        <v>165</v>
      </c>
      <c r="D15" s="16" t="s">
        <v>166</v>
      </c>
      <c r="E15" s="16" t="s">
        <v>167</v>
      </c>
      <c r="F15" s="18">
        <v>265900</v>
      </c>
      <c r="G15" s="18">
        <v>265900</v>
      </c>
      <c r="H15" s="18" t="s">
        <v>152</v>
      </c>
      <c r="I15" s="26" t="s">
        <v>168</v>
      </c>
      <c r="J15" s="27" t="s">
        <v>181</v>
      </c>
      <c r="K15" s="27" t="s">
        <v>170</v>
      </c>
    </row>
    <row r="16" ht="27" customHeight="1" spans="1:11">
      <c r="A16" s="19"/>
      <c r="B16" s="19"/>
      <c r="C16" s="19"/>
      <c r="D16" s="19"/>
      <c r="E16" s="19"/>
      <c r="F16" s="20"/>
      <c r="G16" s="20"/>
      <c r="H16" s="20"/>
      <c r="I16" s="28" t="s">
        <v>172</v>
      </c>
      <c r="J16" s="29" t="s">
        <v>182</v>
      </c>
      <c r="K16" s="27" t="s">
        <v>170</v>
      </c>
    </row>
    <row r="17" ht="27" customHeight="1" spans="1:11">
      <c r="A17" s="21" t="s">
        <v>183</v>
      </c>
      <c r="B17" s="22"/>
      <c r="C17" s="22"/>
      <c r="D17" s="22"/>
      <c r="E17" s="22"/>
      <c r="F17" s="15">
        <f>SUM(F18)</f>
        <v>300000</v>
      </c>
      <c r="G17" s="15">
        <f>SUM(G18)</f>
        <v>300000</v>
      </c>
      <c r="H17" s="15"/>
      <c r="I17" s="30"/>
      <c r="J17" s="27"/>
      <c r="K17" s="27"/>
    </row>
    <row r="18" ht="27" customHeight="1" spans="1:11">
      <c r="A18" s="21"/>
      <c r="B18" s="22" t="s">
        <v>184</v>
      </c>
      <c r="C18" s="22" t="s">
        <v>165</v>
      </c>
      <c r="D18" s="22" t="s">
        <v>166</v>
      </c>
      <c r="E18" s="22" t="s">
        <v>167</v>
      </c>
      <c r="F18" s="15">
        <v>300000</v>
      </c>
      <c r="G18" s="15">
        <v>300000</v>
      </c>
      <c r="H18" s="15" t="s">
        <v>152</v>
      </c>
      <c r="I18" s="30" t="s">
        <v>168</v>
      </c>
      <c r="J18" s="27" t="s">
        <v>181</v>
      </c>
      <c r="K18" s="31">
        <v>0.9</v>
      </c>
    </row>
    <row r="19" ht="41" customHeight="1" spans="1:11">
      <c r="A19" s="21"/>
      <c r="B19" s="22"/>
      <c r="C19" s="22"/>
      <c r="D19" s="22"/>
      <c r="E19" s="22"/>
      <c r="F19" s="15"/>
      <c r="G19" s="15"/>
      <c r="H19" s="15"/>
      <c r="I19" s="30" t="s">
        <v>172</v>
      </c>
      <c r="J19" s="27" t="s">
        <v>182</v>
      </c>
      <c r="K19" s="27" t="s">
        <v>170</v>
      </c>
    </row>
    <row r="20" spans="1:1">
      <c r="A20" s="23"/>
    </row>
    <row r="21" spans="1:1">
      <c r="A21" s="23"/>
    </row>
    <row r="22" spans="1:1">
      <c r="A22" s="23"/>
    </row>
    <row r="23" spans="1:1">
      <c r="A23" s="23"/>
    </row>
  </sheetData>
  <mergeCells count="44">
    <mergeCell ref="A2:K2"/>
    <mergeCell ref="A3:B3"/>
    <mergeCell ref="J3:K3"/>
    <mergeCell ref="F4:H4"/>
    <mergeCell ref="A4:A5"/>
    <mergeCell ref="A8:A16"/>
    <mergeCell ref="A17:A19"/>
    <mergeCell ref="B4:B5"/>
    <mergeCell ref="B9:B12"/>
    <mergeCell ref="B13:B14"/>
    <mergeCell ref="B15:B16"/>
    <mergeCell ref="B18:B19"/>
    <mergeCell ref="C4:C5"/>
    <mergeCell ref="C9:C12"/>
    <mergeCell ref="C13:C14"/>
    <mergeCell ref="C15:C16"/>
    <mergeCell ref="C18:C19"/>
    <mergeCell ref="D4:D5"/>
    <mergeCell ref="D9:D12"/>
    <mergeCell ref="D13:D14"/>
    <mergeCell ref="D15:D16"/>
    <mergeCell ref="D18:D19"/>
    <mergeCell ref="E4:E5"/>
    <mergeCell ref="E9:E12"/>
    <mergeCell ref="E13:E14"/>
    <mergeCell ref="E15:E16"/>
    <mergeCell ref="E18:E19"/>
    <mergeCell ref="F9:F12"/>
    <mergeCell ref="F13:F14"/>
    <mergeCell ref="F15:F16"/>
    <mergeCell ref="F18:F19"/>
    <mergeCell ref="G9:G12"/>
    <mergeCell ref="G13:G14"/>
    <mergeCell ref="G15:G16"/>
    <mergeCell ref="G18:G19"/>
    <mergeCell ref="H9:H12"/>
    <mergeCell ref="H13:H14"/>
    <mergeCell ref="H15:H16"/>
    <mergeCell ref="H18:H19"/>
    <mergeCell ref="I4:I5"/>
    <mergeCell ref="I9:I10"/>
    <mergeCell ref="I11:I12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大九</cp:lastModifiedBy>
  <dcterms:created xsi:type="dcterms:W3CDTF">2017-01-10T03:02:00Z</dcterms:created>
  <cp:lastPrinted>2018-02-05T07:46:00Z</cp:lastPrinted>
  <dcterms:modified xsi:type="dcterms:W3CDTF">2020-03-28T12:48:03Z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