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535" windowHeight="11370" tabRatio="928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政府性基金预算“三公”经费支出表" sheetId="6" r:id="rId6"/>
    <sheet name="部门收支总表" sheetId="7" r:id="rId7"/>
    <sheet name="部门收入总表" sheetId="8" r:id="rId8"/>
    <sheet name="部门支出总表" sheetId="9" r:id="rId9"/>
    <sheet name="项目支出绩效信息表" sheetId="10" r:id="rId10"/>
  </sheets>
  <definedNames>
    <definedName name="_xlnm.Print_Area" localSheetId="6">部门收支总表!$1:$34</definedName>
    <definedName name="_xlnm.Print_Titles" localSheetId="9">项目支出绩效信息表!$1:$5</definedName>
    <definedName name="_xlnm.Print_Area" localSheetId="9">项目支出绩效信息表!$A$1:$P$55</definedName>
  </definedNames>
  <calcPr calcId="144525" concurrentCalc="0"/>
</workbook>
</file>

<file path=xl/comments1.xml><?xml version="1.0" encoding="utf-8"?>
<comments xmlns="http://schemas.openxmlformats.org/spreadsheetml/2006/main">
  <authors>
    <author>report4</author>
  </authors>
  <commentList>
    <comment ref="K7" authorId="0">
      <text>
        <r>
          <rPr>
            <sz val="9"/>
            <rFont val="宋体"/>
            <charset val="134"/>
          </rPr>
          <t>投递《今日儋州》报6200份</t>
        </r>
      </text>
    </comment>
    <comment ref="K8" authorId="0">
      <text>
        <r>
          <rPr>
            <sz val="9"/>
            <rFont val="宋体"/>
            <charset val="134"/>
          </rPr>
          <t>《今日儋州》报出版及时</t>
        </r>
      </text>
    </comment>
    <comment ref="K9" authorId="0">
      <text>
        <r>
          <rPr>
            <sz val="9"/>
            <rFont val="宋体"/>
            <charset val="134"/>
          </rPr>
          <t>《今日儋州》报出版验收合格率</t>
        </r>
      </text>
    </comment>
    <comment ref="K10" authorId="0">
      <text>
        <r>
          <rPr>
            <sz val="9"/>
            <rFont val="宋体"/>
            <charset val="134"/>
          </rPr>
          <t>成本控制率</t>
        </r>
      </text>
    </comment>
    <comment ref="K11" authorId="0">
      <text>
        <r>
          <rPr>
            <sz val="9"/>
            <rFont val="宋体"/>
            <charset val="134"/>
          </rPr>
          <t>《今日儋州》报采编出版150
期，投递《今日儋州》报
6200份</t>
        </r>
      </text>
    </comment>
    <comment ref="K12" authorId="0">
      <text>
        <r>
          <rPr>
            <sz val="9"/>
            <rFont val="宋体"/>
            <charset val="134"/>
          </rPr>
          <t>为美好新儋州建设起到了
积极的推动作用</t>
        </r>
      </text>
    </comment>
    <comment ref="K13" authorId="0">
      <text>
        <r>
          <rPr>
            <sz val="9"/>
            <rFont val="宋体"/>
            <charset val="134"/>
          </rPr>
          <t>发展儋州文化事业提高儋州影响力</t>
        </r>
      </text>
    </comment>
    <comment ref="K15" authorId="0">
      <text>
        <r>
          <rPr>
            <sz val="9"/>
            <rFont val="宋体"/>
            <charset val="134"/>
          </rPr>
          <t>日常工作及时完成</t>
        </r>
      </text>
    </comment>
    <comment ref="K16" authorId="0">
      <text>
        <r>
          <rPr>
            <sz val="9"/>
            <rFont val="宋体"/>
            <charset val="134"/>
          </rPr>
          <t>成本控制率</t>
        </r>
      </text>
    </comment>
    <comment ref="K17" authorId="0">
      <text>
        <r>
          <rPr>
            <sz val="9"/>
            <rFont val="宋体"/>
            <charset val="134"/>
          </rPr>
          <t>按月完成各项工作任务</t>
        </r>
      </text>
    </comment>
    <comment ref="K18" authorId="0">
      <text>
        <r>
          <rPr>
            <sz val="9"/>
            <rFont val="宋体"/>
            <charset val="134"/>
          </rPr>
          <t>保质量完成全年日常工作任
务</t>
        </r>
      </text>
    </comment>
    <comment ref="K19" authorId="0">
      <text>
        <r>
          <rPr>
            <sz val="9"/>
            <rFont val="宋体"/>
            <charset val="134"/>
          </rPr>
          <t>完成宣传报道工作，提升儋州影响力</t>
        </r>
      </text>
    </comment>
    <comment ref="K20" authorId="0">
      <text>
        <r>
          <rPr>
            <sz val="9"/>
            <rFont val="宋体"/>
            <charset val="134"/>
          </rPr>
          <t>推动了儋州新闻宣传工作</t>
        </r>
      </text>
    </comment>
    <comment ref="K21" authorId="0">
      <text>
        <r>
          <rPr>
            <sz val="9"/>
            <rFont val="宋体"/>
            <charset val="134"/>
          </rPr>
          <t>服务对象满意度</t>
        </r>
      </text>
    </comment>
    <comment ref="K22" authorId="0">
      <text>
        <r>
          <rPr>
            <sz val="9"/>
            <rFont val="宋体"/>
            <charset val="134"/>
          </rPr>
          <t>设备采购及时性</t>
        </r>
      </text>
    </comment>
    <comment ref="K23" authorId="0">
      <text>
        <r>
          <rPr>
            <sz val="9"/>
            <rFont val="宋体"/>
            <charset val="134"/>
          </rPr>
          <t>成本控制率</t>
        </r>
      </text>
    </comment>
    <comment ref="K24" authorId="0">
      <text>
        <r>
          <rPr>
            <sz val="9"/>
            <rFont val="宋体"/>
            <charset val="134"/>
          </rPr>
          <t>采购一批采编设备数量</t>
        </r>
      </text>
    </comment>
    <comment ref="K25" authorId="0">
      <text>
        <r>
          <rPr>
            <sz val="9"/>
            <rFont val="宋体"/>
            <charset val="134"/>
          </rPr>
          <t>设备验收合格率</t>
        </r>
      </text>
    </comment>
    <comment ref="K26" authorId="0">
      <text>
        <r>
          <rPr>
            <sz val="9"/>
            <rFont val="宋体"/>
            <charset val="134"/>
          </rPr>
          <t>完成配备采编系统和配套
一批采编设备，办公条件
水平得到了大改观，提高新闻传播效率。</t>
        </r>
      </text>
    </comment>
    <comment ref="K27" authorId="0">
      <text>
        <r>
          <rPr>
            <sz val="9"/>
            <rFont val="宋体"/>
            <charset val="134"/>
          </rPr>
          <t>服务对象满意度</t>
        </r>
      </text>
    </comment>
    <comment ref="K28" authorId="0">
      <text>
        <r>
          <rPr>
            <sz val="9"/>
            <rFont val="宋体"/>
            <charset val="134"/>
          </rPr>
          <t>工作开展及时性</t>
        </r>
      </text>
    </comment>
    <comment ref="K29" authorId="0">
      <text>
        <r>
          <rPr>
            <sz val="9"/>
            <rFont val="宋体"/>
            <charset val="134"/>
          </rPr>
          <t>保质量完成各项工作任务</t>
        </r>
      </text>
    </comment>
    <comment ref="K30" authorId="0">
      <text>
        <r>
          <rPr>
            <sz val="9"/>
            <rFont val="宋体"/>
            <charset val="134"/>
          </rPr>
          <t>完成全年各项工作</t>
        </r>
      </text>
    </comment>
    <comment ref="K31" authorId="0">
      <text>
        <r>
          <rPr>
            <sz val="9"/>
            <rFont val="宋体"/>
            <charset val="134"/>
          </rPr>
          <t>成本控制率</t>
        </r>
      </text>
    </comment>
    <comment ref="K32" authorId="0">
      <text>
        <r>
          <rPr>
            <sz val="9"/>
            <rFont val="宋体"/>
            <charset val="134"/>
          </rPr>
          <t>发展儋州文化事业提升儋州影响力</t>
        </r>
      </text>
    </comment>
    <comment ref="K33" authorId="0">
      <text>
        <r>
          <rPr>
            <sz val="9"/>
            <rFont val="宋体"/>
            <charset val="134"/>
          </rPr>
          <t>发挥党的喉舌作用</t>
        </r>
      </text>
    </comment>
    <comment ref="K34" authorId="0">
      <text>
        <r>
          <rPr>
            <sz val="9"/>
            <rFont val="宋体"/>
            <charset val="134"/>
          </rPr>
          <t>服务对象满意度</t>
        </r>
      </text>
    </comment>
    <comment ref="K35" authorId="0">
      <text>
        <r>
          <rPr>
            <sz val="9"/>
            <rFont val="宋体"/>
            <charset val="134"/>
          </rPr>
          <t>重点宣传报道工作质量</t>
        </r>
      </text>
    </comment>
    <comment ref="K36" authorId="0">
      <text>
        <r>
          <rPr>
            <sz val="9"/>
            <rFont val="宋体"/>
            <charset val="134"/>
          </rPr>
          <t>成本控制率</t>
        </r>
      </text>
    </comment>
    <comment ref="K37" authorId="0">
      <text>
        <r>
          <rPr>
            <sz val="9"/>
            <rFont val="宋体"/>
            <charset val="134"/>
          </rPr>
          <t>重点宣传工作及时开展</t>
        </r>
      </text>
    </comment>
    <comment ref="K38" authorId="0">
      <text>
        <r>
          <rPr>
            <sz val="9"/>
            <rFont val="宋体"/>
            <charset val="134"/>
          </rPr>
          <t>各项重点工作的宣
传</t>
        </r>
      </text>
    </comment>
    <comment ref="K39" authorId="0">
      <text>
        <r>
          <rPr>
            <sz val="9"/>
            <rFont val="宋体"/>
            <charset val="134"/>
          </rPr>
          <t xml:space="preserve">营造良好的
社会舆论氛围，提供强有
力的舆论支持和精神动力
</t>
        </r>
      </text>
    </comment>
    <comment ref="K40" authorId="0">
      <text>
        <r>
          <rPr>
            <sz val="9"/>
            <rFont val="宋体"/>
            <charset val="134"/>
          </rPr>
          <t>完成市委市政府重点工作
的宣传工作完成率。</t>
        </r>
      </text>
    </comment>
    <comment ref="K41" authorId="0">
      <text>
        <r>
          <rPr>
            <sz val="9"/>
            <rFont val="宋体"/>
            <charset val="134"/>
          </rPr>
          <t>服务对象满意度</t>
        </r>
      </text>
    </comment>
    <comment ref="K42" authorId="0">
      <text>
        <r>
          <rPr>
            <sz val="9"/>
            <rFont val="宋体"/>
            <charset val="134"/>
          </rPr>
          <t>高质量编辑出版</t>
        </r>
      </text>
    </comment>
    <comment ref="K43" authorId="0">
      <text>
        <r>
          <rPr>
            <sz val="9"/>
            <rFont val="宋体"/>
            <charset val="134"/>
          </rPr>
          <t>编辑出版“儋州好人”“儋州故事”“美景儋州”“市领导在儋州”、合订本</t>
        </r>
      </text>
    </comment>
    <comment ref="K44" authorId="0">
      <text>
        <r>
          <rPr>
            <sz val="9"/>
            <rFont val="宋体"/>
            <charset val="134"/>
          </rPr>
          <t>出版制作及时性</t>
        </r>
      </text>
    </comment>
    <comment ref="K45" authorId="0">
      <text>
        <r>
          <rPr>
            <sz val="9"/>
            <rFont val="宋体"/>
            <charset val="134"/>
          </rPr>
          <t>成本控制率</t>
        </r>
      </text>
    </comment>
    <comment ref="K46" authorId="0">
      <text>
        <r>
          <rPr>
            <sz val="9"/>
            <rFont val="宋体"/>
            <charset val="134"/>
          </rPr>
          <t>为美好新儋州建设起到了积极的推动作用</t>
        </r>
      </text>
    </comment>
    <comment ref="K47" authorId="0">
      <text>
        <r>
          <rPr>
            <sz val="9"/>
            <rFont val="宋体"/>
            <charset val="134"/>
          </rPr>
          <t>发展儋州文化事业提升儋州影响力</t>
        </r>
      </text>
    </comment>
    <comment ref="K48" authorId="0">
      <text>
        <r>
          <rPr>
            <sz val="9"/>
            <rFont val="宋体"/>
            <charset val="134"/>
          </rPr>
          <t>服务对象满意度</t>
        </r>
      </text>
    </comment>
    <comment ref="K49" authorId="0">
      <text>
        <r>
          <rPr>
            <sz val="9"/>
            <rFont val="宋体"/>
            <charset val="134"/>
          </rPr>
          <t>电子阅报屏、免费取报箱质量验收合格</t>
        </r>
      </text>
    </comment>
    <comment ref="K50" authorId="0">
      <text>
        <r>
          <rPr>
            <sz val="9"/>
            <rFont val="宋体"/>
            <charset val="134"/>
          </rPr>
          <t>制作《今日儋州》报电子阅报屏、免费取报箱各15个</t>
        </r>
      </text>
    </comment>
    <comment ref="K51" authorId="0">
      <text>
        <r>
          <rPr>
            <sz val="9"/>
            <rFont val="宋体"/>
            <charset val="134"/>
          </rPr>
          <t>控制成本率</t>
        </r>
      </text>
    </comment>
    <comment ref="K52" authorId="0">
      <text>
        <r>
          <rPr>
            <sz val="9"/>
            <rFont val="宋体"/>
            <charset val="134"/>
          </rPr>
          <t>及时制作电子阅报屏、免费取报箱</t>
        </r>
      </text>
    </comment>
    <comment ref="K53" authorId="0">
      <text>
        <r>
          <rPr>
            <sz val="9"/>
            <rFont val="宋体"/>
            <charset val="134"/>
          </rPr>
          <t>发展文化事业</t>
        </r>
      </text>
    </comment>
    <comment ref="K54" authorId="0">
      <text>
        <r>
          <rPr>
            <sz val="9"/>
            <rFont val="宋体"/>
            <charset val="134"/>
          </rPr>
          <t>推动儋州发展，提升儋州形象</t>
        </r>
      </text>
    </comment>
    <comment ref="K55" authorId="0">
      <text>
        <r>
          <rPr>
            <sz val="9"/>
            <rFont val="宋体"/>
            <charset val="134"/>
          </rPr>
          <t>服务对象满意度</t>
        </r>
      </text>
    </comment>
  </commentList>
</comments>
</file>

<file path=xl/sharedStrings.xml><?xml version="1.0" encoding="utf-8"?>
<sst xmlns="http://schemas.openxmlformats.org/spreadsheetml/2006/main" count="635" uniqueCount="235">
  <si>
    <t>附件1-1</t>
  </si>
  <si>
    <t>财政拨款收支总表</t>
  </si>
  <si>
    <t>部门：儋州市新闻中心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</si>
  <si>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</si>
  <si>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</si>
  <si>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</si>
  <si>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</si>
  <si>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</si>
  <si>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</si>
  <si>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</si>
  <si>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</si>
  <si>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</si>
  <si>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</si>
  <si>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</si>
  <si>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</si>
  <si>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</si>
  <si>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</si>
  <si>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</si>
  <si>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</si>
  <si>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</si>
  <si>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</si>
  <si>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</si>
  <si>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</si>
  <si>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</si>
  <si>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</si>
  <si>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</si>
  <si>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</si>
  <si>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</si>
  <si>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</si>
  <si>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>（十五）资源勘探信息等支出(215)</t>
  </si>
  <si>
    <t>（十六）商业服务业等支出(216)</t>
  </si>
  <si>
    <t>（十七）金融支出(217)</t>
  </si>
  <si>
    <t>（十八）援助其他地区支出(219)</t>
  </si>
  <si>
    <t>（十九）国土海洋气象等支出(220)</t>
  </si>
  <si>
    <t>（二十）住房保障支出(221)</t>
  </si>
  <si>
    <t>（二十一）粮油物资储备支出(222)</t>
  </si>
  <si>
    <t>（二十二）预备费(227)</t>
  </si>
  <si>
    <t>（二十三）其它支出(229)</t>
  </si>
  <si>
    <t>（二十四）转移性支出(230)</t>
  </si>
  <si>
    <t>（二十五）债务还本支出(231)</t>
  </si>
  <si>
    <t>（二十六）债务付息支出(232)</t>
  </si>
  <si>
    <t>（二十七）债务发行费用支出(233)</t>
  </si>
  <si>
    <t>收入总计</t>
  </si>
  <si>
    <t>支出总计</t>
  </si>
  <si>
    <t>附件1-2</t>
  </si>
  <si>
    <t>一般公共预算支出表</t>
  </si>
  <si>
    <t>支出功能分类科目</t>
  </si>
  <si>
    <t>2020年预算数</t>
  </si>
  <si>
    <t>科目编码</t>
  </si>
  <si>
    <t>科目名称</t>
  </si>
  <si>
    <t>小计</t>
  </si>
  <si>
    <t>基本支出</t>
  </si>
  <si>
    <t>项目支出</t>
  </si>
  <si>
    <t>机关事业单位基本养老保险缴费支出</t>
  </si>
  <si>
    <t>出版发行</t>
  </si>
  <si>
    <t>事业单位医疗</t>
  </si>
  <si>
    <t>公务员医疗补助</t>
  </si>
  <si>
    <t>住房公积金</t>
  </si>
  <si>
    <t>附件1-3</t>
  </si>
  <si>
    <t>一般公共预算基本支出表</t>
  </si>
  <si>
    <t>支出经济分类科目</t>
  </si>
  <si>
    <t>2020年基本支出</t>
  </si>
  <si>
    <t>人员经费</t>
  </si>
  <si>
    <t>公用经费</t>
  </si>
  <si>
    <t>基本工资</t>
  </si>
  <si>
    <t>津贴补贴</t>
  </si>
  <si>
    <t>绩效工资</t>
  </si>
  <si>
    <t>机关事业单位基本养老保险缴费</t>
  </si>
  <si>
    <t>城镇职工基本医疗保险缴费</t>
  </si>
  <si>
    <t>公务员医疗补助缴费</t>
  </si>
  <si>
    <t>其他社会保障缴费</t>
  </si>
  <si>
    <t>其他工资福利支出</t>
  </si>
  <si>
    <t>通讯补助费</t>
  </si>
  <si>
    <t>办公费</t>
  </si>
  <si>
    <t>工会经费</t>
  </si>
  <si>
    <t>福利费</t>
  </si>
  <si>
    <t>公务用车运行维护费</t>
  </si>
  <si>
    <t>附件1-4</t>
  </si>
  <si>
    <t>一般公共预算“三公”经费支出表</t>
  </si>
  <si>
    <t>2019年预算数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</si>
  <si>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</si>
  <si>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</si>
  <si>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</si>
  <si>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</si>
  <si>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</si>
  <si>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</si>
  <si>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</si>
  <si>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其他国有土地使用权出让收入安排的支出</t>
  </si>
  <si>
    <t>附件1-6</t>
  </si>
  <si>
    <t>政府性基金预算“三公”经费支出表</t>
  </si>
  <si>
    <t>附件1-7</t>
  </si>
  <si>
    <t>部门收支总表</t>
  </si>
  <si>
    <t>收     入</t>
  </si>
  <si>
    <t>支     出</t>
  </si>
  <si>
    <t>项    目</t>
  </si>
  <si>
    <t>本年预算</t>
  </si>
  <si>
    <t>收 入 总 计</t>
  </si>
  <si>
    <t>支 出 总 计</t>
  </si>
  <si>
    <t>附件1-8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</si>
  <si>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</si>
  <si>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</si>
  <si>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</si>
  <si>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</si>
  <si>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</si>
  <si>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</si>
  <si>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</si>
  <si>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</si>
  <si>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</si>
  <si>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</si>
  <si>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</si>
  <si>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</si>
  <si>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</si>
  <si>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141001-儋州市新闻中心</t>
  </si>
  <si>
    <t>附件1-9</t>
  </si>
  <si>
    <t>部门支出总表</t>
  </si>
  <si>
    <t>本级</t>
  </si>
  <si>
    <t>下级</t>
  </si>
  <si>
    <t>附件1-10</t>
  </si>
  <si>
    <t>项目支出绩效表</t>
  </si>
  <si>
    <t>预算年度：2020</t>
  </si>
  <si>
    <t>金额单位：</t>
  </si>
  <si>
    <t>元</t>
  </si>
  <si>
    <t>项目名称</t>
  </si>
  <si>
    <t>单位名称</t>
  </si>
  <si>
    <t>绩效目标</t>
  </si>
  <si>
    <t>一级指标</t>
  </si>
  <si>
    <t>二级指标</t>
  </si>
  <si>
    <t>三级指标</t>
  </si>
  <si>
    <t>绩效指标性质</t>
  </si>
  <si>
    <t>绩效指标值</t>
  </si>
  <si>
    <t>绩效度量单位</t>
  </si>
  <si>
    <t>权重</t>
  </si>
  <si>
    <t>指标方向性</t>
  </si>
  <si>
    <t>目标1</t>
  </si>
  <si>
    <t>目标2</t>
  </si>
  <si>
    <t>目标3</t>
  </si>
  <si>
    <t>目标4</t>
  </si>
  <si>
    <t>目标5</t>
  </si>
  <si>
    <t>合计：</t>
  </si>
  <si>
    <t>《今日儋州》采编印刷投递项目</t>
  </si>
  <si>
    <t>儋州市新闻中心</t>
  </si>
  <si>
    <t>《今日儋州》报采编出版180期</t>
  </si>
  <si>
    <t>投递《今日儋州》报6200份</t>
  </si>
  <si>
    <t xml:space="preserve"> 产出指标</t>
  </si>
  <si>
    <t xml:space="preserve">  数量指标</t>
  </si>
  <si>
    <t xml:space="preserve">  投递《今日儋州》报6200份</t>
  </si>
  <si>
    <t xml:space="preserve">  ＝</t>
  </si>
  <si>
    <t xml:space="preserve">  6200</t>
  </si>
  <si>
    <t xml:space="preserve">  份</t>
  </si>
  <si>
    <t xml:space="preserve">  8</t>
  </si>
  <si>
    <t xml:space="preserve">  1</t>
  </si>
  <si>
    <t xml:space="preserve">  时效指标</t>
  </si>
  <si>
    <t xml:space="preserve">  《今日儋州》报出版及时</t>
  </si>
  <si>
    <t xml:space="preserve">  150</t>
  </si>
  <si>
    <t xml:space="preserve">  期</t>
  </si>
  <si>
    <t xml:space="preserve">  7</t>
  </si>
  <si>
    <t xml:space="preserve">  质量指标</t>
  </si>
  <si>
    <t xml:space="preserve">  《今日儋州》报出版验收合格率</t>
  </si>
  <si>
    <t xml:space="preserve">  100</t>
  </si>
  <si>
    <t xml:space="preserve">  %</t>
  </si>
  <si>
    <t xml:space="preserve">  成本指标</t>
  </si>
  <si>
    <t xml:space="preserve">  成本控制率</t>
  </si>
  <si>
    <t xml:space="preserve">  ≤</t>
  </si>
  <si>
    <t xml:space="preserve">  6</t>
  </si>
  <si>
    <t xml:space="preserve">  《今日儋州》报采编出版150期，投递《今日儋州》报6200份</t>
  </si>
  <si>
    <t xml:space="preserve"> 效益指标</t>
  </si>
  <si>
    <t xml:space="preserve"> 可持续影响指标</t>
  </si>
  <si>
    <t xml:space="preserve">  为美好新儋州建设起到了积极的推动作用</t>
  </si>
  <si>
    <t xml:space="preserve">  12</t>
  </si>
  <si>
    <t xml:space="preserve">  月</t>
  </si>
  <si>
    <t xml:space="preserve"> 社会效益指标</t>
  </si>
  <si>
    <t xml:space="preserve">  发展儋州文化事业提高儋州影响力</t>
  </si>
  <si>
    <t xml:space="preserve"> 满意度指标</t>
  </si>
  <si>
    <t xml:space="preserve">  服务对象满意度指标</t>
  </si>
  <si>
    <t xml:space="preserve">  服务对象满意度</t>
  </si>
  <si>
    <t xml:space="preserve">
新闻中心综合工作经费</t>
  </si>
  <si>
    <t xml:space="preserve">
儋州市新闻中心</t>
  </si>
  <si>
    <t xml:space="preserve">  保证全年日常办公业务正常运转</t>
  </si>
  <si>
    <t xml:space="preserve">  日常工作及时完成</t>
  </si>
  <si>
    <t xml:space="preserve">  定性</t>
  </si>
  <si>
    <t xml:space="preserve">  优良中低差</t>
  </si>
  <si>
    <t xml:space="preserve">  其他</t>
  </si>
  <si>
    <t xml:space="preserve">  按月完成各项工作任务</t>
  </si>
  <si>
    <t xml:space="preserve">  保质量完成全年日常工作任务</t>
  </si>
  <si>
    <t xml:space="preserve">  社会效益指标</t>
  </si>
  <si>
    <t xml:space="preserve">  完成宣传报道工作，提升儋州影响力</t>
  </si>
  <si>
    <t xml:space="preserve">  可持续影响指标</t>
  </si>
  <si>
    <t xml:space="preserve">  推动了儋州新闻宣传工作</t>
  </si>
  <si>
    <t xml:space="preserve">  ≥</t>
  </si>
  <si>
    <t xml:space="preserve">
采编设备购置项目</t>
  </si>
  <si>
    <t xml:space="preserve">  建设一套采编系统专用设备</t>
  </si>
  <si>
    <t xml:space="preserve">  配备一批办公设备</t>
  </si>
  <si>
    <t xml:space="preserve">  设备采购及时性</t>
  </si>
  <si>
    <t xml:space="preserve">  采购一批采编设备数量</t>
  </si>
  <si>
    <t xml:space="preserve">  20</t>
  </si>
  <si>
    <t xml:space="preserve">  套</t>
  </si>
  <si>
    <t xml:space="preserve">  设备验收合格率</t>
  </si>
  <si>
    <t xml:space="preserve">  10</t>
  </si>
  <si>
    <t xml:space="preserve">  完成配备采编系统和配套一批采编设备，办公条件水平得到了大改观，提高新闻传播效率。</t>
  </si>
  <si>
    <t xml:space="preserve">
创办《儋州日报》前期工作经费</t>
  </si>
  <si>
    <t xml:space="preserve"> 协调申报《儋州日报》工作</t>
  </si>
  <si>
    <t>与海南日报采编部合作，按《儋州日报》标准改版《今日儋州》</t>
  </si>
  <si>
    <t xml:space="preserve"> 改造升级《儋州日报》编辑业务工作平台、编辑系统等工作</t>
  </si>
  <si>
    <t xml:space="preserve">  工作开展及时性</t>
  </si>
  <si>
    <t xml:space="preserve">  保质量完成各项工作任务</t>
  </si>
  <si>
    <t xml:space="preserve">  完成全年各项工作</t>
  </si>
  <si>
    <t xml:space="preserve">  5</t>
  </si>
  <si>
    <t xml:space="preserve">  发展儋州文化事业提升儋州影响力</t>
  </si>
  <si>
    <t xml:space="preserve">  发挥党的喉舌作用</t>
  </si>
  <si>
    <t xml:space="preserve">
重点工作宣传经费</t>
  </si>
  <si>
    <t xml:space="preserve"> 完成市委市政府各项重点工作的采编宣传工作</t>
  </si>
  <si>
    <t xml:space="preserve">  重点宣传报道工作质量</t>
  </si>
  <si>
    <t xml:space="preserve">  项</t>
  </si>
  <si>
    <t xml:space="preserve">  重点宣传工作及时开展</t>
  </si>
  <si>
    <t xml:space="preserve">  各项重点工作的宣传</t>
  </si>
  <si>
    <t xml:space="preserve">  营造良好的社会舆论氛围，提供强有力的舆论支持和精神动力
</t>
  </si>
  <si>
    <t xml:space="preserve">  完成市委市政府重点工作的宣传工作完成率。</t>
  </si>
  <si>
    <t xml:space="preserve">
“儋州故事”“市领导在儋工作画册”等编辑出版经费</t>
  </si>
  <si>
    <t>“儋州好人”“儋州故事”“美景儋州”“市领导在儋州”等系列报道，结集出版书籍和册子</t>
  </si>
  <si>
    <t xml:space="preserve">  制作《今日儋州》报合订本</t>
  </si>
  <si>
    <t xml:space="preserve">  高质量编辑出版</t>
  </si>
  <si>
    <t xml:space="preserve">  编辑出版“儋州好人”“儋州故事”“美景儋州”“市领导在儋州”、合订本</t>
  </si>
  <si>
    <t xml:space="preserve">  出版制作及时性</t>
  </si>
  <si>
    <t xml:space="preserve">  80</t>
  </si>
  <si>
    <t xml:space="preserve">
建设制作《今日儋州》报电子阅报屏、免费取报箱等经费</t>
  </si>
  <si>
    <t xml:space="preserve">  建设制作《今日儋州》报电子阅报屏15个</t>
  </si>
  <si>
    <t xml:space="preserve">  建设制作《今日儋州》报免费取报箱15个</t>
  </si>
  <si>
    <t xml:space="preserve">  电子阅报屏、免费取报箱质量验收合格</t>
  </si>
  <si>
    <t xml:space="preserve">  制作《今日儋州》报电子阅报屏、免费取报箱各15个</t>
  </si>
  <si>
    <t xml:space="preserve">  30</t>
  </si>
  <si>
    <t xml:space="preserve">  个</t>
  </si>
  <si>
    <t xml:space="preserve">  控制成本率</t>
  </si>
  <si>
    <t xml:space="preserve">  及时制作电子阅报屏、免费取报箱</t>
  </si>
  <si>
    <t xml:space="preserve">  发展文化事业</t>
  </si>
  <si>
    <t xml:space="preserve">  推动儋州发展，提升儋州形象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</si>
</sst>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1"/>
      <name val="宋体"/>
      <charset val="0"/>
    </font>
    <font>
      <sz val="12"/>
      <name val="宋体"/>
      <charset val="0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Dialog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Dialog"/>
      <charset val="134"/>
    </font>
    <font>
      <b/>
      <sz val="11"/>
      <name val="宋体"/>
      <charset val="134"/>
    </font>
    <font>
      <b/>
      <sz val="11"/>
      <color indexed="10"/>
      <name val="宋体"/>
      <charset val="134"/>
    </font>
    <font>
      <sz val="10"/>
      <color indexed="63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rgb="FF00B0F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2" fillId="15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20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10" borderId="19" applyNumberFormat="0" applyAlignment="0" applyProtection="0">
      <alignment vertical="center"/>
    </xf>
    <xf numFmtId="0" fontId="34" fillId="10" borderId="23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6" fillId="0" borderId="0"/>
    <xf numFmtId="0" fontId="3" fillId="0" borderId="0">
      <alignment vertical="center"/>
    </xf>
    <xf numFmtId="0" fontId="3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176" fontId="2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 shrinkToFit="1"/>
    </xf>
    <xf numFmtId="49" fontId="7" fillId="0" borderId="2" xfId="0" applyNumberFormat="1" applyFont="1" applyFill="1" applyBorder="1" applyAlignment="1">
      <alignment horizontal="center" vertical="top" wrapText="1" shrinkToFit="1"/>
    </xf>
    <xf numFmtId="49" fontId="3" fillId="0" borderId="2" xfId="0" applyNumberFormat="1" applyFont="1" applyFill="1" applyBorder="1" applyAlignment="1">
      <alignment horizontal="center" vertical="top" wrapText="1" shrinkToFit="1"/>
    </xf>
    <xf numFmtId="49" fontId="7" fillId="0" borderId="3" xfId="0" applyNumberFormat="1" applyFont="1" applyFill="1" applyBorder="1" applyAlignment="1">
      <alignment horizontal="center" vertical="top" wrapText="1" shrinkToFit="1"/>
    </xf>
    <xf numFmtId="49" fontId="3" fillId="0" borderId="3" xfId="0" applyNumberFormat="1" applyFont="1" applyFill="1" applyBorder="1" applyAlignment="1">
      <alignment horizontal="center" vertical="top" wrapText="1" shrinkToFit="1"/>
    </xf>
    <xf numFmtId="49" fontId="7" fillId="0" borderId="4" xfId="0" applyNumberFormat="1" applyFont="1" applyFill="1" applyBorder="1" applyAlignment="1">
      <alignment horizontal="center" vertical="top" wrapText="1" shrinkToFit="1"/>
    </xf>
    <xf numFmtId="49" fontId="3" fillId="0" borderId="4" xfId="0" applyNumberFormat="1" applyFont="1" applyFill="1" applyBorder="1" applyAlignment="1">
      <alignment horizontal="center" vertical="top" wrapText="1" shrinkToFi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 wrapText="1" shrinkToFit="1"/>
    </xf>
    <xf numFmtId="49" fontId="9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vertical="center" wrapText="1" shrinkToFit="1"/>
    </xf>
    <xf numFmtId="49" fontId="3" fillId="2" borderId="5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2" borderId="5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176" fontId="0" fillId="0" borderId="1" xfId="0" applyNumberFormat="1" applyBorder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>
      <alignment vertical="center"/>
    </xf>
    <xf numFmtId="176" fontId="13" fillId="3" borderId="1" xfId="0" applyNumberFormat="1" applyFont="1" applyFill="1" applyBorder="1">
      <alignment vertical="center"/>
    </xf>
    <xf numFmtId="176" fontId="0" fillId="3" borderId="1" xfId="0" applyNumberFormat="1" applyFill="1" applyBorder="1">
      <alignment vertical="center"/>
    </xf>
    <xf numFmtId="0" fontId="12" fillId="0" borderId="1" xfId="0" applyFont="1" applyBorder="1" applyAlignment="1">
      <alignment vertical="center" wrapText="1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wrapText="1"/>
    </xf>
    <xf numFmtId="4" fontId="4" fillId="0" borderId="0" xfId="0" applyNumberFormat="1" applyFont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3" fontId="0" fillId="0" borderId="1" xfId="0" applyNumberFormat="1" applyBorder="1">
      <alignment vertical="center"/>
    </xf>
    <xf numFmtId="176" fontId="13" fillId="0" borderId="1" xfId="0" applyNumberFormat="1" applyFont="1" applyBorder="1">
      <alignment vertical="center"/>
    </xf>
    <xf numFmtId="0" fontId="0" fillId="0" borderId="15" xfId="0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3" fillId="0" borderId="1" xfId="0" applyFont="1" applyBorder="1">
      <alignment vertical="center"/>
    </xf>
    <xf numFmtId="49" fontId="9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15" fillId="0" borderId="1" xfId="51" applyNumberFormat="1" applyFont="1" applyFill="1" applyBorder="1" applyAlignment="1">
      <alignment horizontal="left" vertical="center"/>
    </xf>
    <xf numFmtId="0" fontId="15" fillId="0" borderId="1" xfId="51" applyNumberFormat="1" applyFont="1" applyFill="1" applyBorder="1" applyAlignment="1">
      <alignment vertical="center"/>
    </xf>
    <xf numFmtId="176" fontId="12" fillId="0" borderId="1" xfId="0" applyNumberFormat="1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right" vertical="center"/>
    </xf>
    <xf numFmtId="0" fontId="1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>
      <alignment vertical="center"/>
    </xf>
    <xf numFmtId="176" fontId="0" fillId="0" borderId="16" xfId="0" applyNumberFormat="1" applyBorder="1">
      <alignment vertical="center"/>
    </xf>
    <xf numFmtId="0" fontId="16" fillId="0" borderId="16" xfId="0" applyFont="1" applyBorder="1">
      <alignment vertical="center"/>
    </xf>
    <xf numFmtId="0" fontId="0" fillId="0" borderId="0" xfId="0" applyBorder="1" applyAlignment="1">
      <alignment horizontal="righ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pane ySplit="5" topLeftCell="A6" activePane="bottomLeft" state="frozen"/>
      <selection/>
      <selection pane="bottomLeft" activeCell="I26" sqref="I26"/>
    </sheetView>
  </sheetViews>
  <sheetFormatPr defaultColWidth="9" defaultRowHeight="24.95" customHeight="1" outlineLevelCol="5"/>
  <cols>
    <col min="1" max="1" width="28.125" customWidth="1"/>
    <col min="2" max="2" width="15.875" customWidth="1"/>
    <col min="3" max="3" width="32.125" customWidth="1"/>
    <col min="4" max="4" width="17.125" customWidth="1"/>
    <col min="5" max="5" width="18.125" customWidth="1"/>
    <col min="6" max="6" width="17.75" customWidth="1"/>
  </cols>
  <sheetData>
    <row r="1" ht="24.75" customHeight="1" spans="1:1">
      <c r="A1" t="s">
        <v>0</v>
      </c>
    </row>
    <row r="2" ht="39" customHeight="1" spans="1:6">
      <c r="A2" s="54" t="s">
        <v>1</v>
      </c>
      <c r="B2" s="54"/>
      <c r="C2" s="54"/>
      <c r="D2" s="54"/>
      <c r="E2" s="54"/>
      <c r="F2" s="54"/>
    </row>
    <row r="3" ht="26.25" customHeight="1" spans="1:6">
      <c r="A3" s="55" t="s">
        <v>2</v>
      </c>
      <c r="B3" s="54"/>
      <c r="C3" s="54"/>
      <c r="D3" s="54"/>
      <c r="E3" s="54"/>
      <c r="F3" s="105" t="s">
        <v>3</v>
      </c>
    </row>
    <row r="4" customHeight="1" spans="1:6">
      <c r="A4" s="60" t="s">
        <v>4</v>
      </c>
      <c r="B4" s="60"/>
      <c r="C4" s="60" t="s">
        <v>5</v>
      </c>
      <c r="D4" s="60"/>
      <c r="E4" s="60"/>
      <c r="F4" s="60"/>
    </row>
    <row r="5" customHeight="1" spans="1:6">
      <c r="A5" s="60" t="s">
        <v>6</v>
      </c>
      <c r="B5" s="60" t="s">
        <v>7</v>
      </c>
      <c r="C5" s="60" t="s">
        <v>6</v>
      </c>
      <c r="D5" s="60" t="s">
        <v>8</v>
      </c>
      <c r="E5" s="60" t="s">
        <v>9</v>
      </c>
      <c r="F5" s="60" t="s">
        <v>10</v>
      </c>
    </row>
    <row r="6" customHeight="1" spans="1:6">
      <c r="A6" s="78" t="s">
        <v>11</v>
      </c>
      <c r="B6" s="62"/>
      <c r="C6" s="78" t="s">
        <v>12</v>
      </c>
      <c r="D6" s="62"/>
      <c r="E6" s="62"/>
      <c r="F6" s="62"/>
    </row>
    <row r="7" customHeight="1" spans="1:6">
      <c r="A7" s="78" t="s">
        <v>13</v>
      </c>
      <c r="B7" s="62">
        <v>6585285.2</v>
      </c>
      <c r="C7" s="83" t="s">
        <v>14</v>
      </c>
      <c r="D7" s="62">
        <f t="shared" ref="D7:D18" si="0">E7+F7</f>
        <v>0</v>
      </c>
      <c r="E7" s="62"/>
      <c r="F7" s="62"/>
    </row>
    <row r="8" customHeight="1" spans="1:6">
      <c r="A8" s="78" t="s">
        <v>15</v>
      </c>
      <c r="B8" s="62">
        <v>3000000</v>
      </c>
      <c r="C8" s="83" t="s">
        <v>16</v>
      </c>
      <c r="D8" s="62">
        <f t="shared" si="0"/>
        <v>0</v>
      </c>
      <c r="E8" s="62"/>
      <c r="F8" s="62"/>
    </row>
    <row r="9" customHeight="1" spans="1:6">
      <c r="A9" s="78"/>
      <c r="B9" s="62"/>
      <c r="C9" s="83" t="s">
        <v>17</v>
      </c>
      <c r="D9" s="62">
        <f t="shared" si="0"/>
        <v>0</v>
      </c>
      <c r="E9" s="62"/>
      <c r="F9" s="62"/>
    </row>
    <row r="10" customHeight="1" spans="1:6">
      <c r="A10" s="78"/>
      <c r="B10" s="62"/>
      <c r="C10" s="83" t="s">
        <v>18</v>
      </c>
      <c r="D10" s="62">
        <f t="shared" si="0"/>
        <v>0</v>
      </c>
      <c r="E10" s="62"/>
      <c r="F10" s="62"/>
    </row>
    <row r="11" customHeight="1" spans="1:6">
      <c r="A11" s="78"/>
      <c r="B11" s="62"/>
      <c r="C11" s="83" t="s">
        <v>19</v>
      </c>
      <c r="D11" s="62">
        <f t="shared" si="0"/>
        <v>0</v>
      </c>
      <c r="E11" s="62"/>
      <c r="F11" s="62"/>
    </row>
    <row r="12" customHeight="1" spans="1:6">
      <c r="A12" s="78"/>
      <c r="B12" s="62"/>
      <c r="C12" s="83" t="s">
        <v>20</v>
      </c>
      <c r="D12" s="62">
        <f t="shared" si="0"/>
        <v>0</v>
      </c>
      <c r="E12" s="62"/>
      <c r="F12" s="62"/>
    </row>
    <row r="13" customHeight="1" spans="1:6">
      <c r="A13" s="78"/>
      <c r="B13" s="62"/>
      <c r="C13" s="83" t="s">
        <v>21</v>
      </c>
      <c r="D13" s="62">
        <f t="shared" si="0"/>
        <v>5953464</v>
      </c>
      <c r="E13" s="62">
        <v>5953464</v>
      </c>
      <c r="F13" s="62"/>
    </row>
    <row r="14" customHeight="1" spans="1:6">
      <c r="A14" s="78"/>
      <c r="B14" s="62"/>
      <c r="C14" s="83" t="s">
        <v>22</v>
      </c>
      <c r="D14" s="62">
        <f t="shared" si="0"/>
        <v>213281.3</v>
      </c>
      <c r="E14" s="62">
        <v>213281.3</v>
      </c>
      <c r="F14" s="62"/>
    </row>
    <row r="15" customHeight="1" spans="1:6">
      <c r="A15" s="78"/>
      <c r="B15" s="62"/>
      <c r="C15" s="83" t="s">
        <v>23</v>
      </c>
      <c r="D15" s="62">
        <f t="shared" si="0"/>
        <v>0</v>
      </c>
      <c r="E15" s="62"/>
      <c r="F15" s="62"/>
    </row>
    <row r="16" customHeight="1" spans="1:6">
      <c r="A16" s="78"/>
      <c r="B16" s="62"/>
      <c r="C16" s="83" t="s">
        <v>24</v>
      </c>
      <c r="D16" s="62">
        <f t="shared" si="0"/>
        <v>252048.5</v>
      </c>
      <c r="E16" s="62">
        <v>252048.5</v>
      </c>
      <c r="F16" s="62"/>
    </row>
    <row r="17" customHeight="1" spans="1:6">
      <c r="A17" s="78"/>
      <c r="B17" s="62"/>
      <c r="C17" s="83" t="s">
        <v>25</v>
      </c>
      <c r="D17" s="62">
        <f t="shared" si="0"/>
        <v>0</v>
      </c>
      <c r="E17" s="62"/>
      <c r="F17" s="62"/>
    </row>
    <row r="18" customHeight="1" spans="1:6">
      <c r="A18" s="78"/>
      <c r="B18" s="62"/>
      <c r="C18" s="83" t="s">
        <v>26</v>
      </c>
      <c r="D18" s="62">
        <f t="shared" si="0"/>
        <v>3000000</v>
      </c>
      <c r="E18" s="62"/>
      <c r="F18" s="62">
        <v>3000000</v>
      </c>
    </row>
    <row r="19" customHeight="1" spans="1:6">
      <c r="A19" s="78"/>
      <c r="B19" s="62"/>
      <c r="C19" s="83" t="s">
        <v>27</v>
      </c>
      <c r="D19" s="62">
        <f t="shared" ref="D19:D33" si="1">E19+F19</f>
        <v>0</v>
      </c>
      <c r="E19" s="62"/>
      <c r="F19" s="62"/>
    </row>
    <row r="20" customHeight="1" spans="1:6">
      <c r="A20" s="78"/>
      <c r="B20" s="62"/>
      <c r="C20" s="83" t="s">
        <v>28</v>
      </c>
      <c r="D20" s="62">
        <f t="shared" si="1"/>
        <v>0</v>
      </c>
      <c r="E20" s="62"/>
      <c r="F20" s="62"/>
    </row>
    <row r="21" customHeight="1" spans="1:6">
      <c r="A21" s="78"/>
      <c r="B21" s="62"/>
      <c r="C21" s="83" t="s">
        <v>29</v>
      </c>
      <c r="D21" s="62">
        <f t="shared" si="1"/>
        <v>0</v>
      </c>
      <c r="E21" s="62"/>
      <c r="F21" s="62"/>
    </row>
    <row r="22" customHeight="1" spans="1:6">
      <c r="A22" s="78"/>
      <c r="B22" s="62"/>
      <c r="C22" s="83" t="s">
        <v>30</v>
      </c>
      <c r="D22" s="62">
        <f t="shared" si="1"/>
        <v>0</v>
      </c>
      <c r="E22" s="62"/>
      <c r="F22" s="62"/>
    </row>
    <row r="23" customHeight="1" spans="1:6">
      <c r="A23" s="78"/>
      <c r="B23" s="62"/>
      <c r="C23" s="83" t="s">
        <v>31</v>
      </c>
      <c r="D23" s="62">
        <f t="shared" si="1"/>
        <v>0</v>
      </c>
      <c r="E23" s="62"/>
      <c r="F23" s="62"/>
    </row>
    <row r="24" customHeight="1" spans="1:6">
      <c r="A24" s="78"/>
      <c r="B24" s="62"/>
      <c r="C24" s="83" t="s">
        <v>32</v>
      </c>
      <c r="D24" s="62">
        <f t="shared" si="1"/>
        <v>0</v>
      </c>
      <c r="E24" s="62"/>
      <c r="F24" s="62"/>
    </row>
    <row r="25" customHeight="1" spans="1:6">
      <c r="A25" s="78"/>
      <c r="B25" s="62"/>
      <c r="C25" s="83" t="s">
        <v>33</v>
      </c>
      <c r="D25" s="62">
        <f t="shared" si="1"/>
        <v>0</v>
      </c>
      <c r="E25" s="62"/>
      <c r="F25" s="62"/>
    </row>
    <row r="26" customHeight="1" spans="1:6">
      <c r="A26" s="78"/>
      <c r="B26" s="62"/>
      <c r="C26" s="83" t="s">
        <v>34</v>
      </c>
      <c r="D26" s="62">
        <f t="shared" si="1"/>
        <v>166491.4</v>
      </c>
      <c r="E26" s="62">
        <v>166491.4</v>
      </c>
      <c r="F26" s="62"/>
    </row>
    <row r="27" customHeight="1" spans="1:6">
      <c r="A27" s="78"/>
      <c r="B27" s="62"/>
      <c r="C27" s="83" t="s">
        <v>35</v>
      </c>
      <c r="D27" s="62">
        <f t="shared" si="1"/>
        <v>0</v>
      </c>
      <c r="E27" s="62"/>
      <c r="F27" s="62"/>
    </row>
    <row r="28" customHeight="1" spans="1:6">
      <c r="A28" s="78"/>
      <c r="B28" s="62"/>
      <c r="C28" s="83" t="s">
        <v>36</v>
      </c>
      <c r="D28" s="62">
        <f t="shared" si="1"/>
        <v>0</v>
      </c>
      <c r="E28" s="62"/>
      <c r="F28" s="62"/>
    </row>
    <row r="29" customHeight="1" spans="1:6">
      <c r="A29" s="78"/>
      <c r="B29" s="62"/>
      <c r="C29" s="83" t="s">
        <v>37</v>
      </c>
      <c r="D29" s="62">
        <f t="shared" si="1"/>
        <v>0</v>
      </c>
      <c r="E29" s="62"/>
      <c r="F29" s="62"/>
    </row>
    <row r="30" customHeight="1" spans="1:6">
      <c r="A30" s="78"/>
      <c r="B30" s="62"/>
      <c r="C30" s="83" t="s">
        <v>38</v>
      </c>
      <c r="D30" s="62">
        <f t="shared" si="1"/>
        <v>0</v>
      </c>
      <c r="E30" s="62"/>
      <c r="F30" s="62"/>
    </row>
    <row r="31" customHeight="1" spans="1:6">
      <c r="A31" s="78"/>
      <c r="B31" s="62"/>
      <c r="C31" s="83" t="s">
        <v>39</v>
      </c>
      <c r="D31" s="62">
        <f t="shared" si="1"/>
        <v>0</v>
      </c>
      <c r="E31" s="62"/>
      <c r="F31" s="62"/>
    </row>
    <row r="32" customHeight="1" spans="1:6">
      <c r="A32" s="78"/>
      <c r="B32" s="62"/>
      <c r="C32" s="83" t="s">
        <v>40</v>
      </c>
      <c r="D32" s="62">
        <f t="shared" si="1"/>
        <v>0</v>
      </c>
      <c r="E32" s="62"/>
      <c r="F32" s="62"/>
    </row>
    <row r="33" ht="39" customHeight="1" spans="1:6">
      <c r="A33" s="78"/>
      <c r="B33" s="62"/>
      <c r="C33" s="83" t="s">
        <v>41</v>
      </c>
      <c r="D33" s="62">
        <f t="shared" si="1"/>
        <v>0</v>
      </c>
      <c r="E33" s="62"/>
      <c r="F33" s="62"/>
    </row>
    <row r="34" ht="53.1" customHeight="1" spans="1:6">
      <c r="A34" s="78" t="s">
        <v>42</v>
      </c>
      <c r="B34" s="62">
        <f>B7+B8</f>
        <v>9585285.2</v>
      </c>
      <c r="C34" s="83" t="s">
        <v>43</v>
      </c>
      <c r="D34" s="62">
        <f t="shared" ref="B34:F34" si="2">SUM(D6:D33)</f>
        <v>9585285.2</v>
      </c>
      <c r="E34" s="62">
        <f t="shared" si="2"/>
        <v>6585285.2</v>
      </c>
      <c r="F34" s="62">
        <f t="shared" si="2"/>
        <v>3000000</v>
      </c>
    </row>
  </sheetData>
  <mergeCells count="3">
    <mergeCell ref="A2:F2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3"/>
  <sheetViews>
    <sheetView workbookViewId="0">
      <pane ySplit="5" topLeftCell="A6" activePane="bottomLeft" state="frozen"/>
      <selection/>
      <selection pane="bottomLeft" activeCell="K12" sqref="K12"/>
    </sheetView>
  </sheetViews>
  <sheetFormatPr defaultColWidth="9" defaultRowHeight="14.25"/>
  <cols>
    <col min="1" max="1" width="16.25" style="3" customWidth="1"/>
    <col min="2" max="2" width="14.875" style="3" customWidth="1"/>
    <col min="3" max="3" width="15.25" style="4" customWidth="1"/>
    <col min="4" max="4" width="16.375" style="3" customWidth="1"/>
    <col min="5" max="5" width="13.3583333333333" style="3" customWidth="1"/>
    <col min="6" max="6" width="8.375" style="3" customWidth="1"/>
    <col min="7" max="7" width="8.25" style="3" customWidth="1"/>
    <col min="8" max="8" width="8.875" style="3" customWidth="1"/>
    <col min="9" max="9" width="13.625" style="5" customWidth="1"/>
    <col min="10" max="10" width="20.625" style="6" customWidth="1"/>
    <col min="11" max="11" width="43.625" style="2" customWidth="1"/>
    <col min="12" max="12" width="8.25" style="2" customWidth="1"/>
    <col min="13" max="13" width="12.25" style="2" customWidth="1"/>
    <col min="14" max="14" width="9.25" style="2" customWidth="1"/>
    <col min="15" max="15" width="6.875" style="2" customWidth="1"/>
    <col min="16" max="16" width="7.125" style="2" customWidth="1"/>
    <col min="17" max="17" width="9" style="2"/>
    <col min="18" max="16384" width="9" style="3"/>
  </cols>
  <sheetData>
    <row r="1" ht="14.75" customHeight="1" spans="1:16">
      <c r="A1" t="s">
        <v>117</v>
      </c>
      <c r="B1" s="7"/>
      <c r="C1" s="8"/>
      <c r="D1" s="9"/>
      <c r="E1" s="9"/>
      <c r="F1" s="9"/>
      <c r="G1" s="9"/>
      <c r="H1" s="9"/>
      <c r="I1" s="9"/>
      <c r="J1" s="35"/>
      <c r="K1" s="12"/>
      <c r="L1" s="35"/>
      <c r="M1" s="35"/>
      <c r="N1" s="35"/>
      <c r="O1" s="35"/>
      <c r="P1" s="35"/>
    </row>
    <row r="2" ht="24.55" customHeight="1" spans="1:16">
      <c r="A2" s="10" t="s">
        <v>118</v>
      </c>
      <c r="B2" s="10"/>
      <c r="C2" s="11"/>
      <c r="D2" s="10"/>
      <c r="E2" s="10"/>
      <c r="F2" s="10"/>
      <c r="G2" s="10"/>
      <c r="H2" s="10"/>
      <c r="I2" s="36"/>
      <c r="J2" s="37"/>
      <c r="K2" s="36"/>
      <c r="L2" s="38"/>
      <c r="M2" s="38"/>
      <c r="N2" s="38"/>
      <c r="O2" s="38"/>
      <c r="P2" s="38"/>
    </row>
    <row r="3" ht="17.7" customHeight="1" spans="1:16">
      <c r="A3" s="12" t="s">
        <v>119</v>
      </c>
      <c r="B3" s="12"/>
      <c r="C3" s="13"/>
      <c r="D3" s="14"/>
      <c r="E3" s="14"/>
      <c r="F3" s="14"/>
      <c r="G3" s="14"/>
      <c r="H3" s="14"/>
      <c r="I3" s="39"/>
      <c r="J3" s="40" t="s">
        <v>120</v>
      </c>
      <c r="K3" s="41" t="s">
        <v>121</v>
      </c>
      <c r="L3" s="42"/>
      <c r="M3" s="42"/>
      <c r="N3" s="42"/>
      <c r="O3" s="42"/>
      <c r="P3" s="42"/>
    </row>
    <row r="4" s="1" customFormat="1" ht="19.65" customHeight="1" spans="1:16">
      <c r="A4" s="15" t="s">
        <v>122</v>
      </c>
      <c r="B4" s="15" t="s">
        <v>123</v>
      </c>
      <c r="C4" s="16" t="s">
        <v>7</v>
      </c>
      <c r="D4" s="15" t="s">
        <v>124</v>
      </c>
      <c r="E4" s="15"/>
      <c r="F4" s="15"/>
      <c r="G4" s="15"/>
      <c r="H4" s="15"/>
      <c r="I4" s="15" t="s">
        <v>125</v>
      </c>
      <c r="J4" s="43" t="s">
        <v>126</v>
      </c>
      <c r="K4" s="15" t="s">
        <v>127</v>
      </c>
      <c r="L4" s="15" t="s">
        <v>128</v>
      </c>
      <c r="M4" s="15" t="s">
        <v>129</v>
      </c>
      <c r="N4" s="15" t="s">
        <v>130</v>
      </c>
      <c r="O4" s="15" t="s">
        <v>131</v>
      </c>
      <c r="P4" s="15" t="s">
        <v>132</v>
      </c>
    </row>
    <row r="5" s="1" customFormat="1" ht="19.65" customHeight="1" spans="1:16">
      <c r="A5" s="15"/>
      <c r="B5" s="15"/>
      <c r="C5" s="16"/>
      <c r="D5" s="15" t="s">
        <v>133</v>
      </c>
      <c r="E5" s="15" t="s">
        <v>134</v>
      </c>
      <c r="F5" s="15" t="s">
        <v>135</v>
      </c>
      <c r="G5" s="15" t="s">
        <v>136</v>
      </c>
      <c r="H5" s="15" t="s">
        <v>137</v>
      </c>
      <c r="I5" s="15"/>
      <c r="J5" s="43"/>
      <c r="K5" s="15"/>
      <c r="L5" s="15"/>
      <c r="M5" s="15"/>
      <c r="N5" s="15"/>
      <c r="O5" s="15"/>
      <c r="P5" s="15"/>
    </row>
    <row r="6" s="1" customFormat="1" ht="19.65" customHeight="1" spans="1:16">
      <c r="A6" s="15" t="s">
        <v>138</v>
      </c>
      <c r="B6" s="17"/>
      <c r="C6" s="18">
        <f>SUM(C7:C55)</f>
        <v>6730000</v>
      </c>
      <c r="D6" s="19"/>
      <c r="E6" s="19"/>
      <c r="F6" s="19"/>
      <c r="G6" s="19"/>
      <c r="H6" s="19"/>
      <c r="I6" s="17"/>
      <c r="J6" s="44"/>
      <c r="K6" s="19"/>
      <c r="L6" s="19"/>
      <c r="M6" s="19"/>
      <c r="N6" s="19"/>
      <c r="O6" s="19"/>
      <c r="P6" s="19"/>
    </row>
    <row r="7" s="1" customFormat="1" ht="19.65" customHeight="1" spans="1:16">
      <c r="A7" s="20" t="s">
        <v>139</v>
      </c>
      <c r="B7" s="20" t="s">
        <v>140</v>
      </c>
      <c r="C7" s="21">
        <v>3000000</v>
      </c>
      <c r="D7" s="20" t="s">
        <v>141</v>
      </c>
      <c r="E7" s="20" t="s">
        <v>142</v>
      </c>
      <c r="F7" s="20"/>
      <c r="G7" s="20"/>
      <c r="H7" s="20"/>
      <c r="I7" s="20" t="s">
        <v>143</v>
      </c>
      <c r="J7" s="45" t="s">
        <v>144</v>
      </c>
      <c r="K7" s="46" t="s">
        <v>145</v>
      </c>
      <c r="L7" s="45" t="s">
        <v>146</v>
      </c>
      <c r="M7" s="45" t="s">
        <v>147</v>
      </c>
      <c r="N7" s="45" t="s">
        <v>148</v>
      </c>
      <c r="O7" s="45" t="s">
        <v>149</v>
      </c>
      <c r="P7" s="45" t="s">
        <v>150</v>
      </c>
    </row>
    <row r="8" s="1" customFormat="1" ht="19.65" customHeight="1" spans="1:16">
      <c r="A8" s="22"/>
      <c r="B8" s="22"/>
      <c r="C8" s="23"/>
      <c r="D8" s="22"/>
      <c r="E8" s="22"/>
      <c r="F8" s="22"/>
      <c r="G8" s="22"/>
      <c r="H8" s="22"/>
      <c r="I8" s="22"/>
      <c r="J8" s="45" t="s">
        <v>151</v>
      </c>
      <c r="K8" s="46" t="s">
        <v>152</v>
      </c>
      <c r="L8" s="45" t="s">
        <v>146</v>
      </c>
      <c r="M8" s="45" t="s">
        <v>153</v>
      </c>
      <c r="N8" s="45" t="s">
        <v>154</v>
      </c>
      <c r="O8" s="45" t="s">
        <v>155</v>
      </c>
      <c r="P8" s="45" t="s">
        <v>150</v>
      </c>
    </row>
    <row r="9" s="1" customFormat="1" ht="19.65" customHeight="1" spans="1:16">
      <c r="A9" s="22"/>
      <c r="B9" s="22"/>
      <c r="C9" s="23"/>
      <c r="D9" s="22"/>
      <c r="E9" s="22"/>
      <c r="F9" s="22"/>
      <c r="G9" s="22"/>
      <c r="H9" s="22"/>
      <c r="I9" s="22"/>
      <c r="J9" s="45" t="s">
        <v>156</v>
      </c>
      <c r="K9" s="46" t="s">
        <v>157</v>
      </c>
      <c r="L9" s="45" t="s">
        <v>146</v>
      </c>
      <c r="M9" s="45" t="s">
        <v>158</v>
      </c>
      <c r="N9" s="45" t="s">
        <v>159</v>
      </c>
      <c r="O9" s="45" t="s">
        <v>155</v>
      </c>
      <c r="P9" s="45" t="s">
        <v>150</v>
      </c>
    </row>
    <row r="10" s="1" customFormat="1" ht="19.65" customHeight="1" spans="1:16">
      <c r="A10" s="22"/>
      <c r="B10" s="22"/>
      <c r="C10" s="23"/>
      <c r="D10" s="22"/>
      <c r="E10" s="22"/>
      <c r="F10" s="22"/>
      <c r="G10" s="22"/>
      <c r="H10" s="22"/>
      <c r="I10" s="22"/>
      <c r="J10" s="45" t="s">
        <v>160</v>
      </c>
      <c r="K10" s="46" t="s">
        <v>161</v>
      </c>
      <c r="L10" s="45" t="s">
        <v>162</v>
      </c>
      <c r="M10" s="45" t="s">
        <v>158</v>
      </c>
      <c r="N10" s="45" t="s">
        <v>159</v>
      </c>
      <c r="O10" s="45" t="s">
        <v>163</v>
      </c>
      <c r="P10" s="45" t="s">
        <v>150</v>
      </c>
    </row>
    <row r="11" s="1" customFormat="1" ht="31.4" customHeight="1" spans="1:16">
      <c r="A11" s="22"/>
      <c r="B11" s="22"/>
      <c r="C11" s="23"/>
      <c r="D11" s="22"/>
      <c r="E11" s="22"/>
      <c r="F11" s="22"/>
      <c r="G11" s="22"/>
      <c r="H11" s="22"/>
      <c r="I11" s="24"/>
      <c r="J11" s="45" t="s">
        <v>144</v>
      </c>
      <c r="K11" s="46" t="s">
        <v>164</v>
      </c>
      <c r="L11" s="45" t="s">
        <v>146</v>
      </c>
      <c r="M11" s="45" t="s">
        <v>153</v>
      </c>
      <c r="N11" s="45" t="s">
        <v>154</v>
      </c>
      <c r="O11" s="45" t="s">
        <v>149</v>
      </c>
      <c r="P11" s="45" t="s">
        <v>150</v>
      </c>
    </row>
    <row r="12" s="2" customFormat="1" ht="19.65" customHeight="1" spans="1:16">
      <c r="A12" s="22"/>
      <c r="B12" s="22"/>
      <c r="C12" s="23"/>
      <c r="D12" s="22"/>
      <c r="E12" s="22"/>
      <c r="F12" s="22"/>
      <c r="G12" s="22"/>
      <c r="H12" s="22"/>
      <c r="I12" s="20" t="s">
        <v>165</v>
      </c>
      <c r="J12" s="47" t="s">
        <v>166</v>
      </c>
      <c r="K12" s="46" t="s">
        <v>167</v>
      </c>
      <c r="L12" s="47" t="s">
        <v>146</v>
      </c>
      <c r="M12" s="47" t="s">
        <v>168</v>
      </c>
      <c r="N12" s="47" t="s">
        <v>169</v>
      </c>
      <c r="O12" s="47" t="s">
        <v>163</v>
      </c>
      <c r="P12" s="47" t="s">
        <v>150</v>
      </c>
    </row>
    <row r="13" s="2" customFormat="1" ht="19.65" customHeight="1" spans="1:16">
      <c r="A13" s="22"/>
      <c r="B13" s="22"/>
      <c r="C13" s="23"/>
      <c r="D13" s="22"/>
      <c r="E13" s="22"/>
      <c r="F13" s="22"/>
      <c r="G13" s="22"/>
      <c r="H13" s="22"/>
      <c r="I13" s="24"/>
      <c r="J13" s="47" t="s">
        <v>170</v>
      </c>
      <c r="K13" s="46" t="s">
        <v>171</v>
      </c>
      <c r="L13" s="47" t="s">
        <v>146</v>
      </c>
      <c r="M13" s="47" t="s">
        <v>158</v>
      </c>
      <c r="N13" s="47" t="s">
        <v>159</v>
      </c>
      <c r="O13" s="47" t="s">
        <v>163</v>
      </c>
      <c r="P13" s="47" t="s">
        <v>150</v>
      </c>
    </row>
    <row r="14" s="2" customFormat="1" ht="19.65" customHeight="1" spans="1:16">
      <c r="A14" s="24"/>
      <c r="B14" s="24"/>
      <c r="C14" s="23"/>
      <c r="D14" s="24"/>
      <c r="E14" s="24"/>
      <c r="F14" s="24"/>
      <c r="G14" s="24"/>
      <c r="H14" s="24"/>
      <c r="I14" s="48" t="s">
        <v>172</v>
      </c>
      <c r="J14" s="49" t="s">
        <v>173</v>
      </c>
      <c r="K14" s="49" t="s">
        <v>174</v>
      </c>
      <c r="L14" s="47" t="s">
        <v>146</v>
      </c>
      <c r="M14" s="47" t="s">
        <v>158</v>
      </c>
      <c r="N14" s="47" t="s">
        <v>159</v>
      </c>
      <c r="O14" s="47" t="s">
        <v>155</v>
      </c>
      <c r="P14" s="47" t="s">
        <v>150</v>
      </c>
    </row>
    <row r="15" s="2" customFormat="1" ht="19.65" customHeight="1" spans="1:16">
      <c r="A15" s="25" t="s">
        <v>175</v>
      </c>
      <c r="B15" s="26" t="s">
        <v>176</v>
      </c>
      <c r="C15" s="21">
        <v>100000</v>
      </c>
      <c r="D15" s="20" t="s">
        <v>177</v>
      </c>
      <c r="E15" s="20"/>
      <c r="F15" s="20"/>
      <c r="G15" s="20"/>
      <c r="H15" s="20"/>
      <c r="I15" s="20" t="s">
        <v>143</v>
      </c>
      <c r="J15" s="49" t="s">
        <v>151</v>
      </c>
      <c r="K15" s="46" t="s">
        <v>178</v>
      </c>
      <c r="L15" s="47" t="s">
        <v>179</v>
      </c>
      <c r="M15" s="47" t="s">
        <v>180</v>
      </c>
      <c r="N15" s="47" t="s">
        <v>181</v>
      </c>
      <c r="O15" s="47" t="s">
        <v>149</v>
      </c>
      <c r="P15" s="47" t="s">
        <v>150</v>
      </c>
    </row>
    <row r="16" s="2" customFormat="1" ht="21" customHeight="1" spans="1:16">
      <c r="A16" s="27"/>
      <c r="B16" s="28"/>
      <c r="C16" s="23"/>
      <c r="D16" s="22"/>
      <c r="E16" s="22"/>
      <c r="F16" s="22"/>
      <c r="G16" s="22"/>
      <c r="H16" s="22"/>
      <c r="I16" s="22"/>
      <c r="J16" s="49" t="s">
        <v>160</v>
      </c>
      <c r="K16" s="46" t="s">
        <v>161</v>
      </c>
      <c r="L16" s="47" t="s">
        <v>162</v>
      </c>
      <c r="M16" s="47" t="s">
        <v>158</v>
      </c>
      <c r="N16" s="47" t="s">
        <v>159</v>
      </c>
      <c r="O16" s="47" t="s">
        <v>155</v>
      </c>
      <c r="P16" s="47" t="s">
        <v>150</v>
      </c>
    </row>
    <row r="17" s="2" customFormat="1" ht="19.65" customHeight="1" spans="1:16">
      <c r="A17" s="27"/>
      <c r="B17" s="28"/>
      <c r="C17" s="23"/>
      <c r="D17" s="22"/>
      <c r="E17" s="22"/>
      <c r="F17" s="22"/>
      <c r="G17" s="22"/>
      <c r="H17" s="22"/>
      <c r="I17" s="22"/>
      <c r="J17" s="49" t="s">
        <v>144</v>
      </c>
      <c r="K17" s="46" t="s">
        <v>182</v>
      </c>
      <c r="L17" s="47" t="s">
        <v>146</v>
      </c>
      <c r="M17" s="47" t="s">
        <v>168</v>
      </c>
      <c r="N17" s="47" t="s">
        <v>181</v>
      </c>
      <c r="O17" s="47" t="s">
        <v>149</v>
      </c>
      <c r="P17" s="47" t="s">
        <v>150</v>
      </c>
    </row>
    <row r="18" s="2" customFormat="1" ht="19.65" customHeight="1" spans="1:16">
      <c r="A18" s="27"/>
      <c r="B18" s="28"/>
      <c r="C18" s="23"/>
      <c r="D18" s="22"/>
      <c r="E18" s="22"/>
      <c r="F18" s="22"/>
      <c r="G18" s="22"/>
      <c r="H18" s="22"/>
      <c r="I18" s="24"/>
      <c r="J18" s="49" t="s">
        <v>156</v>
      </c>
      <c r="K18" s="46" t="s">
        <v>183</v>
      </c>
      <c r="L18" s="47" t="s">
        <v>179</v>
      </c>
      <c r="M18" s="47" t="s">
        <v>180</v>
      </c>
      <c r="N18" s="47" t="s">
        <v>181</v>
      </c>
      <c r="O18" s="47" t="s">
        <v>149</v>
      </c>
      <c r="P18" s="47" t="s">
        <v>150</v>
      </c>
    </row>
    <row r="19" s="2" customFormat="1" ht="19.65" customHeight="1" spans="1:16">
      <c r="A19" s="27"/>
      <c r="B19" s="28"/>
      <c r="C19" s="23"/>
      <c r="D19" s="22"/>
      <c r="E19" s="22"/>
      <c r="F19" s="22"/>
      <c r="G19" s="22"/>
      <c r="H19" s="22"/>
      <c r="I19" s="20" t="s">
        <v>165</v>
      </c>
      <c r="J19" s="49" t="s">
        <v>184</v>
      </c>
      <c r="K19" s="46" t="s">
        <v>185</v>
      </c>
      <c r="L19" s="47" t="s">
        <v>146</v>
      </c>
      <c r="M19" s="47" t="s">
        <v>158</v>
      </c>
      <c r="N19" s="47" t="s">
        <v>159</v>
      </c>
      <c r="O19" s="47" t="s">
        <v>149</v>
      </c>
      <c r="P19" s="47" t="s">
        <v>150</v>
      </c>
    </row>
    <row r="20" s="2" customFormat="1" ht="19.65" customHeight="1" spans="1:16">
      <c r="A20" s="27"/>
      <c r="B20" s="28"/>
      <c r="C20" s="23"/>
      <c r="D20" s="22"/>
      <c r="E20" s="22"/>
      <c r="F20" s="22"/>
      <c r="G20" s="22"/>
      <c r="H20" s="22"/>
      <c r="I20" s="24"/>
      <c r="J20" s="49" t="s">
        <v>186</v>
      </c>
      <c r="K20" s="46" t="s">
        <v>187</v>
      </c>
      <c r="L20" s="47" t="s">
        <v>146</v>
      </c>
      <c r="M20" s="47" t="s">
        <v>168</v>
      </c>
      <c r="N20" s="47" t="s">
        <v>169</v>
      </c>
      <c r="O20" s="47" t="s">
        <v>149</v>
      </c>
      <c r="P20" s="47" t="s">
        <v>150</v>
      </c>
    </row>
    <row r="21" s="2" customFormat="1" ht="19.65" customHeight="1" spans="1:16">
      <c r="A21" s="29"/>
      <c r="B21" s="30"/>
      <c r="C21" s="31"/>
      <c r="D21" s="24"/>
      <c r="E21" s="24"/>
      <c r="F21" s="24"/>
      <c r="G21" s="24"/>
      <c r="H21" s="24"/>
      <c r="I21" s="48" t="s">
        <v>172</v>
      </c>
      <c r="J21" s="49" t="s">
        <v>173</v>
      </c>
      <c r="K21" s="46" t="s">
        <v>174</v>
      </c>
      <c r="L21" s="47" t="s">
        <v>188</v>
      </c>
      <c r="M21" s="47" t="s">
        <v>158</v>
      </c>
      <c r="N21" s="47" t="s">
        <v>159</v>
      </c>
      <c r="O21" s="47" t="s">
        <v>149</v>
      </c>
      <c r="P21" s="47" t="s">
        <v>150</v>
      </c>
    </row>
    <row r="22" s="2" customFormat="1" ht="31.4" customHeight="1" spans="1:16">
      <c r="A22" s="26" t="s">
        <v>189</v>
      </c>
      <c r="B22" s="26" t="s">
        <v>176</v>
      </c>
      <c r="C22" s="21">
        <v>1000000</v>
      </c>
      <c r="D22" s="20" t="s">
        <v>190</v>
      </c>
      <c r="E22" s="20" t="s">
        <v>191</v>
      </c>
      <c r="F22" s="20"/>
      <c r="G22" s="20"/>
      <c r="H22" s="20"/>
      <c r="I22" s="20" t="s">
        <v>143</v>
      </c>
      <c r="J22" s="49" t="s">
        <v>151</v>
      </c>
      <c r="K22" s="46" t="s">
        <v>192</v>
      </c>
      <c r="L22" s="47" t="s">
        <v>188</v>
      </c>
      <c r="M22" s="47" t="s">
        <v>158</v>
      </c>
      <c r="N22" s="47" t="s">
        <v>181</v>
      </c>
      <c r="O22" s="47" t="s">
        <v>149</v>
      </c>
      <c r="P22" s="47" t="s">
        <v>150</v>
      </c>
    </row>
    <row r="23" s="2" customFormat="1" ht="19.65" customHeight="1" spans="1:16">
      <c r="A23" s="28"/>
      <c r="B23" s="28"/>
      <c r="C23" s="32"/>
      <c r="D23" s="22"/>
      <c r="E23" s="22"/>
      <c r="F23" s="22"/>
      <c r="G23" s="22"/>
      <c r="H23" s="22"/>
      <c r="I23" s="22"/>
      <c r="J23" s="49" t="s">
        <v>160</v>
      </c>
      <c r="K23" s="46" t="s">
        <v>161</v>
      </c>
      <c r="L23" s="47" t="s">
        <v>162</v>
      </c>
      <c r="M23" s="47" t="s">
        <v>158</v>
      </c>
      <c r="N23" s="47" t="s">
        <v>159</v>
      </c>
      <c r="O23" s="47" t="s">
        <v>149</v>
      </c>
      <c r="P23" s="47" t="s">
        <v>150</v>
      </c>
    </row>
    <row r="24" s="2" customFormat="1" ht="19.65" customHeight="1" spans="1:16">
      <c r="A24" s="28"/>
      <c r="B24" s="28"/>
      <c r="C24" s="32"/>
      <c r="D24" s="22"/>
      <c r="E24" s="22"/>
      <c r="F24" s="22"/>
      <c r="G24" s="22"/>
      <c r="H24" s="22"/>
      <c r="I24" s="22"/>
      <c r="J24" s="49" t="s">
        <v>144</v>
      </c>
      <c r="K24" s="46" t="s">
        <v>193</v>
      </c>
      <c r="L24" s="47" t="s">
        <v>146</v>
      </c>
      <c r="M24" s="47" t="s">
        <v>194</v>
      </c>
      <c r="N24" s="47" t="s">
        <v>195</v>
      </c>
      <c r="O24" s="47" t="s">
        <v>149</v>
      </c>
      <c r="P24" s="47" t="s">
        <v>150</v>
      </c>
    </row>
    <row r="25" s="2" customFormat="1" ht="19.65" customHeight="1" spans="1:16">
      <c r="A25" s="28"/>
      <c r="B25" s="28"/>
      <c r="C25" s="32"/>
      <c r="D25" s="22"/>
      <c r="E25" s="22"/>
      <c r="F25" s="22"/>
      <c r="G25" s="22"/>
      <c r="H25" s="22"/>
      <c r="I25" s="24"/>
      <c r="J25" s="49" t="s">
        <v>156</v>
      </c>
      <c r="K25" s="46" t="s">
        <v>196</v>
      </c>
      <c r="L25" s="47" t="s">
        <v>188</v>
      </c>
      <c r="M25" s="47" t="s">
        <v>158</v>
      </c>
      <c r="N25" s="47" t="s">
        <v>159</v>
      </c>
      <c r="O25" s="47" t="s">
        <v>197</v>
      </c>
      <c r="P25" s="47" t="s">
        <v>150</v>
      </c>
    </row>
    <row r="26" s="2" customFormat="1" ht="31" customHeight="1" spans="1:16">
      <c r="A26" s="28"/>
      <c r="B26" s="28"/>
      <c r="C26" s="32"/>
      <c r="D26" s="22"/>
      <c r="E26" s="22"/>
      <c r="F26" s="22"/>
      <c r="G26" s="22"/>
      <c r="H26" s="22"/>
      <c r="I26" s="48" t="s">
        <v>165</v>
      </c>
      <c r="J26" s="49" t="s">
        <v>184</v>
      </c>
      <c r="K26" s="46" t="s">
        <v>198</v>
      </c>
      <c r="L26" s="47" t="s">
        <v>188</v>
      </c>
      <c r="M26" s="47" t="s">
        <v>158</v>
      </c>
      <c r="N26" s="47" t="s">
        <v>159</v>
      </c>
      <c r="O26" s="47" t="s">
        <v>149</v>
      </c>
      <c r="P26" s="47" t="s">
        <v>150</v>
      </c>
    </row>
    <row r="27" s="2" customFormat="1" ht="19.65" customHeight="1" spans="1:16">
      <c r="A27" s="30"/>
      <c r="B27" s="30"/>
      <c r="C27" s="33"/>
      <c r="D27" s="24"/>
      <c r="E27" s="24"/>
      <c r="F27" s="24"/>
      <c r="G27" s="24"/>
      <c r="H27" s="24"/>
      <c r="I27" s="48" t="s">
        <v>172</v>
      </c>
      <c r="J27" s="49" t="s">
        <v>173</v>
      </c>
      <c r="K27" s="46" t="s">
        <v>174</v>
      </c>
      <c r="L27" s="47" t="s">
        <v>188</v>
      </c>
      <c r="M27" s="47" t="s">
        <v>158</v>
      </c>
      <c r="N27" s="47" t="s">
        <v>159</v>
      </c>
      <c r="O27" s="47" t="s">
        <v>149</v>
      </c>
      <c r="P27" s="47" t="s">
        <v>150</v>
      </c>
    </row>
    <row r="28" s="2" customFormat="1" ht="19.65" customHeight="1" spans="1:16">
      <c r="A28" s="28" t="s">
        <v>199</v>
      </c>
      <c r="B28" s="28" t="s">
        <v>176</v>
      </c>
      <c r="C28" s="23">
        <v>200000</v>
      </c>
      <c r="D28" s="22" t="s">
        <v>200</v>
      </c>
      <c r="E28" s="22" t="s">
        <v>201</v>
      </c>
      <c r="F28" s="22" t="s">
        <v>202</v>
      </c>
      <c r="G28" s="22"/>
      <c r="H28" s="22"/>
      <c r="I28" s="50" t="s">
        <v>143</v>
      </c>
      <c r="J28" s="49" t="s">
        <v>151</v>
      </c>
      <c r="K28" s="46" t="s">
        <v>203</v>
      </c>
      <c r="L28" s="47" t="s">
        <v>188</v>
      </c>
      <c r="M28" s="47" t="s">
        <v>158</v>
      </c>
      <c r="N28" s="47" t="s">
        <v>159</v>
      </c>
      <c r="O28" s="47" t="s">
        <v>149</v>
      </c>
      <c r="P28" s="47" t="s">
        <v>150</v>
      </c>
    </row>
    <row r="29" s="2" customFormat="1" ht="19.65" customHeight="1" spans="1:16">
      <c r="A29" s="28"/>
      <c r="B29" s="28"/>
      <c r="C29" s="32"/>
      <c r="D29" s="22"/>
      <c r="E29" s="22"/>
      <c r="F29" s="22"/>
      <c r="G29" s="22"/>
      <c r="H29" s="22"/>
      <c r="I29" s="51"/>
      <c r="J29" s="49" t="s">
        <v>156</v>
      </c>
      <c r="K29" s="46" t="s">
        <v>204</v>
      </c>
      <c r="L29" s="47" t="s">
        <v>188</v>
      </c>
      <c r="M29" s="47" t="s">
        <v>158</v>
      </c>
      <c r="N29" s="47" t="s">
        <v>159</v>
      </c>
      <c r="O29" s="47" t="s">
        <v>155</v>
      </c>
      <c r="P29" s="47" t="s">
        <v>150</v>
      </c>
    </row>
    <row r="30" s="2" customFormat="1" ht="19.65" customHeight="1" spans="1:16">
      <c r="A30" s="28"/>
      <c r="B30" s="28"/>
      <c r="C30" s="32"/>
      <c r="D30" s="22"/>
      <c r="E30" s="22"/>
      <c r="F30" s="22"/>
      <c r="G30" s="22"/>
      <c r="H30" s="22"/>
      <c r="I30" s="51"/>
      <c r="J30" s="49" t="s">
        <v>144</v>
      </c>
      <c r="K30" s="46" t="s">
        <v>205</v>
      </c>
      <c r="L30" s="47" t="s">
        <v>146</v>
      </c>
      <c r="M30" s="47" t="s">
        <v>168</v>
      </c>
      <c r="N30" s="47" t="s">
        <v>169</v>
      </c>
      <c r="O30" s="47" t="s">
        <v>149</v>
      </c>
      <c r="P30" s="47" t="s">
        <v>150</v>
      </c>
    </row>
    <row r="31" s="2" customFormat="1" ht="19.65" customHeight="1" spans="1:16">
      <c r="A31" s="28"/>
      <c r="B31" s="28"/>
      <c r="C31" s="32"/>
      <c r="D31" s="22"/>
      <c r="E31" s="22"/>
      <c r="F31" s="22"/>
      <c r="G31" s="22"/>
      <c r="H31" s="22"/>
      <c r="I31" s="52"/>
      <c r="J31" s="49" t="s">
        <v>160</v>
      </c>
      <c r="K31" s="46" t="s">
        <v>161</v>
      </c>
      <c r="L31" s="47" t="s">
        <v>162</v>
      </c>
      <c r="M31" s="47" t="s">
        <v>158</v>
      </c>
      <c r="N31" s="47" t="s">
        <v>159</v>
      </c>
      <c r="O31" s="47" t="s">
        <v>206</v>
      </c>
      <c r="P31" s="47" t="s">
        <v>150</v>
      </c>
    </row>
    <row r="32" s="2" customFormat="1" ht="19.65" customHeight="1" spans="1:16">
      <c r="A32" s="28"/>
      <c r="B32" s="28"/>
      <c r="C32" s="32"/>
      <c r="D32" s="22"/>
      <c r="E32" s="22"/>
      <c r="F32" s="22"/>
      <c r="G32" s="22"/>
      <c r="H32" s="22"/>
      <c r="I32" s="20" t="s">
        <v>165</v>
      </c>
      <c r="J32" s="49" t="s">
        <v>186</v>
      </c>
      <c r="K32" s="46" t="s">
        <v>207</v>
      </c>
      <c r="L32" s="47" t="s">
        <v>188</v>
      </c>
      <c r="M32" s="47" t="s">
        <v>158</v>
      </c>
      <c r="N32" s="47" t="s">
        <v>159</v>
      </c>
      <c r="O32" s="47" t="s">
        <v>155</v>
      </c>
      <c r="P32" s="47" t="s">
        <v>150</v>
      </c>
    </row>
    <row r="33" s="2" customFormat="1" ht="19.65" customHeight="1" spans="1:16">
      <c r="A33" s="28"/>
      <c r="B33" s="28"/>
      <c r="C33" s="32"/>
      <c r="D33" s="22"/>
      <c r="E33" s="22"/>
      <c r="F33" s="22"/>
      <c r="G33" s="22"/>
      <c r="H33" s="22"/>
      <c r="I33" s="24"/>
      <c r="J33" s="49" t="s">
        <v>184</v>
      </c>
      <c r="K33" s="46" t="s">
        <v>208</v>
      </c>
      <c r="L33" s="47" t="s">
        <v>146</v>
      </c>
      <c r="M33" s="47" t="s">
        <v>168</v>
      </c>
      <c r="N33" s="47" t="s">
        <v>169</v>
      </c>
      <c r="O33" s="47" t="s">
        <v>155</v>
      </c>
      <c r="P33" s="47" t="s">
        <v>150</v>
      </c>
    </row>
    <row r="34" s="2" customFormat="1" ht="19.65" customHeight="1" spans="1:16">
      <c r="A34" s="30"/>
      <c r="B34" s="30"/>
      <c r="C34" s="33"/>
      <c r="D34" s="24"/>
      <c r="E34" s="24"/>
      <c r="F34" s="24"/>
      <c r="G34" s="24"/>
      <c r="H34" s="24"/>
      <c r="I34" s="48" t="s">
        <v>172</v>
      </c>
      <c r="J34" s="49" t="s">
        <v>173</v>
      </c>
      <c r="K34" s="46" t="s">
        <v>174</v>
      </c>
      <c r="L34" s="47" t="s">
        <v>188</v>
      </c>
      <c r="M34" s="47" t="s">
        <v>158</v>
      </c>
      <c r="N34" s="47" t="s">
        <v>159</v>
      </c>
      <c r="O34" s="47" t="s">
        <v>149</v>
      </c>
      <c r="P34" s="47" t="s">
        <v>150</v>
      </c>
    </row>
    <row r="35" s="2" customFormat="1" ht="19.65" customHeight="1" spans="1:16">
      <c r="A35" s="28" t="s">
        <v>209</v>
      </c>
      <c r="B35" s="28" t="s">
        <v>176</v>
      </c>
      <c r="C35" s="23">
        <v>1800000</v>
      </c>
      <c r="D35" s="22" t="s">
        <v>210</v>
      </c>
      <c r="E35" s="22"/>
      <c r="F35" s="22"/>
      <c r="G35" s="22"/>
      <c r="H35" s="22"/>
      <c r="I35" s="20" t="s">
        <v>143</v>
      </c>
      <c r="J35" s="49" t="s">
        <v>156</v>
      </c>
      <c r="K35" s="46" t="s">
        <v>211</v>
      </c>
      <c r="L35" s="47" t="s">
        <v>179</v>
      </c>
      <c r="M35" s="47" t="s">
        <v>180</v>
      </c>
      <c r="N35" s="47" t="s">
        <v>212</v>
      </c>
      <c r="O35" s="47" t="s">
        <v>149</v>
      </c>
      <c r="P35" s="47" t="s">
        <v>150</v>
      </c>
    </row>
    <row r="36" s="2" customFormat="1" ht="19.65" customHeight="1" spans="1:16">
      <c r="A36" s="28"/>
      <c r="B36" s="28"/>
      <c r="C36" s="32"/>
      <c r="D36" s="22"/>
      <c r="E36" s="22"/>
      <c r="F36" s="22"/>
      <c r="G36" s="22"/>
      <c r="H36" s="22"/>
      <c r="I36" s="22"/>
      <c r="J36" s="49" t="s">
        <v>160</v>
      </c>
      <c r="K36" s="46" t="s">
        <v>161</v>
      </c>
      <c r="L36" s="47" t="s">
        <v>162</v>
      </c>
      <c r="M36" s="47" t="s">
        <v>158</v>
      </c>
      <c r="N36" s="47" t="s">
        <v>159</v>
      </c>
      <c r="O36" s="47" t="s">
        <v>155</v>
      </c>
      <c r="P36" s="47" t="s">
        <v>150</v>
      </c>
    </row>
    <row r="37" s="2" customFormat="1" ht="19.65" customHeight="1" spans="1:16">
      <c r="A37" s="28"/>
      <c r="B37" s="28"/>
      <c r="C37" s="32"/>
      <c r="D37" s="22"/>
      <c r="E37" s="22"/>
      <c r="F37" s="22"/>
      <c r="G37" s="22"/>
      <c r="H37" s="22"/>
      <c r="I37" s="22"/>
      <c r="J37" s="49" t="s">
        <v>151</v>
      </c>
      <c r="K37" s="46" t="s">
        <v>213</v>
      </c>
      <c r="L37" s="47" t="s">
        <v>146</v>
      </c>
      <c r="M37" s="47" t="s">
        <v>168</v>
      </c>
      <c r="N37" s="47" t="s">
        <v>169</v>
      </c>
      <c r="O37" s="47" t="s">
        <v>155</v>
      </c>
      <c r="P37" s="47" t="s">
        <v>150</v>
      </c>
    </row>
    <row r="38" s="2" customFormat="1" ht="19.65" customHeight="1" spans="1:16">
      <c r="A38" s="28"/>
      <c r="B38" s="28"/>
      <c r="C38" s="32"/>
      <c r="D38" s="22"/>
      <c r="E38" s="22"/>
      <c r="F38" s="22"/>
      <c r="G38" s="22"/>
      <c r="H38" s="22"/>
      <c r="I38" s="24"/>
      <c r="J38" s="49" t="s">
        <v>144</v>
      </c>
      <c r="K38" s="46" t="s">
        <v>214</v>
      </c>
      <c r="L38" s="47" t="s">
        <v>146</v>
      </c>
      <c r="M38" s="47" t="s">
        <v>168</v>
      </c>
      <c r="N38" s="47" t="s">
        <v>169</v>
      </c>
      <c r="O38" s="47" t="s">
        <v>155</v>
      </c>
      <c r="P38" s="47" t="s">
        <v>150</v>
      </c>
    </row>
    <row r="39" s="2" customFormat="1" ht="30" customHeight="1" spans="1:16">
      <c r="A39" s="28"/>
      <c r="B39" s="28"/>
      <c r="C39" s="32"/>
      <c r="D39" s="22"/>
      <c r="E39" s="22"/>
      <c r="F39" s="22"/>
      <c r="G39" s="22"/>
      <c r="H39" s="22"/>
      <c r="I39" s="20" t="s">
        <v>165</v>
      </c>
      <c r="J39" s="49" t="s">
        <v>186</v>
      </c>
      <c r="K39" s="46" t="s">
        <v>215</v>
      </c>
      <c r="L39" s="47" t="s">
        <v>188</v>
      </c>
      <c r="M39" s="47" t="s">
        <v>158</v>
      </c>
      <c r="N39" s="47" t="s">
        <v>159</v>
      </c>
      <c r="O39" s="47" t="s">
        <v>155</v>
      </c>
      <c r="P39" s="47" t="s">
        <v>150</v>
      </c>
    </row>
    <row r="40" s="2" customFormat="1" ht="21" customHeight="1" spans="1:16">
      <c r="A40" s="28"/>
      <c r="B40" s="28"/>
      <c r="C40" s="32"/>
      <c r="D40" s="22"/>
      <c r="E40" s="22"/>
      <c r="F40" s="22"/>
      <c r="G40" s="22"/>
      <c r="H40" s="22"/>
      <c r="I40" s="24"/>
      <c r="J40" s="49" t="s">
        <v>184</v>
      </c>
      <c r="K40" s="46" t="s">
        <v>216</v>
      </c>
      <c r="L40" s="47" t="s">
        <v>188</v>
      </c>
      <c r="M40" s="47" t="s">
        <v>158</v>
      </c>
      <c r="N40" s="47" t="s">
        <v>159</v>
      </c>
      <c r="O40" s="47" t="s">
        <v>155</v>
      </c>
      <c r="P40" s="47" t="s">
        <v>150</v>
      </c>
    </row>
    <row r="41" s="2" customFormat="1" ht="19.65" customHeight="1" spans="1:16">
      <c r="A41" s="30"/>
      <c r="B41" s="30"/>
      <c r="C41" s="33"/>
      <c r="D41" s="24"/>
      <c r="E41" s="24"/>
      <c r="F41" s="24"/>
      <c r="G41" s="24"/>
      <c r="H41" s="24"/>
      <c r="I41" s="48" t="s">
        <v>172</v>
      </c>
      <c r="J41" s="49" t="s">
        <v>173</v>
      </c>
      <c r="K41" s="46" t="s">
        <v>174</v>
      </c>
      <c r="L41" s="47" t="s">
        <v>188</v>
      </c>
      <c r="M41" s="47" t="s">
        <v>158</v>
      </c>
      <c r="N41" s="47" t="s">
        <v>159</v>
      </c>
      <c r="O41" s="47" t="s">
        <v>155</v>
      </c>
      <c r="P41" s="47" t="s">
        <v>150</v>
      </c>
    </row>
    <row r="42" s="2" customFormat="1" ht="19.65" customHeight="1" spans="1:16">
      <c r="A42" s="28" t="s">
        <v>217</v>
      </c>
      <c r="B42" s="28" t="s">
        <v>176</v>
      </c>
      <c r="C42" s="23">
        <v>360000</v>
      </c>
      <c r="D42" s="22" t="s">
        <v>218</v>
      </c>
      <c r="E42" s="22" t="s">
        <v>219</v>
      </c>
      <c r="F42" s="22"/>
      <c r="G42" s="22"/>
      <c r="H42" s="22"/>
      <c r="I42" s="20" t="s">
        <v>143</v>
      </c>
      <c r="J42" s="49" t="s">
        <v>156</v>
      </c>
      <c r="K42" s="46" t="s">
        <v>220</v>
      </c>
      <c r="L42" s="47" t="s">
        <v>179</v>
      </c>
      <c r="M42" s="47" t="s">
        <v>180</v>
      </c>
      <c r="N42" s="47" t="s">
        <v>181</v>
      </c>
      <c r="O42" s="47" t="s">
        <v>149</v>
      </c>
      <c r="P42" s="47" t="s">
        <v>150</v>
      </c>
    </row>
    <row r="43" s="2" customFormat="1" ht="27" spans="1:16">
      <c r="A43" s="28"/>
      <c r="B43" s="28"/>
      <c r="C43" s="32"/>
      <c r="D43" s="22"/>
      <c r="E43" s="22"/>
      <c r="F43" s="22"/>
      <c r="G43" s="22"/>
      <c r="H43" s="22"/>
      <c r="I43" s="22"/>
      <c r="J43" s="49" t="s">
        <v>144</v>
      </c>
      <c r="K43" s="46" t="s">
        <v>221</v>
      </c>
      <c r="L43" s="47" t="s">
        <v>188</v>
      </c>
      <c r="M43" s="47" t="s">
        <v>194</v>
      </c>
      <c r="N43" s="47" t="s">
        <v>195</v>
      </c>
      <c r="O43" s="47" t="s">
        <v>149</v>
      </c>
      <c r="P43" s="47" t="s">
        <v>150</v>
      </c>
    </row>
    <row r="44" s="2" customFormat="1" ht="19.65" customHeight="1" spans="1:16">
      <c r="A44" s="28"/>
      <c r="B44" s="28"/>
      <c r="C44" s="32"/>
      <c r="D44" s="22"/>
      <c r="E44" s="22"/>
      <c r="F44" s="22"/>
      <c r="G44" s="22"/>
      <c r="H44" s="22"/>
      <c r="I44" s="22"/>
      <c r="J44" s="49" t="s">
        <v>151</v>
      </c>
      <c r="K44" s="46" t="s">
        <v>222</v>
      </c>
      <c r="L44" s="47" t="s">
        <v>188</v>
      </c>
      <c r="M44" s="47" t="s">
        <v>223</v>
      </c>
      <c r="N44" s="47" t="s">
        <v>159</v>
      </c>
      <c r="O44" s="47" t="s">
        <v>149</v>
      </c>
      <c r="P44" s="47" t="s">
        <v>150</v>
      </c>
    </row>
    <row r="45" s="2" customFormat="1" ht="19.65" customHeight="1" spans="1:16">
      <c r="A45" s="28"/>
      <c r="B45" s="28"/>
      <c r="C45" s="32"/>
      <c r="D45" s="22"/>
      <c r="E45" s="22"/>
      <c r="F45" s="22"/>
      <c r="G45" s="22"/>
      <c r="H45" s="22"/>
      <c r="I45" s="24"/>
      <c r="J45" s="49" t="s">
        <v>160</v>
      </c>
      <c r="K45" s="46" t="s">
        <v>161</v>
      </c>
      <c r="L45" s="47" t="s">
        <v>162</v>
      </c>
      <c r="M45" s="47" t="s">
        <v>158</v>
      </c>
      <c r="N45" s="47" t="s">
        <v>159</v>
      </c>
      <c r="O45" s="47" t="s">
        <v>155</v>
      </c>
      <c r="P45" s="47" t="s">
        <v>150</v>
      </c>
    </row>
    <row r="46" s="2" customFormat="1" ht="19.65" customHeight="1" spans="1:16">
      <c r="A46" s="28"/>
      <c r="B46" s="28"/>
      <c r="C46" s="32"/>
      <c r="D46" s="22"/>
      <c r="E46" s="22"/>
      <c r="F46" s="22"/>
      <c r="G46" s="22"/>
      <c r="H46" s="22"/>
      <c r="I46" s="20" t="s">
        <v>165</v>
      </c>
      <c r="J46" s="49" t="s">
        <v>186</v>
      </c>
      <c r="K46" s="46" t="s">
        <v>167</v>
      </c>
      <c r="L46" s="47" t="s">
        <v>146</v>
      </c>
      <c r="M46" s="47" t="s">
        <v>168</v>
      </c>
      <c r="N46" s="47" t="s">
        <v>169</v>
      </c>
      <c r="O46" s="47" t="s">
        <v>149</v>
      </c>
      <c r="P46" s="47" t="s">
        <v>150</v>
      </c>
    </row>
    <row r="47" s="2" customFormat="1" ht="19.65" customHeight="1" spans="1:16">
      <c r="A47" s="28"/>
      <c r="B47" s="28"/>
      <c r="C47" s="32"/>
      <c r="D47" s="22"/>
      <c r="E47" s="22"/>
      <c r="F47" s="22"/>
      <c r="G47" s="22"/>
      <c r="H47" s="22"/>
      <c r="I47" s="24"/>
      <c r="J47" s="49" t="s">
        <v>184</v>
      </c>
      <c r="K47" s="46" t="s">
        <v>207</v>
      </c>
      <c r="L47" s="47" t="s">
        <v>188</v>
      </c>
      <c r="M47" s="47" t="s">
        <v>158</v>
      </c>
      <c r="N47" s="47" t="s">
        <v>159</v>
      </c>
      <c r="O47" s="47" t="s">
        <v>149</v>
      </c>
      <c r="P47" s="47" t="s">
        <v>150</v>
      </c>
    </row>
    <row r="48" s="2" customFormat="1" ht="19.65" customHeight="1" spans="1:16">
      <c r="A48" s="30"/>
      <c r="B48" s="30"/>
      <c r="C48" s="33"/>
      <c r="D48" s="24"/>
      <c r="E48" s="24"/>
      <c r="F48" s="24"/>
      <c r="G48" s="24"/>
      <c r="H48" s="24"/>
      <c r="I48" s="48" t="s">
        <v>172</v>
      </c>
      <c r="J48" s="49" t="s">
        <v>173</v>
      </c>
      <c r="K48" s="46" t="s">
        <v>174</v>
      </c>
      <c r="L48" s="47" t="s">
        <v>188</v>
      </c>
      <c r="M48" s="47" t="s">
        <v>158</v>
      </c>
      <c r="N48" s="47" t="s">
        <v>159</v>
      </c>
      <c r="O48" s="47" t="s">
        <v>149</v>
      </c>
      <c r="P48" s="47" t="s">
        <v>150</v>
      </c>
    </row>
    <row r="49" s="2" customFormat="1" ht="19.65" customHeight="1" spans="1:16">
      <c r="A49" s="28" t="s">
        <v>224</v>
      </c>
      <c r="B49" s="28" t="s">
        <v>176</v>
      </c>
      <c r="C49" s="23">
        <v>270000</v>
      </c>
      <c r="D49" s="22" t="s">
        <v>225</v>
      </c>
      <c r="E49" s="22" t="s">
        <v>226</v>
      </c>
      <c r="F49" s="22"/>
      <c r="G49" s="22"/>
      <c r="H49" s="22"/>
      <c r="I49" s="20" t="s">
        <v>143</v>
      </c>
      <c r="J49" s="49" t="s">
        <v>156</v>
      </c>
      <c r="K49" s="46" t="s">
        <v>227</v>
      </c>
      <c r="L49" s="47" t="s">
        <v>188</v>
      </c>
      <c r="M49" s="47" t="s">
        <v>158</v>
      </c>
      <c r="N49" s="47" t="s">
        <v>159</v>
      </c>
      <c r="O49" s="47" t="s">
        <v>163</v>
      </c>
      <c r="P49" s="47" t="s">
        <v>150</v>
      </c>
    </row>
    <row r="50" s="2" customFormat="1" ht="27" spans="1:16">
      <c r="A50" s="28"/>
      <c r="B50" s="28"/>
      <c r="C50" s="32"/>
      <c r="D50" s="22"/>
      <c r="E50" s="22"/>
      <c r="F50" s="22"/>
      <c r="G50" s="22"/>
      <c r="H50" s="22"/>
      <c r="I50" s="22"/>
      <c r="J50" s="49" t="s">
        <v>144</v>
      </c>
      <c r="K50" s="46" t="s">
        <v>228</v>
      </c>
      <c r="L50" s="47" t="s">
        <v>146</v>
      </c>
      <c r="M50" s="47" t="s">
        <v>229</v>
      </c>
      <c r="N50" s="47" t="s">
        <v>230</v>
      </c>
      <c r="O50" s="47" t="s">
        <v>155</v>
      </c>
      <c r="P50" s="47" t="s">
        <v>150</v>
      </c>
    </row>
    <row r="51" s="2" customFormat="1" ht="19.65" customHeight="1" spans="1:16">
      <c r="A51" s="28"/>
      <c r="B51" s="28"/>
      <c r="C51" s="32"/>
      <c r="D51" s="22"/>
      <c r="E51" s="22"/>
      <c r="F51" s="22"/>
      <c r="G51" s="22"/>
      <c r="H51" s="22"/>
      <c r="I51" s="22"/>
      <c r="J51" s="49" t="s">
        <v>160</v>
      </c>
      <c r="K51" s="46" t="s">
        <v>231</v>
      </c>
      <c r="L51" s="47" t="s">
        <v>162</v>
      </c>
      <c r="M51" s="47" t="s">
        <v>158</v>
      </c>
      <c r="N51" s="47" t="s">
        <v>159</v>
      </c>
      <c r="O51" s="47" t="s">
        <v>163</v>
      </c>
      <c r="P51" s="47" t="s">
        <v>150</v>
      </c>
    </row>
    <row r="52" s="2" customFormat="1" ht="19.65" customHeight="1" spans="1:16">
      <c r="A52" s="28"/>
      <c r="B52" s="28"/>
      <c r="C52" s="32"/>
      <c r="D52" s="22"/>
      <c r="E52" s="22"/>
      <c r="F52" s="22"/>
      <c r="G52" s="22"/>
      <c r="H52" s="22"/>
      <c r="I52" s="24"/>
      <c r="J52" s="49" t="s">
        <v>151</v>
      </c>
      <c r="K52" s="46" t="s">
        <v>232</v>
      </c>
      <c r="L52" s="47" t="s">
        <v>188</v>
      </c>
      <c r="M52" s="47" t="s">
        <v>158</v>
      </c>
      <c r="N52" s="47" t="s">
        <v>159</v>
      </c>
      <c r="O52" s="47" t="s">
        <v>155</v>
      </c>
      <c r="P52" s="47" t="s">
        <v>150</v>
      </c>
    </row>
    <row r="53" s="2" customFormat="1" ht="19.65" customHeight="1" spans="1:16">
      <c r="A53" s="28"/>
      <c r="B53" s="28"/>
      <c r="C53" s="32"/>
      <c r="D53" s="22"/>
      <c r="E53" s="22"/>
      <c r="F53" s="22"/>
      <c r="G53" s="22"/>
      <c r="H53" s="22"/>
      <c r="I53" s="20" t="s">
        <v>165</v>
      </c>
      <c r="J53" s="49" t="s">
        <v>186</v>
      </c>
      <c r="K53" s="46" t="s">
        <v>233</v>
      </c>
      <c r="L53" s="47" t="s">
        <v>188</v>
      </c>
      <c r="M53" s="47" t="s">
        <v>158</v>
      </c>
      <c r="N53" s="47" t="s">
        <v>159</v>
      </c>
      <c r="O53" s="47" t="s">
        <v>149</v>
      </c>
      <c r="P53" s="47" t="s">
        <v>150</v>
      </c>
    </row>
    <row r="54" s="2" customFormat="1" ht="19.65" customHeight="1" spans="1:16">
      <c r="A54" s="28"/>
      <c r="B54" s="28"/>
      <c r="C54" s="32"/>
      <c r="D54" s="22"/>
      <c r="E54" s="22"/>
      <c r="F54" s="22"/>
      <c r="G54" s="22"/>
      <c r="H54" s="22"/>
      <c r="I54" s="24"/>
      <c r="J54" s="49" t="s">
        <v>184</v>
      </c>
      <c r="K54" s="46" t="s">
        <v>234</v>
      </c>
      <c r="L54" s="47" t="s">
        <v>188</v>
      </c>
      <c r="M54" s="47" t="s">
        <v>158</v>
      </c>
      <c r="N54" s="47" t="s">
        <v>159</v>
      </c>
      <c r="O54" s="47" t="s">
        <v>149</v>
      </c>
      <c r="P54" s="47" t="s">
        <v>150</v>
      </c>
    </row>
    <row r="55" s="2" customFormat="1" ht="19.65" customHeight="1" spans="1:16">
      <c r="A55" s="30"/>
      <c r="B55" s="30"/>
      <c r="C55" s="33"/>
      <c r="D55" s="24"/>
      <c r="E55" s="24"/>
      <c r="F55" s="24"/>
      <c r="G55" s="24"/>
      <c r="H55" s="24"/>
      <c r="I55" s="48" t="s">
        <v>172</v>
      </c>
      <c r="J55" s="49" t="s">
        <v>173</v>
      </c>
      <c r="K55" s="46" t="s">
        <v>174</v>
      </c>
      <c r="L55" s="47" t="s">
        <v>188</v>
      </c>
      <c r="M55" s="47" t="s">
        <v>158</v>
      </c>
      <c r="N55" s="47" t="s">
        <v>159</v>
      </c>
      <c r="O55" s="47" t="s">
        <v>149</v>
      </c>
      <c r="P55" s="47" t="s">
        <v>150</v>
      </c>
    </row>
    <row r="56" s="2" customFormat="1" ht="13.5" spans="3:3">
      <c r="C56" s="34"/>
    </row>
    <row r="57" s="2" customFormat="1" ht="13.5" spans="3:3">
      <c r="C57" s="34"/>
    </row>
    <row r="58" s="2" customFormat="1" ht="13.5" spans="3:3">
      <c r="C58" s="34"/>
    </row>
    <row r="59" s="2" customFormat="1" ht="13.5" spans="3:3">
      <c r="C59" s="34"/>
    </row>
    <row r="60" s="2" customFormat="1" ht="13.5" spans="3:3">
      <c r="C60" s="34"/>
    </row>
    <row r="61" s="2" customFormat="1" ht="13.5" spans="3:3">
      <c r="C61" s="34"/>
    </row>
    <row r="62" s="2" customFormat="1" ht="13.5" spans="3:3">
      <c r="C62" s="34"/>
    </row>
    <row r="63" s="2" customFormat="1" ht="13.5" spans="3:3">
      <c r="C63" s="34"/>
    </row>
    <row r="64" s="2" customFormat="1" ht="13.5" spans="3:3">
      <c r="C64" s="34"/>
    </row>
    <row r="65" s="2" customFormat="1" ht="13.5" spans="3:3">
      <c r="C65" s="34"/>
    </row>
    <row r="66" s="2" customFormat="1" ht="13.5" spans="3:3">
      <c r="C66" s="34"/>
    </row>
    <row r="67" s="2" customFormat="1" ht="13.5" spans="3:3">
      <c r="C67" s="34"/>
    </row>
    <row r="68" s="2" customFormat="1" ht="13.5" spans="3:3">
      <c r="C68" s="34"/>
    </row>
    <row r="69" s="2" customFormat="1" ht="13.5" spans="3:3">
      <c r="C69" s="34"/>
    </row>
    <row r="70" s="2" customFormat="1" ht="13.5" spans="3:3">
      <c r="C70" s="34"/>
    </row>
    <row r="71" s="2" customFormat="1" ht="13.5" spans="3:3">
      <c r="C71" s="34"/>
    </row>
    <row r="72" s="2" customFormat="1" ht="13.5" spans="3:3">
      <c r="C72" s="34"/>
    </row>
    <row r="73" s="2" customFormat="1" ht="13.5" spans="3:3">
      <c r="C73" s="34"/>
    </row>
    <row r="74" s="2" customFormat="1" ht="13.5" spans="3:3">
      <c r="C74" s="34"/>
    </row>
    <row r="75" s="2" customFormat="1" ht="13.5" spans="3:3">
      <c r="C75" s="34"/>
    </row>
    <row r="76" s="2" customFormat="1" ht="13.5" spans="3:3">
      <c r="C76" s="34"/>
    </row>
    <row r="77" s="2" customFormat="1" ht="13.5" spans="3:3">
      <c r="C77" s="34"/>
    </row>
    <row r="78" s="2" customFormat="1" ht="13.5" spans="3:3">
      <c r="C78" s="34"/>
    </row>
    <row r="79" s="2" customFormat="1" ht="13.5" spans="3:3">
      <c r="C79" s="34"/>
    </row>
    <row r="80" s="2" customFormat="1" ht="13.5" spans="3:3">
      <c r="C80" s="34"/>
    </row>
    <row r="81" s="2" customFormat="1" ht="13.5" spans="3:3">
      <c r="C81" s="34"/>
    </row>
    <row r="82" s="2" customFormat="1" ht="13.5" spans="3:3">
      <c r="C82" s="34"/>
    </row>
    <row r="83" s="2" customFormat="1" ht="13.5" spans="3:3">
      <c r="C83" s="34"/>
    </row>
  </sheetData>
  <mergeCells count="82">
    <mergeCell ref="A2:K2"/>
    <mergeCell ref="D4:H4"/>
    <mergeCell ref="A4:A5"/>
    <mergeCell ref="A7:A14"/>
    <mergeCell ref="A15:A21"/>
    <mergeCell ref="A22:A27"/>
    <mergeCell ref="A28:A34"/>
    <mergeCell ref="A35:A41"/>
    <mergeCell ref="A42:A48"/>
    <mergeCell ref="A49:A55"/>
    <mergeCell ref="B4:B5"/>
    <mergeCell ref="B7:B14"/>
    <mergeCell ref="B15:B21"/>
    <mergeCell ref="B22:B27"/>
    <mergeCell ref="B28:B34"/>
    <mergeCell ref="B35:B41"/>
    <mergeCell ref="B42:B48"/>
    <mergeCell ref="B49:B55"/>
    <mergeCell ref="C4:C5"/>
    <mergeCell ref="C7:C14"/>
    <mergeCell ref="C15:C21"/>
    <mergeCell ref="C22:C27"/>
    <mergeCell ref="C28:C34"/>
    <mergeCell ref="C35:C41"/>
    <mergeCell ref="C42:C48"/>
    <mergeCell ref="C49:C55"/>
    <mergeCell ref="D7:D14"/>
    <mergeCell ref="D15:D21"/>
    <mergeCell ref="D22:D27"/>
    <mergeCell ref="D28:D34"/>
    <mergeCell ref="D35:D41"/>
    <mergeCell ref="D42:D48"/>
    <mergeCell ref="D49:D55"/>
    <mergeCell ref="E7:E14"/>
    <mergeCell ref="E15:E21"/>
    <mergeCell ref="E22:E27"/>
    <mergeCell ref="E28:E34"/>
    <mergeCell ref="E35:E41"/>
    <mergeCell ref="E42:E48"/>
    <mergeCell ref="E49:E55"/>
    <mergeCell ref="F7:F14"/>
    <mergeCell ref="F15:F21"/>
    <mergeCell ref="F22:F27"/>
    <mergeCell ref="F28:F34"/>
    <mergeCell ref="F35:F41"/>
    <mergeCell ref="F42:F48"/>
    <mergeCell ref="F49:F55"/>
    <mergeCell ref="G7:G14"/>
    <mergeCell ref="G15:G21"/>
    <mergeCell ref="G22:G27"/>
    <mergeCell ref="G28:G34"/>
    <mergeCell ref="G35:G41"/>
    <mergeCell ref="G42:G48"/>
    <mergeCell ref="G49:G55"/>
    <mergeCell ref="H7:H14"/>
    <mergeCell ref="H15:H21"/>
    <mergeCell ref="H22:H27"/>
    <mergeCell ref="H28:H34"/>
    <mergeCell ref="H35:H41"/>
    <mergeCell ref="H42:H48"/>
    <mergeCell ref="H49:H55"/>
    <mergeCell ref="I4:I5"/>
    <mergeCell ref="I7:I11"/>
    <mergeCell ref="I12:I13"/>
    <mergeCell ref="I15:I18"/>
    <mergeCell ref="I19:I20"/>
    <mergeCell ref="I22:I25"/>
    <mergeCell ref="I28:I31"/>
    <mergeCell ref="I32:I33"/>
    <mergeCell ref="I35:I38"/>
    <mergeCell ref="I39:I40"/>
    <mergeCell ref="I42:I45"/>
    <mergeCell ref="I46:I47"/>
    <mergeCell ref="I49:I52"/>
    <mergeCell ref="I53:I54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629166666666667" top="0.393055555555556" bottom="0.590277777777778" header="0.5" footer="0.5"/>
  <pageSetup paperSize="8" scale="66" pageOrder="overThenDown" orientation="landscape" horizontalDpi="600" verticalDpi="30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E16" sqref="E16"/>
    </sheetView>
  </sheetViews>
  <sheetFormatPr defaultColWidth="15.625" defaultRowHeight="24.95" customHeight="1" outlineLevelCol="4"/>
  <cols>
    <col min="1" max="1" width="15.625" style="91"/>
    <col min="2" max="2" width="20.75" customWidth="1"/>
    <col min="3" max="3" width="17.125"/>
    <col min="4" max="4" width="16"/>
    <col min="5" max="5" width="17.125"/>
  </cols>
  <sheetData>
    <row r="1" customHeight="1" spans="1:1">
      <c r="A1" t="s">
        <v>44</v>
      </c>
    </row>
    <row r="2" customHeight="1" spans="1:5">
      <c r="A2" s="54" t="s">
        <v>45</v>
      </c>
      <c r="B2" s="54"/>
      <c r="C2" s="54"/>
      <c r="D2" s="54"/>
      <c r="E2" s="54"/>
    </row>
    <row r="3" customHeight="1" spans="1:5">
      <c r="A3" s="55" t="s">
        <v>2</v>
      </c>
      <c r="B3" s="54"/>
      <c r="C3" s="54"/>
      <c r="D3" s="54"/>
      <c r="E3" s="70" t="s">
        <v>3</v>
      </c>
    </row>
    <row r="4" customHeight="1" spans="1:5">
      <c r="A4" s="60" t="s">
        <v>46</v>
      </c>
      <c r="B4" s="60"/>
      <c r="C4" s="60" t="s">
        <v>47</v>
      </c>
      <c r="D4" s="60"/>
      <c r="E4" s="60"/>
    </row>
    <row r="5" s="69" customFormat="1" customHeight="1" spans="1:5">
      <c r="A5" s="60" t="s">
        <v>48</v>
      </c>
      <c r="B5" s="60" t="s">
        <v>49</v>
      </c>
      <c r="C5" s="60" t="s">
        <v>50</v>
      </c>
      <c r="D5" s="60" t="s">
        <v>51</v>
      </c>
      <c r="E5" s="60" t="s">
        <v>52</v>
      </c>
    </row>
    <row r="6" customHeight="1" spans="1:5">
      <c r="A6" s="61">
        <v>2080505</v>
      </c>
      <c r="B6" s="61" t="s">
        <v>53</v>
      </c>
      <c r="C6" s="62">
        <f t="shared" ref="C6:C10" si="0">D6+E6</f>
        <v>213281.3</v>
      </c>
      <c r="D6" s="62">
        <v>213281.3</v>
      </c>
      <c r="E6" s="62"/>
    </row>
    <row r="7" customHeight="1" spans="1:5">
      <c r="A7" s="61">
        <v>2070605</v>
      </c>
      <c r="B7" s="61" t="s">
        <v>54</v>
      </c>
      <c r="C7" s="62">
        <f t="shared" si="0"/>
        <v>5953464</v>
      </c>
      <c r="D7" s="62">
        <v>2223464</v>
      </c>
      <c r="E7" s="62">
        <v>3730000</v>
      </c>
    </row>
    <row r="8" customHeight="1" spans="1:5">
      <c r="A8" s="61">
        <v>2101102</v>
      </c>
      <c r="B8" s="61" t="s">
        <v>55</v>
      </c>
      <c r="C8" s="62">
        <f t="shared" si="0"/>
        <v>113305.7</v>
      </c>
      <c r="D8" s="62">
        <v>113305.7</v>
      </c>
      <c r="E8" s="62"/>
    </row>
    <row r="9" customHeight="1" spans="1:5">
      <c r="A9" s="61">
        <v>2101103</v>
      </c>
      <c r="B9" s="61" t="s">
        <v>56</v>
      </c>
      <c r="C9" s="62">
        <f t="shared" si="0"/>
        <v>138742.8</v>
      </c>
      <c r="D9" s="62">
        <v>138742.8</v>
      </c>
      <c r="E9" s="62"/>
    </row>
    <row r="10" customHeight="1" spans="1:5">
      <c r="A10" s="61">
        <v>2210201</v>
      </c>
      <c r="B10" s="61" t="s">
        <v>57</v>
      </c>
      <c r="C10" s="62">
        <f t="shared" si="0"/>
        <v>166491.4</v>
      </c>
      <c r="D10" s="62">
        <v>166491.4</v>
      </c>
      <c r="E10" s="62"/>
    </row>
    <row r="11" customHeight="1" spans="1:5">
      <c r="A11" s="60" t="s">
        <v>8</v>
      </c>
      <c r="B11" s="60"/>
      <c r="C11" s="62">
        <f>SUM(C6:C10)</f>
        <v>6585285.2</v>
      </c>
      <c r="D11" s="62">
        <f>SUM(D6:D10)</f>
        <v>2855285.2</v>
      </c>
      <c r="E11" s="62">
        <f>SUM(E6:E10)</f>
        <v>3730000</v>
      </c>
    </row>
    <row r="13" customHeight="1" spans="5:5">
      <c r="E13">
        <v>595</v>
      </c>
    </row>
    <row r="14" customHeight="1" spans="5:5">
      <c r="E14">
        <v>1700000</v>
      </c>
    </row>
    <row r="15" customHeight="1" spans="5:5">
      <c r="E15">
        <f>E7-E14</f>
        <v>2030000</v>
      </c>
    </row>
  </sheetData>
  <mergeCells count="4">
    <mergeCell ref="A2:E2"/>
    <mergeCell ref="A4:B4"/>
    <mergeCell ref="C4:E4"/>
    <mergeCell ref="A11:B1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opLeftCell="A4" workbookViewId="0">
      <selection activeCell="E17" sqref="E17"/>
    </sheetView>
  </sheetViews>
  <sheetFormatPr defaultColWidth="15.625" defaultRowHeight="24.95" customHeight="1" outlineLevelCol="4"/>
  <cols>
    <col min="1" max="1" width="18.25" style="91" customWidth="1"/>
    <col min="2" max="2" width="30.75" customWidth="1"/>
    <col min="3" max="4" width="16"/>
  </cols>
  <sheetData>
    <row r="1" customHeight="1" spans="1:1">
      <c r="A1" t="s">
        <v>58</v>
      </c>
    </row>
    <row r="2" customHeight="1" spans="1:5">
      <c r="A2" s="54" t="s">
        <v>59</v>
      </c>
      <c r="B2" s="54"/>
      <c r="C2" s="54"/>
      <c r="D2" s="54"/>
      <c r="E2" s="54"/>
    </row>
    <row r="3" customHeight="1" spans="1:5">
      <c r="A3" s="55" t="s">
        <v>2</v>
      </c>
      <c r="E3" s="70" t="s">
        <v>3</v>
      </c>
    </row>
    <row r="4" customHeight="1" spans="1:5">
      <c r="A4" s="99" t="s">
        <v>60</v>
      </c>
      <c r="B4" s="99"/>
      <c r="C4" s="99" t="s">
        <v>61</v>
      </c>
      <c r="D4" s="99"/>
      <c r="E4" s="99"/>
    </row>
    <row r="5" s="69" customFormat="1" customHeight="1" spans="1:5">
      <c r="A5" s="100" t="s">
        <v>48</v>
      </c>
      <c r="B5" s="100" t="s">
        <v>49</v>
      </c>
      <c r="C5" s="100" t="s">
        <v>8</v>
      </c>
      <c r="D5" s="100" t="s">
        <v>62</v>
      </c>
      <c r="E5" s="100" t="s">
        <v>63</v>
      </c>
    </row>
    <row r="6" customHeight="1" spans="1:5">
      <c r="A6" s="101">
        <v>30101</v>
      </c>
      <c r="B6" s="102" t="s">
        <v>64</v>
      </c>
      <c r="C6" s="103">
        <f>D6+E6</f>
        <v>684768</v>
      </c>
      <c r="D6" s="103">
        <v>684768</v>
      </c>
      <c r="E6" s="103"/>
    </row>
    <row r="7" customHeight="1" spans="1:5">
      <c r="A7" s="101">
        <v>30102</v>
      </c>
      <c r="B7" s="102" t="s">
        <v>65</v>
      </c>
      <c r="C7" s="103">
        <f t="shared" ref="C7:C19" si="0">D7+E7</f>
        <v>279180</v>
      </c>
      <c r="D7" s="103">
        <v>279180</v>
      </c>
      <c r="E7" s="103"/>
    </row>
    <row r="8" customHeight="1" spans="1:5">
      <c r="A8" s="101">
        <v>30107</v>
      </c>
      <c r="B8" s="102" t="s">
        <v>66</v>
      </c>
      <c r="C8" s="103">
        <f t="shared" si="0"/>
        <v>479520</v>
      </c>
      <c r="D8" s="103">
        <v>479520</v>
      </c>
      <c r="E8" s="103"/>
    </row>
    <row r="9" customHeight="1" spans="1:5">
      <c r="A9" s="101">
        <v>30108</v>
      </c>
      <c r="B9" s="102" t="s">
        <v>67</v>
      </c>
      <c r="C9" s="103">
        <f t="shared" si="0"/>
        <v>213281.3</v>
      </c>
      <c r="D9" s="103">
        <v>213281.3</v>
      </c>
      <c r="E9" s="103"/>
    </row>
    <row r="10" customHeight="1" spans="1:5">
      <c r="A10" s="101">
        <v>30110</v>
      </c>
      <c r="B10" s="102" t="s">
        <v>68</v>
      </c>
      <c r="C10" s="103">
        <f t="shared" si="0"/>
        <v>113305.7</v>
      </c>
      <c r="D10" s="103">
        <v>113305.7</v>
      </c>
      <c r="E10" s="103"/>
    </row>
    <row r="11" customHeight="1" spans="1:5">
      <c r="A11" s="101">
        <v>30111</v>
      </c>
      <c r="B11" s="102" t="s">
        <v>69</v>
      </c>
      <c r="C11" s="103">
        <f t="shared" si="0"/>
        <v>138742.8</v>
      </c>
      <c r="D11" s="103">
        <v>138742.8</v>
      </c>
      <c r="E11" s="103"/>
    </row>
    <row r="12" customHeight="1" spans="1:5">
      <c r="A12" s="101">
        <v>30112</v>
      </c>
      <c r="B12" s="102" t="s">
        <v>70</v>
      </c>
      <c r="C12" s="103">
        <f t="shared" si="0"/>
        <v>7998</v>
      </c>
      <c r="D12" s="103">
        <v>7998</v>
      </c>
      <c r="E12" s="103"/>
    </row>
    <row r="13" customHeight="1" spans="1:5">
      <c r="A13" s="101">
        <v>30113</v>
      </c>
      <c r="B13" s="102" t="s">
        <v>57</v>
      </c>
      <c r="C13" s="103">
        <f t="shared" si="0"/>
        <v>166491.4</v>
      </c>
      <c r="D13" s="103">
        <v>166491.4</v>
      </c>
      <c r="E13" s="103"/>
    </row>
    <row r="14" customHeight="1" spans="1:5">
      <c r="A14" s="101">
        <v>30199</v>
      </c>
      <c r="B14" s="102" t="s">
        <v>71</v>
      </c>
      <c r="C14" s="103">
        <f t="shared" si="0"/>
        <v>548325</v>
      </c>
      <c r="D14" s="103">
        <v>548325</v>
      </c>
      <c r="E14" s="103"/>
    </row>
    <row r="15" customHeight="1" spans="1:5">
      <c r="A15" s="101">
        <v>30207</v>
      </c>
      <c r="B15" s="102" t="s">
        <v>72</v>
      </c>
      <c r="C15" s="103">
        <f t="shared" si="0"/>
        <v>18720</v>
      </c>
      <c r="D15" s="103">
        <v>18720</v>
      </c>
      <c r="E15" s="103"/>
    </row>
    <row r="16" customHeight="1" spans="1:5">
      <c r="A16" s="101">
        <v>30201</v>
      </c>
      <c r="B16" s="104" t="s">
        <v>73</v>
      </c>
      <c r="C16" s="103">
        <f t="shared" si="0"/>
        <v>170000</v>
      </c>
      <c r="D16" s="103"/>
      <c r="E16" s="103">
        <v>170000</v>
      </c>
    </row>
    <row r="17" customHeight="1" spans="1:5">
      <c r="A17" s="101">
        <v>30228</v>
      </c>
      <c r="B17" s="104" t="s">
        <v>74</v>
      </c>
      <c r="C17" s="103">
        <f t="shared" si="0"/>
        <v>27748.6</v>
      </c>
      <c r="D17" s="103"/>
      <c r="E17" s="103">
        <v>27748.6</v>
      </c>
    </row>
    <row r="18" customHeight="1" spans="1:5">
      <c r="A18" s="101">
        <v>30229</v>
      </c>
      <c r="B18" s="104" t="s">
        <v>75</v>
      </c>
      <c r="C18" s="103">
        <f t="shared" si="0"/>
        <v>530.4</v>
      </c>
      <c r="D18" s="103"/>
      <c r="E18" s="103">
        <v>530.4</v>
      </c>
    </row>
    <row r="19" customHeight="1" spans="1:5">
      <c r="A19" s="101">
        <v>30231</v>
      </c>
      <c r="B19" s="104" t="s">
        <v>76</v>
      </c>
      <c r="C19" s="103">
        <f t="shared" si="0"/>
        <v>16000</v>
      </c>
      <c r="D19" s="103"/>
      <c r="E19" s="103">
        <v>16000</v>
      </c>
    </row>
    <row r="20" customHeight="1" spans="1:5">
      <c r="A20" s="100" t="s">
        <v>8</v>
      </c>
      <c r="B20" s="100"/>
      <c r="C20" s="103">
        <f>SUM(C6:C19)</f>
        <v>2864611.2</v>
      </c>
      <c r="D20" s="103">
        <f>SUM(D6:D19)</f>
        <v>2650332.2</v>
      </c>
      <c r="E20" s="103">
        <f>SUM(E6:E19)</f>
        <v>214279</v>
      </c>
    </row>
  </sheetData>
  <mergeCells count="4">
    <mergeCell ref="A2:E2"/>
    <mergeCell ref="A4:B4"/>
    <mergeCell ref="C4:E4"/>
    <mergeCell ref="A20:B20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opLeftCell="D1" workbookViewId="0">
      <selection activeCell="H14" sqref="H14"/>
    </sheetView>
  </sheetViews>
  <sheetFormatPr defaultColWidth="15.625" defaultRowHeight="24.95" customHeight="1"/>
  <cols>
    <col min="1" max="1" width="11.625" customWidth="1"/>
    <col min="2" max="2" width="12.75" customWidth="1"/>
    <col min="3" max="3" width="12.625" customWidth="1"/>
    <col min="6" max="6" width="12.875" customWidth="1"/>
    <col min="7" max="7" width="12.2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77</v>
      </c>
    </row>
    <row r="2" ht="34.5" customHeight="1" spans="1:12">
      <c r="A2" s="54" t="s">
        <v>78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customHeight="1" spans="1:12">
      <c r="A3" s="55" t="s">
        <v>2</v>
      </c>
      <c r="L3" s="70" t="s">
        <v>3</v>
      </c>
    </row>
    <row r="4" ht="29.25" customHeight="1" spans="1:12">
      <c r="A4" s="60" t="s">
        <v>79</v>
      </c>
      <c r="B4" s="60"/>
      <c r="C4" s="60"/>
      <c r="D4" s="60"/>
      <c r="E4" s="60"/>
      <c r="F4" s="60"/>
      <c r="G4" s="60" t="s">
        <v>47</v>
      </c>
      <c r="H4" s="60"/>
      <c r="I4" s="60"/>
      <c r="J4" s="60"/>
      <c r="K4" s="60"/>
      <c r="L4" s="60"/>
    </row>
    <row r="5" s="88" customFormat="1" customHeight="1" spans="1:12">
      <c r="A5" s="90" t="s">
        <v>8</v>
      </c>
      <c r="B5" s="90" t="s">
        <v>80</v>
      </c>
      <c r="C5" s="90" t="s">
        <v>81</v>
      </c>
      <c r="D5" s="90"/>
      <c r="E5" s="90"/>
      <c r="F5" s="90" t="s">
        <v>82</v>
      </c>
      <c r="G5" s="90" t="s">
        <v>8</v>
      </c>
      <c r="H5" s="90" t="s">
        <v>80</v>
      </c>
      <c r="I5" s="90" t="s">
        <v>81</v>
      </c>
      <c r="J5" s="90"/>
      <c r="K5" s="90"/>
      <c r="L5" s="90" t="s">
        <v>82</v>
      </c>
    </row>
    <row r="6" s="88" customFormat="1" customHeight="1" spans="1:12">
      <c r="A6" s="90"/>
      <c r="B6" s="90"/>
      <c r="C6" s="90" t="s">
        <v>50</v>
      </c>
      <c r="D6" s="90" t="s">
        <v>83</v>
      </c>
      <c r="E6" s="90" t="s">
        <v>84</v>
      </c>
      <c r="F6" s="90"/>
      <c r="G6" s="90"/>
      <c r="H6" s="90"/>
      <c r="I6" s="90" t="s">
        <v>50</v>
      </c>
      <c r="J6" s="90" t="s">
        <v>83</v>
      </c>
      <c r="K6" s="90" t="s">
        <v>84</v>
      </c>
      <c r="L6" s="90"/>
    </row>
    <row r="7" s="98" customFormat="1" ht="39" customHeight="1" spans="1:12">
      <c r="A7" s="80">
        <f>B7+C7+F7</f>
        <v>45000</v>
      </c>
      <c r="B7" s="80">
        <v>0</v>
      </c>
      <c r="C7" s="80">
        <f>D7+E7</f>
        <v>44100</v>
      </c>
      <c r="D7" s="80">
        <v>0</v>
      </c>
      <c r="E7" s="80">
        <v>44100</v>
      </c>
      <c r="F7" s="80">
        <v>900</v>
      </c>
      <c r="G7" s="80">
        <f>H7+I7+L7</f>
        <v>43650</v>
      </c>
      <c r="H7" s="80">
        <v>0</v>
      </c>
      <c r="I7" s="80">
        <f>J7+K7</f>
        <v>42750</v>
      </c>
      <c r="J7" s="80">
        <v>0</v>
      </c>
      <c r="K7" s="80">
        <v>42750</v>
      </c>
      <c r="L7" s="80">
        <v>900</v>
      </c>
    </row>
    <row r="8" ht="40.5" customHeight="1" spans="1:1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customHeight="1" spans="1:12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ht="26.25" customHeight="1" spans="1:12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opLeftCell="B1" workbookViewId="0">
      <selection activeCell="C12" sqref="C12"/>
    </sheetView>
  </sheetViews>
  <sheetFormatPr defaultColWidth="15.625" defaultRowHeight="24.95" customHeight="1" outlineLevelRow="6" outlineLevelCol="4"/>
  <cols>
    <col min="1" max="1" width="12.5" style="91" customWidth="1"/>
    <col min="2" max="2" width="30.875" customWidth="1"/>
    <col min="3" max="3" width="17.625" customWidth="1"/>
    <col min="4" max="4" width="13.875" customWidth="1"/>
    <col min="5" max="5" width="18" customWidth="1"/>
  </cols>
  <sheetData>
    <row r="1" customHeight="1" spans="1:1">
      <c r="A1" t="s">
        <v>85</v>
      </c>
    </row>
    <row r="2" s="92" customFormat="1" ht="47.25" customHeight="1" spans="1:5">
      <c r="A2" s="54" t="s">
        <v>86</v>
      </c>
      <c r="B2" s="54"/>
      <c r="C2" s="54"/>
      <c r="D2" s="54"/>
      <c r="E2" s="54"/>
    </row>
    <row r="3" customHeight="1" spans="1:5">
      <c r="A3" s="55" t="s">
        <v>2</v>
      </c>
      <c r="E3" s="70" t="s">
        <v>3</v>
      </c>
    </row>
    <row r="4" customHeight="1" spans="1:5">
      <c r="A4" s="60" t="s">
        <v>46</v>
      </c>
      <c r="B4" s="60"/>
      <c r="C4" s="60" t="s">
        <v>47</v>
      </c>
      <c r="D4" s="60"/>
      <c r="E4" s="60"/>
    </row>
    <row r="5" s="69" customFormat="1" customHeight="1" spans="1:5">
      <c r="A5" s="60" t="s">
        <v>48</v>
      </c>
      <c r="B5" s="60" t="s">
        <v>49</v>
      </c>
      <c r="C5" s="60" t="s">
        <v>50</v>
      </c>
      <c r="D5" s="60" t="s">
        <v>51</v>
      </c>
      <c r="E5" s="60" t="s">
        <v>52</v>
      </c>
    </row>
    <row r="6" s="69" customFormat="1" customHeight="1" spans="1:5">
      <c r="A6" s="93">
        <v>2120899</v>
      </c>
      <c r="B6" s="94" t="s">
        <v>87</v>
      </c>
      <c r="C6" s="95">
        <f>D6+E6</f>
        <v>3000000</v>
      </c>
      <c r="D6" s="96"/>
      <c r="E6" s="97">
        <v>3000000</v>
      </c>
    </row>
    <row r="7" customHeight="1" spans="1:5">
      <c r="A7" s="60" t="s">
        <v>8</v>
      </c>
      <c r="B7" s="60"/>
      <c r="C7" s="95">
        <f>SUM(C6:C6)</f>
        <v>3000000</v>
      </c>
      <c r="D7" s="95"/>
      <c r="E7" s="97">
        <f>SUM(E6:E6)</f>
        <v>3000000</v>
      </c>
    </row>
  </sheetData>
  <mergeCells count="4">
    <mergeCell ref="A2:E2"/>
    <mergeCell ref="A4:B4"/>
    <mergeCell ref="C4:E4"/>
    <mergeCell ref="A7:B7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D15" sqref="D15"/>
    </sheetView>
  </sheetViews>
  <sheetFormatPr defaultColWidth="15.625" defaultRowHeight="24.95" customHeight="1"/>
  <cols>
    <col min="1" max="1" width="9.625" customWidth="1"/>
    <col min="2" max="2" width="12.75" customWidth="1"/>
    <col min="3" max="3" width="12.625" customWidth="1"/>
    <col min="6" max="6" width="12.875" customWidth="1"/>
    <col min="7" max="7" width="10.37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88</v>
      </c>
    </row>
    <row r="2" ht="34.5" customHeight="1" spans="1:12">
      <c r="A2" s="89" t="s">
        <v>89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customHeight="1" spans="1:12">
      <c r="A3" s="55" t="s">
        <v>2</v>
      </c>
      <c r="L3" s="70" t="s">
        <v>3</v>
      </c>
    </row>
    <row r="4" ht="29.25" customHeight="1" spans="1:12">
      <c r="A4" s="60" t="s">
        <v>79</v>
      </c>
      <c r="B4" s="60"/>
      <c r="C4" s="60"/>
      <c r="D4" s="60"/>
      <c r="E4" s="60"/>
      <c r="F4" s="60"/>
      <c r="G4" s="60" t="s">
        <v>47</v>
      </c>
      <c r="H4" s="60"/>
      <c r="I4" s="60"/>
      <c r="J4" s="60"/>
      <c r="K4" s="60"/>
      <c r="L4" s="60"/>
    </row>
    <row r="5" s="88" customFormat="1" customHeight="1" spans="1:12">
      <c r="A5" s="90" t="s">
        <v>8</v>
      </c>
      <c r="B5" s="90" t="s">
        <v>80</v>
      </c>
      <c r="C5" s="90" t="s">
        <v>81</v>
      </c>
      <c r="D5" s="90"/>
      <c r="E5" s="90"/>
      <c r="F5" s="90" t="s">
        <v>82</v>
      </c>
      <c r="G5" s="90" t="s">
        <v>8</v>
      </c>
      <c r="H5" s="90" t="s">
        <v>80</v>
      </c>
      <c r="I5" s="90" t="s">
        <v>81</v>
      </c>
      <c r="J5" s="90"/>
      <c r="K5" s="90"/>
      <c r="L5" s="90" t="s">
        <v>82</v>
      </c>
    </row>
    <row r="6" s="88" customFormat="1" customHeight="1" spans="1:12">
      <c r="A6" s="90"/>
      <c r="B6" s="90"/>
      <c r="C6" s="90" t="s">
        <v>50</v>
      </c>
      <c r="D6" s="90" t="s">
        <v>83</v>
      </c>
      <c r="E6" s="90" t="s">
        <v>84</v>
      </c>
      <c r="F6" s="90"/>
      <c r="G6" s="90"/>
      <c r="H6" s="90"/>
      <c r="I6" s="90" t="s">
        <v>50</v>
      </c>
      <c r="J6" s="90" t="s">
        <v>83</v>
      </c>
      <c r="K6" s="90" t="s">
        <v>84</v>
      </c>
      <c r="L6" s="90"/>
    </row>
    <row r="7" ht="39" customHeight="1" spans="1:12">
      <c r="A7" s="78">
        <f>B7+C7+F7</f>
        <v>0</v>
      </c>
      <c r="B7" s="78"/>
      <c r="C7" s="78">
        <f>D7+E7</f>
        <v>0</v>
      </c>
      <c r="D7" s="78"/>
      <c r="E7" s="78"/>
      <c r="F7" s="78"/>
      <c r="G7" s="78">
        <f>H7+I7+L7</f>
        <v>0</v>
      </c>
      <c r="H7" s="78"/>
      <c r="I7" s="78">
        <f>J7+K7</f>
        <v>0</v>
      </c>
      <c r="J7" s="78"/>
      <c r="K7" s="78"/>
      <c r="L7" s="78"/>
    </row>
    <row r="8" ht="40.5" customHeight="1" spans="1:1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customHeight="1" spans="1:12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ht="26.25" customHeight="1" spans="1:12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workbookViewId="0">
      <pane ySplit="5" topLeftCell="A18" activePane="bottomLeft" state="frozen"/>
      <selection/>
      <selection pane="bottomLeft" activeCell="B36" sqref="B36"/>
    </sheetView>
  </sheetViews>
  <sheetFormatPr defaultColWidth="9" defaultRowHeight="24.95" customHeight="1" outlineLevelCol="3"/>
  <cols>
    <col min="1" max="1" width="37.5" customWidth="1"/>
    <col min="2" max="2" width="17.125" customWidth="1"/>
    <col min="3" max="3" width="36.125" customWidth="1"/>
    <col min="4" max="4" width="17.5" customWidth="1"/>
  </cols>
  <sheetData>
    <row r="1" customHeight="1" spans="1:1">
      <c r="A1" t="s">
        <v>90</v>
      </c>
    </row>
    <row r="2" ht="40.5" customHeight="1" spans="1:4">
      <c r="A2" s="54" t="s">
        <v>91</v>
      </c>
      <c r="B2" s="54"/>
      <c r="C2" s="54"/>
      <c r="D2" s="54"/>
    </row>
    <row r="3" customHeight="1" spans="1:4">
      <c r="A3" s="55" t="s">
        <v>2</v>
      </c>
      <c r="D3" s="70" t="s">
        <v>3</v>
      </c>
    </row>
    <row r="4" customHeight="1" spans="1:4">
      <c r="A4" s="82" t="s">
        <v>92</v>
      </c>
      <c r="B4" s="82"/>
      <c r="C4" s="82" t="s">
        <v>93</v>
      </c>
      <c r="D4" s="82"/>
    </row>
    <row r="5" customHeight="1" spans="1:4">
      <c r="A5" s="82" t="s">
        <v>94</v>
      </c>
      <c r="B5" s="82" t="s">
        <v>95</v>
      </c>
      <c r="C5" s="82" t="s">
        <v>94</v>
      </c>
      <c r="D5" s="82" t="s">
        <v>95</v>
      </c>
    </row>
    <row r="6" ht="20.1" customHeight="1" spans="1:4">
      <c r="A6" s="78" t="s">
        <v>13</v>
      </c>
      <c r="B6" s="80">
        <v>6585285.2</v>
      </c>
      <c r="C6" s="83" t="s">
        <v>14</v>
      </c>
      <c r="D6" s="62"/>
    </row>
    <row r="7" ht="20.1" customHeight="1" spans="1:4">
      <c r="A7" s="78" t="s">
        <v>15</v>
      </c>
      <c r="B7" s="80">
        <v>3000000</v>
      </c>
      <c r="C7" s="83" t="s">
        <v>16</v>
      </c>
      <c r="D7" s="62"/>
    </row>
    <row r="8" ht="20.1" customHeight="1" spans="1:4">
      <c r="A8" s="84"/>
      <c r="B8" s="80"/>
      <c r="C8" s="83" t="s">
        <v>17</v>
      </c>
      <c r="D8" s="62"/>
    </row>
    <row r="9" ht="20.1" customHeight="1" spans="1:4">
      <c r="A9" s="84"/>
      <c r="B9" s="80"/>
      <c r="C9" s="83" t="s">
        <v>18</v>
      </c>
      <c r="D9" s="62"/>
    </row>
    <row r="10" ht="20.1" customHeight="1" spans="1:4">
      <c r="A10" s="84"/>
      <c r="B10" s="80"/>
      <c r="C10" s="83" t="s">
        <v>19</v>
      </c>
      <c r="D10" s="62"/>
    </row>
    <row r="11" ht="20.1" customHeight="1" spans="1:4">
      <c r="A11" s="84"/>
      <c r="B11" s="80"/>
      <c r="C11" s="83" t="s">
        <v>20</v>
      </c>
      <c r="D11" s="62"/>
    </row>
    <row r="12" ht="20.1" customHeight="1" spans="1:4">
      <c r="A12" s="84"/>
      <c r="B12" s="80"/>
      <c r="C12" s="83" t="s">
        <v>21</v>
      </c>
      <c r="D12" s="62">
        <v>5953464</v>
      </c>
    </row>
    <row r="13" ht="20.1" customHeight="1" spans="1:4">
      <c r="A13" s="84"/>
      <c r="B13" s="80"/>
      <c r="C13" s="83" t="s">
        <v>22</v>
      </c>
      <c r="D13" s="62">
        <v>213281.3</v>
      </c>
    </row>
    <row r="14" ht="20.1" customHeight="1" spans="1:4">
      <c r="A14" s="84"/>
      <c r="B14" s="80"/>
      <c r="C14" s="83" t="s">
        <v>23</v>
      </c>
      <c r="D14" s="62"/>
    </row>
    <row r="15" ht="20.1" customHeight="1" spans="1:4">
      <c r="A15" s="84"/>
      <c r="B15" s="80"/>
      <c r="C15" s="83" t="s">
        <v>24</v>
      </c>
      <c r="D15" s="62">
        <v>252048.5</v>
      </c>
    </row>
    <row r="16" ht="20.1" customHeight="1" spans="1:4">
      <c r="A16" s="84"/>
      <c r="B16" s="80"/>
      <c r="C16" s="83" t="s">
        <v>25</v>
      </c>
      <c r="D16" s="62"/>
    </row>
    <row r="17" ht="20.1" customHeight="1" spans="1:4">
      <c r="A17" s="84"/>
      <c r="B17" s="80"/>
      <c r="C17" s="83" t="s">
        <v>26</v>
      </c>
      <c r="D17" s="62">
        <v>3000000</v>
      </c>
    </row>
    <row r="18" ht="20.1" customHeight="1" spans="1:4">
      <c r="A18" s="84"/>
      <c r="B18" s="80"/>
      <c r="C18" s="83" t="s">
        <v>27</v>
      </c>
      <c r="D18" s="62"/>
    </row>
    <row r="19" ht="20.1" customHeight="1" spans="1:4">
      <c r="A19" s="84"/>
      <c r="B19" s="80"/>
      <c r="C19" s="83" t="s">
        <v>28</v>
      </c>
      <c r="D19" s="62"/>
    </row>
    <row r="20" ht="20.1" customHeight="1" spans="1:4">
      <c r="A20" s="84"/>
      <c r="B20" s="80"/>
      <c r="C20" s="83" t="s">
        <v>29</v>
      </c>
      <c r="D20" s="62"/>
    </row>
    <row r="21" ht="20.1" customHeight="1" spans="1:4">
      <c r="A21" s="84"/>
      <c r="B21" s="80"/>
      <c r="C21" s="83" t="s">
        <v>30</v>
      </c>
      <c r="D21" s="62"/>
    </row>
    <row r="22" ht="20.1" customHeight="1" spans="1:4">
      <c r="A22" s="84"/>
      <c r="B22" s="80"/>
      <c r="C22" s="83" t="s">
        <v>31</v>
      </c>
      <c r="D22" s="62"/>
    </row>
    <row r="23" ht="20.1" customHeight="1" spans="1:4">
      <c r="A23" s="85"/>
      <c r="B23" s="80"/>
      <c r="C23" s="83" t="s">
        <v>32</v>
      </c>
      <c r="D23" s="62"/>
    </row>
    <row r="24" ht="20.1" customHeight="1" spans="1:4">
      <c r="A24" s="85"/>
      <c r="B24" s="80"/>
      <c r="C24" s="83" t="s">
        <v>33</v>
      </c>
      <c r="D24" s="62"/>
    </row>
    <row r="25" ht="20.1" customHeight="1" spans="1:4">
      <c r="A25" s="85"/>
      <c r="B25" s="80"/>
      <c r="C25" s="83" t="s">
        <v>34</v>
      </c>
      <c r="D25" s="62">
        <v>166491.4</v>
      </c>
    </row>
    <row r="26" ht="20.1" customHeight="1" spans="1:4">
      <c r="A26" s="85"/>
      <c r="B26" s="80"/>
      <c r="C26" s="83" t="s">
        <v>35</v>
      </c>
      <c r="D26" s="62"/>
    </row>
    <row r="27" ht="20.1" customHeight="1" spans="1:4">
      <c r="A27" s="85"/>
      <c r="B27" s="80"/>
      <c r="C27" s="83" t="s">
        <v>36</v>
      </c>
      <c r="D27" s="62"/>
    </row>
    <row r="28" ht="20.1" customHeight="1" spans="1:4">
      <c r="A28" s="85"/>
      <c r="B28" s="80"/>
      <c r="C28" s="83" t="s">
        <v>37</v>
      </c>
      <c r="D28" s="62"/>
    </row>
    <row r="29" ht="20.1" customHeight="1" spans="1:4">
      <c r="A29" s="85"/>
      <c r="B29" s="80"/>
      <c r="C29" s="83" t="s">
        <v>38</v>
      </c>
      <c r="D29" s="62"/>
    </row>
    <row r="30" ht="20.1" customHeight="1" spans="1:4">
      <c r="A30" s="85"/>
      <c r="B30" s="80"/>
      <c r="C30" s="83" t="s">
        <v>39</v>
      </c>
      <c r="D30" s="62"/>
    </row>
    <row r="31" ht="20.1" customHeight="1" spans="1:4">
      <c r="A31" s="85"/>
      <c r="B31" s="80"/>
      <c r="C31" s="83" t="s">
        <v>40</v>
      </c>
      <c r="D31" s="62"/>
    </row>
    <row r="32" ht="20.1" customHeight="1" spans="1:4">
      <c r="A32" s="86"/>
      <c r="B32" s="80"/>
      <c r="C32" s="83" t="s">
        <v>41</v>
      </c>
      <c r="D32" s="62"/>
    </row>
    <row r="33" ht="20.1" customHeight="1" spans="1:4">
      <c r="A33" s="85"/>
      <c r="B33" s="80"/>
      <c r="C33" s="87"/>
      <c r="D33" s="62"/>
    </row>
    <row r="34" ht="20.1" customHeight="1" spans="1:4">
      <c r="A34" s="82" t="s">
        <v>96</v>
      </c>
      <c r="B34" s="62">
        <f>SUM(B7+B6)</f>
        <v>9585285.2</v>
      </c>
      <c r="C34" s="82" t="s">
        <v>97</v>
      </c>
      <c r="D34" s="62">
        <f>SUM(D6:D33)</f>
        <v>9585285.2</v>
      </c>
    </row>
    <row r="35" customHeight="1" spans="2:2">
      <c r="B35">
        <f>B6/B34</f>
        <v>0.687020267273842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A7" sqref="A7"/>
    </sheetView>
  </sheetViews>
  <sheetFormatPr defaultColWidth="15.625" defaultRowHeight="24.95" customHeight="1" outlineLevelRow="6"/>
  <cols>
    <col min="1" max="1" width="14.375" customWidth="1"/>
    <col min="2" max="2" width="17.125" customWidth="1"/>
    <col min="3" max="4" width="14.375" customWidth="1"/>
    <col min="5" max="5" width="16.25" customWidth="1"/>
    <col min="6" max="6" width="17.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Height="1" spans="1:1">
      <c r="A1" t="s">
        <v>98</v>
      </c>
    </row>
    <row r="2" ht="35.25" customHeight="1" spans="1:12">
      <c r="A2" s="72" t="s">
        <v>99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customHeight="1" spans="1:12">
      <c r="A3" s="55"/>
      <c r="L3" s="81" t="s">
        <v>3</v>
      </c>
    </row>
    <row r="4" s="71" customFormat="1" ht="17.25" customHeight="1" spans="1:12">
      <c r="A4" s="73" t="s">
        <v>100</v>
      </c>
      <c r="B4" s="74" t="s">
        <v>101</v>
      </c>
      <c r="C4" s="74" t="s">
        <v>102</v>
      </c>
      <c r="D4" s="74" t="s">
        <v>103</v>
      </c>
      <c r="E4" s="74" t="s">
        <v>104</v>
      </c>
      <c r="F4" s="74" t="s">
        <v>105</v>
      </c>
      <c r="G4" s="74" t="s">
        <v>106</v>
      </c>
      <c r="H4" s="74" t="s">
        <v>107</v>
      </c>
      <c r="I4" s="74" t="s">
        <v>108</v>
      </c>
      <c r="J4" s="74" t="s">
        <v>109</v>
      </c>
      <c r="K4" s="74" t="s">
        <v>110</v>
      </c>
      <c r="L4" s="74" t="s">
        <v>111</v>
      </c>
    </row>
    <row r="5" s="71" customFormat="1" ht="17.25" customHeight="1" spans="1:12">
      <c r="A5" s="75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="71" customFormat="1" ht="17.25" customHeight="1" spans="1:12">
      <c r="A6" s="76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ht="57" customHeight="1" spans="1:12">
      <c r="A7" s="77" t="s">
        <v>112</v>
      </c>
      <c r="B7" s="62">
        <f>E7</f>
        <v>9585285.2</v>
      </c>
      <c r="C7" s="78"/>
      <c r="D7" s="78"/>
      <c r="E7" s="79">
        <f>F7+G7</f>
        <v>9585285.2</v>
      </c>
      <c r="F7" s="80">
        <v>6585285.2</v>
      </c>
      <c r="G7" s="80">
        <v>3000000</v>
      </c>
      <c r="H7" s="78"/>
      <c r="I7" s="78"/>
      <c r="J7" s="78"/>
      <c r="K7" s="78"/>
      <c r="L7" s="78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C16" sqref="C16"/>
    </sheetView>
  </sheetViews>
  <sheetFormatPr defaultColWidth="15.625" defaultRowHeight="24.95" customHeight="1"/>
  <cols>
    <col min="1" max="1" width="11.75" customWidth="1"/>
    <col min="3" max="3" width="16.5" customWidth="1"/>
    <col min="4" max="4" width="14.375" customWidth="1"/>
    <col min="5" max="5" width="16.5" customWidth="1"/>
    <col min="6" max="6" width="14.875" customWidth="1"/>
    <col min="7" max="7" width="16.125" customWidth="1"/>
    <col min="8" max="8" width="17.125" customWidth="1"/>
    <col min="9" max="9" width="8.875" customWidth="1"/>
    <col min="10" max="10" width="7.75" customWidth="1"/>
    <col min="12" max="12" width="11.25" customWidth="1"/>
    <col min="13" max="13" width="11.375" customWidth="1"/>
    <col min="14" max="14" width="8" customWidth="1"/>
  </cols>
  <sheetData>
    <row r="1" customHeight="1" spans="1:1">
      <c r="A1" t="s">
        <v>113</v>
      </c>
    </row>
    <row r="2" ht="31.5" customHeight="1" spans="1:9">
      <c r="A2" s="54" t="s">
        <v>114</v>
      </c>
      <c r="B2" s="54"/>
      <c r="C2" s="54"/>
      <c r="D2" s="54"/>
      <c r="E2" s="54"/>
      <c r="F2" s="54"/>
      <c r="G2" s="54"/>
      <c r="H2" s="54"/>
      <c r="I2" s="54"/>
    </row>
    <row r="3" customHeight="1" spans="1:9">
      <c r="A3" s="55" t="s">
        <v>2</v>
      </c>
      <c r="I3" s="70" t="s">
        <v>3</v>
      </c>
    </row>
    <row r="4" s="53" customFormat="1" customHeight="1" spans="1:9">
      <c r="A4" s="56" t="s">
        <v>46</v>
      </c>
      <c r="B4" s="56"/>
      <c r="C4" s="57" t="s">
        <v>8</v>
      </c>
      <c r="D4" s="58" t="s">
        <v>51</v>
      </c>
      <c r="E4" s="59"/>
      <c r="F4" s="59"/>
      <c r="G4" s="57" t="s">
        <v>52</v>
      </c>
      <c r="H4" s="57"/>
      <c r="I4" s="57"/>
    </row>
    <row r="5" s="53" customFormat="1" ht="36.75" customHeight="1" spans="1:9">
      <c r="A5" s="56" t="s">
        <v>48</v>
      </c>
      <c r="B5" s="56" t="s">
        <v>49</v>
      </c>
      <c r="C5" s="57"/>
      <c r="D5" s="57" t="s">
        <v>50</v>
      </c>
      <c r="E5" s="60" t="s">
        <v>62</v>
      </c>
      <c r="F5" s="60" t="s">
        <v>63</v>
      </c>
      <c r="G5" s="57" t="s">
        <v>50</v>
      </c>
      <c r="H5" s="57" t="s">
        <v>115</v>
      </c>
      <c r="I5" s="57" t="s">
        <v>116</v>
      </c>
    </row>
    <row r="6" customHeight="1" spans="1:9">
      <c r="A6" s="61">
        <v>2080505</v>
      </c>
      <c r="B6" s="61" t="s">
        <v>53</v>
      </c>
      <c r="C6" s="62">
        <f>D6+G6</f>
        <v>213281.3</v>
      </c>
      <c r="D6" s="62">
        <f>E6+F6</f>
        <v>213281.3</v>
      </c>
      <c r="E6" s="62">
        <v>213281.3</v>
      </c>
      <c r="F6" s="62"/>
      <c r="G6" s="62">
        <f>H6+I6</f>
        <v>0</v>
      </c>
      <c r="H6" s="62"/>
      <c r="I6" s="62"/>
    </row>
    <row r="7" customHeight="1" spans="1:9">
      <c r="A7" s="61">
        <v>2101102</v>
      </c>
      <c r="B7" s="61" t="s">
        <v>55</v>
      </c>
      <c r="C7" s="62">
        <f t="shared" ref="C7:C13" si="0">D7+G7</f>
        <v>113305.7</v>
      </c>
      <c r="D7" s="62">
        <f t="shared" ref="D7:D13" si="1">E7+F7</f>
        <v>113305.7</v>
      </c>
      <c r="E7" s="62">
        <v>113305.7</v>
      </c>
      <c r="F7" s="62"/>
      <c r="G7" s="62">
        <f t="shared" ref="G7:G14" si="2">H7+I7</f>
        <v>0</v>
      </c>
      <c r="H7" s="62"/>
      <c r="I7" s="62"/>
    </row>
    <row r="8" customHeight="1" spans="1:9">
      <c r="A8" s="61">
        <v>2101103</v>
      </c>
      <c r="B8" s="61" t="s">
        <v>56</v>
      </c>
      <c r="C8" s="62">
        <f t="shared" si="0"/>
        <v>138742.8</v>
      </c>
      <c r="D8" s="62">
        <f t="shared" si="1"/>
        <v>138742.8</v>
      </c>
      <c r="E8" s="62">
        <v>138742.8</v>
      </c>
      <c r="F8" s="62"/>
      <c r="G8" s="62">
        <f t="shared" si="2"/>
        <v>0</v>
      </c>
      <c r="H8" s="62"/>
      <c r="I8" s="62"/>
    </row>
    <row r="9" customHeight="1" spans="1:9">
      <c r="A9" s="61">
        <v>2210201</v>
      </c>
      <c r="B9" s="61" t="s">
        <v>57</v>
      </c>
      <c r="C9" s="62">
        <f t="shared" si="0"/>
        <v>166491.4</v>
      </c>
      <c r="D9" s="62">
        <f t="shared" si="1"/>
        <v>166491.4</v>
      </c>
      <c r="E9" s="62">
        <v>166491.4</v>
      </c>
      <c r="F9" s="62"/>
      <c r="G9" s="62">
        <f t="shared" si="2"/>
        <v>0</v>
      </c>
      <c r="H9" s="62"/>
      <c r="I9" s="62"/>
    </row>
    <row r="10" customHeight="1" spans="1:9">
      <c r="A10" s="63">
        <v>2070605</v>
      </c>
      <c r="B10" s="64" t="s">
        <v>54</v>
      </c>
      <c r="C10" s="62">
        <f t="shared" si="0"/>
        <v>5953464</v>
      </c>
      <c r="D10" s="62">
        <f t="shared" si="1"/>
        <v>2223464</v>
      </c>
      <c r="E10" s="65">
        <v>2009185</v>
      </c>
      <c r="F10" s="65">
        <v>214279</v>
      </c>
      <c r="G10" s="62">
        <f t="shared" si="2"/>
        <v>3730000</v>
      </c>
      <c r="H10" s="66">
        <v>3730000</v>
      </c>
      <c r="I10" s="62"/>
    </row>
    <row r="11" ht="29" customHeight="1" spans="1:9">
      <c r="A11" s="63">
        <v>2120899</v>
      </c>
      <c r="B11" s="67" t="s">
        <v>87</v>
      </c>
      <c r="C11" s="62">
        <f t="shared" si="0"/>
        <v>3000000</v>
      </c>
      <c r="D11" s="62">
        <f t="shared" si="1"/>
        <v>0</v>
      </c>
      <c r="E11" s="62"/>
      <c r="F11" s="62"/>
      <c r="G11" s="62">
        <f t="shared" si="2"/>
        <v>3000000</v>
      </c>
      <c r="H11" s="62">
        <v>3000000</v>
      </c>
      <c r="I11" s="62"/>
    </row>
    <row r="12" customHeight="1" spans="1:9">
      <c r="A12" s="60" t="s">
        <v>8</v>
      </c>
      <c r="B12" s="60"/>
      <c r="C12" s="62">
        <f>SUM(C6:C11)</f>
        <v>9585285.2</v>
      </c>
      <c r="D12" s="62">
        <f t="shared" ref="D12:I12" si="3">SUM(D6:D11)</f>
        <v>2855285.2</v>
      </c>
      <c r="E12" s="62">
        <f t="shared" si="3"/>
        <v>2641006.2</v>
      </c>
      <c r="F12" s="62">
        <f t="shared" si="3"/>
        <v>214279</v>
      </c>
      <c r="G12" s="62">
        <f t="shared" si="3"/>
        <v>6730000</v>
      </c>
      <c r="H12" s="62">
        <f t="shared" si="3"/>
        <v>6730000</v>
      </c>
      <c r="I12" s="62">
        <f t="shared" si="3"/>
        <v>0</v>
      </c>
    </row>
    <row r="13" ht="32.25" customHeight="1" spans="1:9">
      <c r="A13" s="68"/>
      <c r="B13" s="68"/>
      <c r="C13" s="68"/>
      <c r="D13" s="68"/>
      <c r="E13" s="68"/>
      <c r="F13" s="68"/>
      <c r="G13" s="68"/>
      <c r="H13" s="68"/>
      <c r="I13" s="68"/>
    </row>
    <row r="14" ht="30.75" customHeight="1" spans="1:9">
      <c r="A14" s="69"/>
      <c r="B14" s="69"/>
      <c r="C14" s="69"/>
      <c r="D14" s="69"/>
      <c r="E14" s="69"/>
      <c r="F14" s="69"/>
      <c r="G14" s="69"/>
      <c r="H14" s="69"/>
      <c r="I14" s="69"/>
    </row>
  </sheetData>
  <mergeCells count="8">
    <mergeCell ref="A2:I2"/>
    <mergeCell ref="A4:B4"/>
    <mergeCell ref="D4:F4"/>
    <mergeCell ref="G4:I4"/>
    <mergeCell ref="A12:B12"/>
    <mergeCell ref="A13:I13"/>
    <mergeCell ref="A14:I14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政府性基金预算“三公”经费支出表</vt:lpstr>
      <vt:lpstr>部门收支总表</vt:lpstr>
      <vt:lpstr>部门收入总表</vt:lpstr>
      <vt:lpstr>部门支出总表</vt:lpstr>
      <vt:lpstr>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a敏</cp:lastModifiedBy>
  <dcterms:created xsi:type="dcterms:W3CDTF">2017-01-10T03:02:00Z</dcterms:created>
  <cp:lastPrinted>2018-02-05T07:46:00Z</cp:lastPrinted>
  <dcterms:modified xsi:type="dcterms:W3CDTF">2020-08-20T16:58:37Z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