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tabRatio="1000" activeTab="3"/>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部门收支总表!$1:$33</definedName>
    <definedName name="_xlnm._FilterDatabase" localSheetId="1" hidden="1">一般公共预算支出表!$A$5:$E$35</definedName>
    <definedName name="_xlnm._FilterDatabase" localSheetId="2" hidden="1">一般公共预算基本支出表!$A$5:$E$25</definedName>
  </definedNames>
  <calcPr calcId="144525" concurrentCalc="0"/>
</workbook>
</file>

<file path=xl/comments1.xml><?xml version="1.0" encoding="utf-8"?>
<comments xmlns="http://schemas.openxmlformats.org/spreadsheetml/2006/main">
  <authors>
    <author>report4</author>
  </authors>
  <commentList>
    <comment ref="A7" authorId="0">
      <text>
        <r>
          <rPr>
            <sz val="9"/>
            <color indexed="81"/>
            <rFont val="宋体"/>
            <charset val="134"/>
          </rPr>
          <t xml:space="preserve">04-公共卫生事业发展</t>
        </r>
      </text>
    </comment>
    <comment ref="B9" authorId="0">
      <text>
        <r>
          <rPr>
            <sz val="9"/>
            <color indexed="81"/>
            <rFont val="宋体"/>
            <charset val="134"/>
          </rPr>
          <t xml:space="preserve">T201334.404-妇女常见病筛查经费</t>
        </r>
      </text>
    </comment>
    <comment ref="H9" authorId="0">
      <text>
        <r>
          <rPr>
            <sz val="9"/>
            <color indexed="81"/>
            <rFont val="宋体"/>
            <charset val="134"/>
          </rPr>
          <t xml:space="preserve">做好儿童保健工作</t>
        </r>
      </text>
    </comment>
    <comment ref="I9" authorId="0">
      <text>
        <r>
          <rPr>
            <sz val="9"/>
            <color indexed="81"/>
            <rFont val="宋体"/>
            <charset val="134"/>
          </rPr>
          <t xml:space="preserve">为了做好儿童保健工作，提高儿童健康生活水平</t>
        </r>
      </text>
    </comment>
    <comment ref="H10" authorId="0">
      <text>
        <r>
          <rPr>
            <sz val="9"/>
            <color indexed="81"/>
            <rFont val="宋体"/>
            <charset val="134"/>
          </rPr>
          <t xml:space="preserve">提高儿童保健覆盖率</t>
        </r>
      </text>
    </comment>
    <comment ref="I10" authorId="0">
      <text>
        <r>
          <rPr>
            <sz val="9"/>
            <color indexed="81"/>
            <rFont val="宋体"/>
            <charset val="134"/>
          </rPr>
          <t xml:space="preserve">提高儿童保健覆盖率，促进和提高儿童健康生活水平</t>
        </r>
      </text>
    </comment>
    <comment ref="B11" authorId="0">
      <text>
        <r>
          <rPr>
            <sz val="9"/>
            <color indexed="81"/>
            <rFont val="宋体"/>
            <charset val="134"/>
          </rPr>
          <t xml:space="preserve">R200201.404-妇女保健项目</t>
        </r>
      </text>
    </comment>
    <comment ref="H11" authorId="0">
      <text>
        <r>
          <rPr>
            <sz val="9"/>
            <color indexed="81"/>
            <rFont val="宋体"/>
            <charset val="134"/>
          </rPr>
          <t xml:space="preserve">做好妇女保健工作</t>
        </r>
      </text>
    </comment>
    <comment ref="I11" authorId="0">
      <text>
        <r>
          <rPr>
            <sz val="9"/>
            <color indexed="81"/>
            <rFont val="宋体"/>
            <charset val="134"/>
          </rPr>
          <t xml:space="preserve">做好妇女保健工作，提高妇女健康生活水平</t>
        </r>
      </text>
    </comment>
    <comment ref="H12" authorId="0">
      <text>
        <r>
          <rPr>
            <sz val="9"/>
            <color indexed="81"/>
            <rFont val="宋体"/>
            <charset val="134"/>
          </rPr>
          <t xml:space="preserve">提高妇女保健覆盖率</t>
        </r>
      </text>
    </comment>
    <comment ref="I12" authorId="0">
      <text>
        <r>
          <rPr>
            <sz val="9"/>
            <color indexed="81"/>
            <rFont val="宋体"/>
            <charset val="134"/>
          </rPr>
          <t xml:space="preserve">提高妇女保健覆盖率，提供妇女健康生活水平</t>
        </r>
      </text>
    </comment>
    <comment ref="B13" authorId="0">
      <text>
        <r>
          <rPr>
            <sz val="9"/>
            <color indexed="81"/>
            <rFont val="宋体"/>
            <charset val="134"/>
          </rPr>
          <t xml:space="preserve">R200203.404-妇女儿童保健健康教育项目</t>
        </r>
      </text>
    </comment>
    <comment ref="H13" authorId="0">
      <text>
        <r>
          <rPr>
            <sz val="9"/>
            <color indexed="81"/>
            <rFont val="宋体"/>
            <charset val="134"/>
          </rPr>
          <t xml:space="preserve">做好妇女儿童保健健康工作</t>
        </r>
      </text>
    </comment>
    <comment ref="I13" authorId="0">
      <text>
        <r>
          <rPr>
            <sz val="9"/>
            <color indexed="81"/>
            <rFont val="宋体"/>
            <charset val="134"/>
          </rPr>
          <t xml:space="preserve">为了做好妇女儿童保健健康工作，提高健康水平</t>
        </r>
      </text>
    </comment>
    <comment ref="H14" authorId="0">
      <text>
        <r>
          <rPr>
            <sz val="9"/>
            <color indexed="81"/>
            <rFont val="宋体"/>
            <charset val="134"/>
          </rPr>
          <t xml:space="preserve">提高妇女儿童健康管理率</t>
        </r>
      </text>
    </comment>
    <comment ref="I14" authorId="0">
      <text>
        <r>
          <rPr>
            <sz val="9"/>
            <color indexed="81"/>
            <rFont val="宋体"/>
            <charset val="134"/>
          </rPr>
          <t xml:space="preserve">提高妇女儿童健康管理率，促进和提高妇女儿童保健健康水平</t>
        </r>
      </text>
    </comment>
    <comment ref="B15" authorId="0">
      <text>
        <r>
          <rPr>
            <sz val="9"/>
            <color indexed="81"/>
            <rFont val="宋体"/>
            <charset val="134"/>
          </rPr>
          <t xml:space="preserve">R202339.404-婚前医学检查项目经费</t>
        </r>
      </text>
    </comment>
    <comment ref="H15" authorId="0">
      <text>
        <r>
          <rPr>
            <sz val="9"/>
            <color indexed="81"/>
            <rFont val="宋体"/>
            <charset val="134"/>
          </rPr>
          <t xml:space="preserve">婚前医学检查工作完成率</t>
        </r>
      </text>
    </comment>
    <comment ref="I15" authorId="0">
      <text>
        <r>
          <rPr>
            <sz val="9"/>
            <color indexed="81"/>
            <rFont val="宋体"/>
            <charset val="134"/>
          </rPr>
          <t xml:space="preserve">婚前医学检查是提高优生优育的重要措施。</t>
        </r>
      </text>
    </comment>
    <comment ref="H16" authorId="0">
      <text>
        <r>
          <rPr>
            <sz val="9"/>
            <color indexed="81"/>
            <rFont val="宋体"/>
            <charset val="134"/>
          </rPr>
          <t xml:space="preserve">婚前医学检查率</t>
        </r>
      </text>
    </comment>
    <comment ref="I16" authorId="0">
      <text>
        <r>
          <rPr>
            <sz val="9"/>
            <color indexed="81"/>
            <rFont val="宋体"/>
            <charset val="134"/>
          </rPr>
          <t xml:space="preserve">提高我市婚前检查率。</t>
        </r>
      </text>
    </comment>
    <comment ref="B17" authorId="0">
      <text>
        <r>
          <rPr>
            <sz val="9"/>
            <color indexed="81"/>
            <rFont val="宋体"/>
            <charset val="134"/>
          </rPr>
          <t xml:space="preserve">T202228.404-门诊综合楼建设项目地方配套资金</t>
        </r>
      </text>
    </comment>
    <comment ref="H17" authorId="0">
      <text>
        <r>
          <rPr>
            <sz val="9"/>
            <color indexed="81"/>
            <rFont val="宋体"/>
            <charset val="134"/>
          </rPr>
          <t xml:space="preserve">为全市妇女儿童提供良好的医疗环境</t>
        </r>
      </text>
    </comment>
    <comment ref="I17" authorId="0">
      <text>
        <r>
          <rPr>
            <sz val="9"/>
            <color indexed="81"/>
            <rFont val="宋体"/>
            <charset val="134"/>
          </rPr>
          <t xml:space="preserve">建成符合条件的门诊医疗大楼</t>
        </r>
      </text>
    </comment>
    <comment ref="B18" authorId="0">
      <text>
        <r>
          <rPr>
            <sz val="9"/>
            <color indexed="81"/>
            <rFont val="宋体"/>
            <charset val="134"/>
          </rPr>
          <t xml:space="preserve">T202425.404-新院址围墙大门建设经费</t>
        </r>
      </text>
    </comment>
    <comment ref="H18" authorId="0">
      <text>
        <r>
          <rPr>
            <sz val="9"/>
            <color indexed="81"/>
            <rFont val="宋体"/>
            <charset val="134"/>
          </rPr>
          <t xml:space="preserve">新院址围墙大门建设完成度</t>
        </r>
      </text>
    </comment>
    <comment ref="I18" authorId="0">
      <text>
        <r>
          <rPr>
            <sz val="9"/>
            <color indexed="81"/>
            <rFont val="宋体"/>
            <charset val="134"/>
          </rPr>
          <t xml:space="preserve">完成度100%</t>
        </r>
      </text>
    </comment>
    <comment ref="H19" authorId="0">
      <text>
        <r>
          <rPr>
            <sz val="9"/>
            <color indexed="81"/>
            <rFont val="宋体"/>
            <charset val="134"/>
          </rPr>
          <t xml:space="preserve">新院址大门建设投入使用，工程验收合格率</t>
        </r>
      </text>
    </comment>
    <comment ref="I19" authorId="0">
      <text>
        <r>
          <rPr>
            <sz val="9"/>
            <color indexed="81"/>
            <rFont val="宋体"/>
            <charset val="134"/>
          </rPr>
          <t xml:space="preserve">工程验收合格率100%</t>
        </r>
      </text>
    </comment>
    <comment ref="B21" authorId="0">
      <text>
        <r>
          <rPr>
            <sz val="9"/>
            <color indexed="81"/>
            <rFont val="宋体"/>
            <charset val="134"/>
          </rPr>
          <t xml:space="preserve">T202710.404-实验室B类检验装备</t>
        </r>
      </text>
    </comment>
    <comment ref="H21" authorId="0">
      <text>
        <r>
          <rPr>
            <sz val="9"/>
            <color indexed="81"/>
            <rFont val="宋体"/>
            <charset val="134"/>
          </rPr>
          <t xml:space="preserve">实验室配备仪器设备</t>
        </r>
      </text>
    </comment>
    <comment ref="I21" authorId="0">
      <text>
        <r>
          <rPr>
            <sz val="9"/>
            <color indexed="81"/>
            <rFont val="宋体"/>
            <charset val="134"/>
          </rPr>
          <t xml:space="preserve">B类仪器设备装备率达到95%以上 </t>
        </r>
      </text>
    </comment>
    <comment ref="B23" authorId="0">
      <text>
        <r>
          <rPr>
            <sz val="9"/>
            <color indexed="81"/>
            <rFont val="宋体"/>
            <charset val="134"/>
          </rPr>
          <t xml:space="preserve">R202916.404-仪器设备维修、保养及检定/校准</t>
        </r>
      </text>
    </comment>
    <comment ref="H23" authorId="0">
      <text>
        <r>
          <rPr>
            <sz val="9"/>
            <color indexed="81"/>
            <rFont val="宋体"/>
            <charset val="134"/>
          </rPr>
          <t xml:space="preserve">仪器的检定校准		
</t>
        </r>
      </text>
    </comment>
    <comment ref="I23" authorId="0">
      <text>
        <r>
          <rPr>
            <sz val="9"/>
            <color indexed="81"/>
            <rFont val="宋体"/>
            <charset val="134"/>
          </rPr>
          <t xml:space="preserve">检验设备检定校准率			
</t>
        </r>
      </text>
    </comment>
    <comment ref="H24" authorId="0">
      <text>
        <r>
          <rPr>
            <sz val="9"/>
            <color indexed="81"/>
            <rFont val="宋体"/>
            <charset val="134"/>
          </rPr>
          <t xml:space="preserve">仪器的维护保养		
</t>
        </r>
      </text>
    </comment>
    <comment ref="I24" authorId="0">
      <text>
        <r>
          <rPr>
            <sz val="9"/>
            <color indexed="81"/>
            <rFont val="宋体"/>
            <charset val="134"/>
          </rPr>
          <t xml:space="preserve">检验设备的维护保养频率			
</t>
        </r>
      </text>
    </comment>
    <comment ref="H25" authorId="0">
      <text>
        <r>
          <rPr>
            <sz val="9"/>
            <color indexed="81"/>
            <rFont val="宋体"/>
            <charset val="134"/>
          </rPr>
          <t xml:space="preserve">仪器的维修		
</t>
        </r>
      </text>
    </comment>
    <comment ref="I25" authorId="0">
      <text>
        <r>
          <rPr>
            <sz val="9"/>
            <color indexed="81"/>
            <rFont val="宋体"/>
            <charset val="134"/>
          </rPr>
          <t xml:space="preserve">发现检验仪器损坏时及时维修			
</t>
        </r>
      </text>
    </comment>
    <comment ref="H26" authorId="0">
      <text>
        <r>
          <rPr>
            <sz val="9"/>
            <color indexed="81"/>
            <rFont val="宋体"/>
            <charset val="134"/>
          </rPr>
          <t xml:space="preserve">仪器的检定校准		
</t>
        </r>
      </text>
    </comment>
    <comment ref="I26" authorId="0">
      <text>
        <r>
          <rPr>
            <sz val="9"/>
            <color indexed="81"/>
            <rFont val="宋体"/>
            <charset val="134"/>
          </rPr>
          <t xml:space="preserve">本中心共有仪器设备105台，进行检定校准的有80台			
</t>
        </r>
      </text>
    </comment>
    <comment ref="H27" authorId="0">
      <text>
        <r>
          <rPr>
            <sz val="9"/>
            <color indexed="81"/>
            <rFont val="宋体"/>
            <charset val="134"/>
          </rPr>
          <t xml:space="preserve">仪器的维护保养		
</t>
        </r>
      </text>
    </comment>
    <comment ref="I27" authorId="0">
      <text>
        <r>
          <rPr>
            <sz val="9"/>
            <color indexed="81"/>
            <rFont val="宋体"/>
            <charset val="134"/>
          </rPr>
          <t xml:space="preserve">对105台仪器设备进行维护保养			
</t>
        </r>
      </text>
    </comment>
    <comment ref="H28" authorId="0">
      <text>
        <r>
          <rPr>
            <sz val="9"/>
            <color indexed="81"/>
            <rFont val="宋体"/>
            <charset val="134"/>
          </rPr>
          <t xml:space="preserve">仪器的维修		
</t>
        </r>
      </text>
    </comment>
    <comment ref="I28" authorId="0">
      <text>
        <r>
          <rPr>
            <sz val="9"/>
            <color indexed="81"/>
            <rFont val="宋体"/>
            <charset val="134"/>
          </rPr>
          <t xml:space="preserve">对损坏的仪器进行维修			
</t>
        </r>
      </text>
    </comment>
    <comment ref="B30" authorId="0">
      <text>
        <r>
          <rPr>
            <sz val="9"/>
            <color indexed="81"/>
            <rFont val="宋体"/>
            <charset val="134"/>
          </rPr>
          <t xml:space="preserve">T203138.404- 公共卫生服务项目业务指导培训、督导考核经费</t>
        </r>
      </text>
    </comment>
    <comment ref="H30" authorId="0">
      <text>
        <r>
          <rPr>
            <sz val="9"/>
            <color indexed="81"/>
            <rFont val="宋体"/>
            <charset val="134"/>
          </rPr>
          <t xml:space="preserve">公共卫生服务项目季度考核</t>
        </r>
      </text>
    </comment>
    <comment ref="I30" authorId="0">
      <text>
        <r>
          <rPr>
            <sz val="9"/>
            <color indexed="81"/>
            <rFont val="宋体"/>
            <charset val="134"/>
          </rPr>
          <t xml:space="preserve">完成80%</t>
        </r>
      </text>
    </comment>
    <comment ref="H31" authorId="0">
      <text>
        <r>
          <rPr>
            <sz val="9"/>
            <color indexed="81"/>
            <rFont val="宋体"/>
            <charset val="134"/>
          </rPr>
          <t xml:space="preserve">基本公共卫生服务项目培训</t>
        </r>
      </text>
    </comment>
    <comment ref="I31" authorId="0">
      <text>
        <r>
          <rPr>
            <sz val="9"/>
            <color indexed="81"/>
            <rFont val="宋体"/>
            <charset val="134"/>
          </rPr>
          <t xml:space="preserve">完成80%</t>
        </r>
      </text>
    </comment>
    <comment ref="H32" authorId="0">
      <text>
        <r>
          <rPr>
            <sz val="9"/>
            <color indexed="81"/>
            <rFont val="宋体"/>
            <charset val="134"/>
          </rPr>
          <t xml:space="preserve">基本公共卫生年度考核</t>
        </r>
      </text>
    </comment>
    <comment ref="I32" authorId="0">
      <text>
        <r>
          <rPr>
            <sz val="9"/>
            <color indexed="81"/>
            <rFont val="宋体"/>
            <charset val="134"/>
          </rPr>
          <t xml:space="preserve">完成80%</t>
        </r>
      </text>
    </comment>
    <comment ref="H33" authorId="0">
      <text>
        <r>
          <rPr>
            <sz val="9"/>
            <color indexed="81"/>
            <rFont val="宋体"/>
            <charset val="134"/>
          </rPr>
          <t xml:space="preserve">基本公共卫生培训课程</t>
        </r>
      </text>
    </comment>
    <comment ref="I33" authorId="0">
      <text>
        <r>
          <rPr>
            <sz val="9"/>
            <color indexed="81"/>
            <rFont val="宋体"/>
            <charset val="134"/>
          </rPr>
          <t xml:space="preserve">完成80%</t>
        </r>
      </text>
    </comment>
    <comment ref="H34" authorId="0">
      <text>
        <r>
          <rPr>
            <sz val="9"/>
            <color indexed="81"/>
            <rFont val="宋体"/>
            <charset val="134"/>
          </rPr>
          <t xml:space="preserve">年度考核督导考核</t>
        </r>
      </text>
    </comment>
    <comment ref="I34" authorId="0">
      <text>
        <r>
          <rPr>
            <sz val="9"/>
            <color indexed="81"/>
            <rFont val="宋体"/>
            <charset val="134"/>
          </rPr>
          <t xml:space="preserve">完成80%</t>
        </r>
      </text>
    </comment>
    <comment ref="H35" authorId="0">
      <text>
        <r>
          <rPr>
            <sz val="9"/>
            <color indexed="81"/>
            <rFont val="宋体"/>
            <charset val="134"/>
          </rPr>
          <t xml:space="preserve">公共卫生服务项目季度考核</t>
        </r>
      </text>
    </comment>
    <comment ref="I35" authorId="0">
      <text>
        <r>
          <rPr>
            <sz val="9"/>
            <color indexed="81"/>
            <rFont val="宋体"/>
            <charset val="134"/>
          </rPr>
          <t xml:space="preserve">完成80%</t>
        </r>
      </text>
    </comment>
    <comment ref="H36" authorId="0">
      <text>
        <r>
          <rPr>
            <sz val="9"/>
            <color indexed="81"/>
            <rFont val="宋体"/>
            <charset val="134"/>
          </rPr>
          <t xml:space="preserve">基本公共卫生服务项目培训</t>
        </r>
      </text>
    </comment>
    <comment ref="I36" authorId="0">
      <text>
        <r>
          <rPr>
            <sz val="9"/>
            <color indexed="81"/>
            <rFont val="宋体"/>
            <charset val="134"/>
          </rPr>
          <t xml:space="preserve">完成80%</t>
        </r>
      </text>
    </comment>
    <comment ref="H37" authorId="0">
      <text>
        <r>
          <rPr>
            <sz val="9"/>
            <color indexed="81"/>
            <rFont val="宋体"/>
            <charset val="134"/>
          </rPr>
          <t xml:space="preserve">基本公共卫生年度考核</t>
        </r>
      </text>
    </comment>
    <comment ref="I37" authorId="0">
      <text>
        <r>
          <rPr>
            <sz val="9"/>
            <color indexed="81"/>
            <rFont val="宋体"/>
            <charset val="134"/>
          </rPr>
          <t xml:space="preserve">完成80%</t>
        </r>
      </text>
    </comment>
    <comment ref="H38" authorId="0">
      <text>
        <r>
          <rPr>
            <sz val="9"/>
            <color indexed="81"/>
            <rFont val="宋体"/>
            <charset val="134"/>
          </rPr>
          <t xml:space="preserve">基本公共卫生培训课程</t>
        </r>
      </text>
    </comment>
    <comment ref="I38" authorId="0">
      <text>
        <r>
          <rPr>
            <sz val="9"/>
            <color indexed="81"/>
            <rFont val="宋体"/>
            <charset val="134"/>
          </rPr>
          <t xml:space="preserve">完成80%</t>
        </r>
      </text>
    </comment>
    <comment ref="H39" authorId="0">
      <text>
        <r>
          <rPr>
            <sz val="9"/>
            <color indexed="81"/>
            <rFont val="宋体"/>
            <charset val="134"/>
          </rPr>
          <t xml:space="preserve">年度考核督导考核</t>
        </r>
      </text>
    </comment>
    <comment ref="I39" authorId="0">
      <text>
        <r>
          <rPr>
            <sz val="9"/>
            <color indexed="81"/>
            <rFont val="宋体"/>
            <charset val="134"/>
          </rPr>
          <t xml:space="preserve">完成80%</t>
        </r>
      </text>
    </comment>
    <comment ref="B41" authorId="0">
      <text>
        <r>
          <rPr>
            <sz val="9"/>
            <color indexed="81"/>
            <rFont val="宋体"/>
            <charset val="134"/>
          </rPr>
          <t xml:space="preserve">T000082.404-基本公共卫生服务项目补助（其中100万补齐2017年扣款）</t>
        </r>
      </text>
    </comment>
    <comment ref="H41" authorId="0">
      <text>
        <r>
          <rPr>
            <sz val="9"/>
            <color indexed="81"/>
            <rFont val="宋体"/>
            <charset val="134"/>
          </rPr>
          <t xml:space="preserve">0～6岁儿童健康管理</t>
        </r>
      </text>
    </comment>
    <comment ref="I41" authorId="0">
      <text>
        <r>
          <rPr>
            <sz val="9"/>
            <color indexed="81"/>
            <rFont val="宋体"/>
            <charset val="134"/>
          </rPr>
          <t xml:space="preserve">完成85%以上</t>
        </r>
      </text>
    </comment>
    <comment ref="H42" authorId="0">
      <text>
        <r>
          <rPr>
            <sz val="9"/>
            <color indexed="81"/>
            <rFont val="宋体"/>
            <charset val="134"/>
          </rPr>
          <t xml:space="preserve">老年人健康管理</t>
        </r>
      </text>
    </comment>
    <comment ref="I42" authorId="0">
      <text>
        <r>
          <rPr>
            <sz val="9"/>
            <color indexed="81"/>
            <rFont val="宋体"/>
            <charset val="134"/>
          </rPr>
          <t xml:space="preserve">完成85%以上</t>
        </r>
      </text>
    </comment>
    <comment ref="H43" authorId="0">
      <text>
        <r>
          <rPr>
            <sz val="9"/>
            <color indexed="81"/>
            <rFont val="宋体"/>
            <charset val="134"/>
          </rPr>
          <t xml:space="preserve">慢性病患者管理（高血压患者和2型糖尿病患者）</t>
        </r>
      </text>
    </comment>
    <comment ref="I43" authorId="0">
      <text>
        <r>
          <rPr>
            <sz val="9"/>
            <color indexed="81"/>
            <rFont val="宋体"/>
            <charset val="134"/>
          </rPr>
          <t xml:space="preserve">完成85%以上</t>
        </r>
      </text>
    </comment>
    <comment ref="H44" authorId="0">
      <text>
        <r>
          <rPr>
            <sz val="9"/>
            <color indexed="81"/>
            <rFont val="宋体"/>
            <charset val="134"/>
          </rPr>
          <t xml:space="preserve">预防接种</t>
        </r>
      </text>
    </comment>
    <comment ref="I44" authorId="0">
      <text>
        <r>
          <rPr>
            <sz val="9"/>
            <color indexed="81"/>
            <rFont val="宋体"/>
            <charset val="134"/>
          </rPr>
          <t xml:space="preserve">完成85%以上</t>
        </r>
      </text>
    </comment>
    <comment ref="H45" authorId="0">
      <text>
        <r>
          <rPr>
            <sz val="9"/>
            <color indexed="81"/>
            <rFont val="宋体"/>
            <charset val="134"/>
          </rPr>
          <t xml:space="preserve">孕产妇健康管理</t>
        </r>
      </text>
    </comment>
    <comment ref="I45" authorId="0">
      <text>
        <r>
          <rPr>
            <sz val="9"/>
            <color indexed="81"/>
            <rFont val="宋体"/>
            <charset val="134"/>
          </rPr>
          <t xml:space="preserve">完成85%以上</t>
        </r>
      </text>
    </comment>
    <comment ref="H46" authorId="0">
      <text>
        <r>
          <rPr>
            <sz val="9"/>
            <color indexed="81"/>
            <rFont val="宋体"/>
            <charset val="134"/>
          </rPr>
          <t xml:space="preserve">中医药健康管理</t>
        </r>
      </text>
    </comment>
    <comment ref="I46" authorId="0">
      <text>
        <r>
          <rPr>
            <sz val="9"/>
            <color indexed="81"/>
            <rFont val="宋体"/>
            <charset val="134"/>
          </rPr>
          <t xml:space="preserve">完成85%以上</t>
        </r>
      </text>
    </comment>
    <comment ref="H47" authorId="0">
      <text>
        <r>
          <rPr>
            <sz val="9"/>
            <color indexed="81"/>
            <rFont val="宋体"/>
            <charset val="134"/>
          </rPr>
          <t xml:space="preserve">0～6岁儿童健康管理</t>
        </r>
      </text>
    </comment>
    <comment ref="I47" authorId="0">
      <text>
        <r>
          <rPr>
            <sz val="9"/>
            <color indexed="81"/>
            <rFont val="宋体"/>
            <charset val="134"/>
          </rPr>
          <t xml:space="preserve">完成85%以上</t>
        </r>
      </text>
    </comment>
    <comment ref="H48" authorId="0">
      <text>
        <r>
          <rPr>
            <sz val="9"/>
            <color indexed="81"/>
            <rFont val="宋体"/>
            <charset val="134"/>
          </rPr>
          <t xml:space="preserve">老年人健康管理</t>
        </r>
      </text>
    </comment>
    <comment ref="I48" authorId="0">
      <text>
        <r>
          <rPr>
            <sz val="9"/>
            <color indexed="81"/>
            <rFont val="宋体"/>
            <charset val="134"/>
          </rPr>
          <t xml:space="preserve">完成85%以上</t>
        </r>
      </text>
    </comment>
    <comment ref="H49" authorId="0">
      <text>
        <r>
          <rPr>
            <sz val="9"/>
            <color indexed="81"/>
            <rFont val="宋体"/>
            <charset val="134"/>
          </rPr>
          <t xml:space="preserve">慢性病患者管理（高血压患者和2型糖尿病患者）</t>
        </r>
      </text>
    </comment>
    <comment ref="I49" authorId="0">
      <text>
        <r>
          <rPr>
            <sz val="9"/>
            <color indexed="81"/>
            <rFont val="宋体"/>
            <charset val="134"/>
          </rPr>
          <t xml:space="preserve">完成85%以上</t>
        </r>
      </text>
    </comment>
    <comment ref="H50" authorId="0">
      <text>
        <r>
          <rPr>
            <sz val="9"/>
            <color indexed="81"/>
            <rFont val="宋体"/>
            <charset val="134"/>
          </rPr>
          <t xml:space="preserve">预防接种</t>
        </r>
      </text>
    </comment>
    <comment ref="I50" authorId="0">
      <text>
        <r>
          <rPr>
            <sz val="9"/>
            <color indexed="81"/>
            <rFont val="宋体"/>
            <charset val="134"/>
          </rPr>
          <t xml:space="preserve">完成85%以上</t>
        </r>
      </text>
    </comment>
    <comment ref="H51" authorId="0">
      <text>
        <r>
          <rPr>
            <sz val="9"/>
            <color indexed="81"/>
            <rFont val="宋体"/>
            <charset val="134"/>
          </rPr>
          <t xml:space="preserve">孕产妇健康管理</t>
        </r>
      </text>
    </comment>
    <comment ref="I51" authorId="0">
      <text>
        <r>
          <rPr>
            <sz val="9"/>
            <color indexed="81"/>
            <rFont val="宋体"/>
            <charset val="134"/>
          </rPr>
          <t xml:space="preserve">完成85%以上</t>
        </r>
      </text>
    </comment>
    <comment ref="H52" authorId="0">
      <text>
        <r>
          <rPr>
            <sz val="9"/>
            <color indexed="81"/>
            <rFont val="宋体"/>
            <charset val="134"/>
          </rPr>
          <t xml:space="preserve">中医药健康管理</t>
        </r>
      </text>
    </comment>
    <comment ref="I52" authorId="0">
      <text>
        <r>
          <rPr>
            <sz val="9"/>
            <color indexed="81"/>
            <rFont val="宋体"/>
            <charset val="134"/>
          </rPr>
          <t xml:space="preserve">完成85%以上</t>
        </r>
      </text>
    </comment>
    <comment ref="B54" authorId="0">
      <text>
        <r>
          <rPr>
            <sz val="9"/>
            <color indexed="81"/>
            <rFont val="宋体"/>
            <charset val="134"/>
          </rPr>
          <t xml:space="preserve">T200192.404-消除疟疾实施项目</t>
        </r>
      </text>
    </comment>
    <comment ref="H54" authorId="0">
      <text>
        <r>
          <rPr>
            <sz val="9"/>
            <color indexed="81"/>
            <rFont val="宋体"/>
            <charset val="134"/>
          </rPr>
          <t xml:space="preserve">公务用车运行维护费</t>
        </r>
      </text>
    </comment>
    <comment ref="I54" authorId="0">
      <text>
        <r>
          <rPr>
            <sz val="9"/>
            <color indexed="81"/>
            <rFont val="宋体"/>
            <charset val="134"/>
          </rPr>
          <t xml:space="preserve">8万元</t>
        </r>
      </text>
    </comment>
    <comment ref="H55" authorId="0">
      <text>
        <r>
          <rPr>
            <sz val="9"/>
            <color indexed="81"/>
            <rFont val="宋体"/>
            <charset val="134"/>
          </rPr>
          <t xml:space="preserve">其它杂费</t>
        </r>
      </text>
    </comment>
    <comment ref="I55" authorId="0">
      <text>
        <r>
          <rPr>
            <sz val="9"/>
            <color indexed="81"/>
            <rFont val="宋体"/>
            <charset val="134"/>
          </rPr>
          <t xml:space="preserve">2万元</t>
        </r>
      </text>
    </comment>
    <comment ref="H56" authorId="0">
      <text>
        <r>
          <rPr>
            <sz val="9"/>
            <color indexed="81"/>
            <rFont val="宋体"/>
            <charset val="134"/>
          </rPr>
          <t xml:space="preserve">人员差旅及误餐补助</t>
        </r>
      </text>
    </comment>
    <comment ref="I56" authorId="0">
      <text>
        <r>
          <rPr>
            <sz val="9"/>
            <color indexed="81"/>
            <rFont val="宋体"/>
            <charset val="134"/>
          </rPr>
          <t xml:space="preserve">5万元</t>
        </r>
      </text>
    </comment>
    <comment ref="H57" authorId="0">
      <text>
        <r>
          <rPr>
            <sz val="9"/>
            <color indexed="81"/>
            <rFont val="宋体"/>
            <charset val="134"/>
          </rPr>
          <t xml:space="preserve">公共卫生被监管单位抽检率</t>
        </r>
      </text>
    </comment>
    <comment ref="I57" authorId="0">
      <text>
        <r>
          <rPr>
            <sz val="9"/>
            <color indexed="81"/>
            <rFont val="宋体"/>
            <charset val="134"/>
          </rPr>
          <t xml:space="preserve">700家</t>
        </r>
      </text>
    </comment>
    <comment ref="B58" authorId="0">
      <text>
        <r>
          <rPr>
            <sz val="9"/>
            <color indexed="81"/>
            <rFont val="宋体"/>
            <charset val="134"/>
          </rPr>
          <t xml:space="preserve">T200192.404-消除疟疾实施项目</t>
        </r>
      </text>
    </comment>
    <comment ref="H58" authorId="0">
      <text>
        <r>
          <rPr>
            <sz val="9"/>
            <color indexed="81"/>
            <rFont val="宋体"/>
            <charset val="134"/>
          </rPr>
          <t xml:space="preserve">	
媒介种类、密度监测		
</t>
        </r>
      </text>
    </comment>
    <comment ref="I58" authorId="0">
      <text>
        <r>
          <rPr>
            <sz val="9"/>
            <color indexed="81"/>
            <rFont val="宋体"/>
            <charset val="134"/>
          </rPr>
          <t xml:space="preserve">每月2次，每次连续两天，时间19:00-24:00			
</t>
        </r>
      </text>
    </comment>
    <comment ref="H59" authorId="0">
      <text>
        <r>
          <rPr>
            <sz val="9"/>
            <color indexed="81"/>
            <rFont val="宋体"/>
            <charset val="134"/>
          </rPr>
          <t xml:space="preserve">	血片复核		
</t>
        </r>
      </text>
    </comment>
    <comment ref="I59" authorId="0">
      <text>
        <r>
          <rPr>
            <sz val="9"/>
            <color indexed="81"/>
            <rFont val="宋体"/>
            <charset val="134"/>
          </rPr>
          <t xml:space="preserve">项目单位每月阴性血片总数的10%			
</t>
        </r>
      </text>
    </comment>
    <comment ref="H60" authorId="0">
      <text>
        <r>
          <rPr>
            <sz val="9"/>
            <color indexed="81"/>
            <rFont val="宋体"/>
            <charset val="134"/>
          </rPr>
          <t xml:space="preserve">三热病人血检人数</t>
        </r>
      </text>
    </comment>
    <comment ref="I60" authorId="0">
      <text>
        <r>
          <rPr>
            <sz val="9"/>
            <color indexed="81"/>
            <rFont val="宋体"/>
            <charset val="134"/>
          </rPr>
          <t xml:space="preserve">辖区人口的1%			
</t>
        </r>
      </text>
    </comment>
    <comment ref="H61" authorId="0">
      <text>
        <r>
          <rPr>
            <sz val="9"/>
            <color indexed="81"/>
            <rFont val="宋体"/>
            <charset val="134"/>
          </rPr>
          <t xml:space="preserve">肠道寄生虫病防治		
</t>
        </r>
      </text>
    </comment>
    <comment ref="I61" authorId="0">
      <text>
        <r>
          <rPr>
            <sz val="9"/>
            <color indexed="81"/>
            <rFont val="宋体"/>
            <charset val="134"/>
          </rPr>
          <t xml:space="preserve">每个监测点100人，共监测5个点			
</t>
        </r>
      </text>
    </comment>
    <comment ref="H62" authorId="0">
      <text>
        <r>
          <rPr>
            <sz val="9"/>
            <color indexed="81"/>
            <rFont val="宋体"/>
            <charset val="134"/>
          </rPr>
          <t xml:space="preserve">督导、考核		
</t>
        </r>
      </text>
    </comment>
    <comment ref="I62" authorId="0">
      <text>
        <r>
          <rPr>
            <sz val="9"/>
            <color indexed="81"/>
            <rFont val="宋体"/>
            <charset val="134"/>
          </rPr>
          <t xml:space="preserve">督导2次，考核1次			
</t>
        </r>
      </text>
    </comment>
    <comment ref="H63" authorId="0">
      <text>
        <r>
          <rPr>
            <sz val="9"/>
            <color indexed="81"/>
            <rFont val="宋体"/>
            <charset val="134"/>
          </rPr>
          <t xml:space="preserve">培训		
</t>
        </r>
      </text>
    </comment>
    <comment ref="I63" authorId="0">
      <text>
        <r>
          <rPr>
            <sz val="9"/>
            <color indexed="81"/>
            <rFont val="宋体"/>
            <charset val="134"/>
          </rPr>
          <t xml:space="preserve">培训班1次 </t>
        </r>
      </text>
    </comment>
    <comment ref="H64" authorId="0">
      <text>
        <r>
          <rPr>
            <sz val="9"/>
            <color indexed="81"/>
            <rFont val="宋体"/>
            <charset val="134"/>
          </rPr>
          <t xml:space="preserve">宣传教育活动</t>
        </r>
      </text>
    </comment>
    <comment ref="I64" authorId="0">
      <text>
        <r>
          <rPr>
            <sz val="9"/>
            <color indexed="81"/>
            <rFont val="宋体"/>
            <charset val="134"/>
          </rPr>
          <t xml:space="preserve">开展“4.26”全市宣传教育及进入历史高发村进行宣传教育、发放灭蚊药。 </t>
        </r>
      </text>
    </comment>
    <comment ref="B65" authorId="0">
      <text>
        <r>
          <rPr>
            <sz val="9"/>
            <color indexed="81"/>
            <rFont val="宋体"/>
            <charset val="134"/>
          </rPr>
          <t xml:space="preserve">R200637.404-消除碘缺乏病实施项目</t>
        </r>
      </text>
    </comment>
    <comment ref="H65" authorId="0">
      <text>
        <r>
          <rPr>
            <sz val="9"/>
            <color indexed="81"/>
            <rFont val="宋体"/>
            <charset val="134"/>
          </rPr>
          <t xml:space="preserve">碘盐监测		
</t>
        </r>
      </text>
    </comment>
    <comment ref="I65" authorId="0">
      <text>
        <r>
          <rPr>
            <sz val="9"/>
            <color indexed="81"/>
            <rFont val="宋体"/>
            <charset val="134"/>
          </rPr>
          <t xml:space="preserve">全市东西南北中抽取五个乡镇，每乡镇20名孕妇，40名学生</t>
        </r>
      </text>
    </comment>
    <comment ref="H66" authorId="0">
      <text>
        <r>
          <rPr>
            <sz val="9"/>
            <color indexed="81"/>
            <rFont val="宋体"/>
            <charset val="134"/>
          </rPr>
          <t xml:space="preserve">甲状腺（B超法）		
</t>
        </r>
      </text>
    </comment>
    <comment ref="I66" authorId="0">
      <text>
        <r>
          <rPr>
            <sz val="9"/>
            <color indexed="81"/>
            <rFont val="宋体"/>
            <charset val="134"/>
          </rPr>
          <t xml:space="preserve">全市东西南北中抽取五个乡镇，每乡镇20名孕妇，40名学生</t>
        </r>
      </text>
    </comment>
    <comment ref="H67" authorId="0">
      <text>
        <r>
          <rPr>
            <sz val="9"/>
            <color indexed="81"/>
            <rFont val="宋体"/>
            <charset val="134"/>
          </rPr>
          <t xml:space="preserve">尿碘监测		
</t>
        </r>
      </text>
    </comment>
    <comment ref="I67" authorId="0">
      <text>
        <r>
          <rPr>
            <sz val="9"/>
            <color indexed="81"/>
            <rFont val="宋体"/>
            <charset val="134"/>
          </rPr>
          <t xml:space="preserve">全市东西南北中抽取五个乡镇，每乡镇20名孕妇，40名学生 </t>
        </r>
      </text>
    </comment>
    <comment ref="H68" authorId="0">
      <text>
        <r>
          <rPr>
            <sz val="9"/>
            <color indexed="81"/>
            <rFont val="宋体"/>
            <charset val="134"/>
          </rPr>
          <t xml:space="preserve">宣传教育</t>
        </r>
      </text>
    </comment>
    <comment ref="I68" authorId="0">
      <text>
        <r>
          <rPr>
            <sz val="9"/>
            <color indexed="81"/>
            <rFont val="宋体"/>
            <charset val="134"/>
          </rPr>
          <t xml:space="preserve">开展“5.15防治碘缺乏病日”宣传“碘缺乏病”危害的认识，制作图文并茂宣传展板、折页，在宣传活动时展示、发放。</t>
        </r>
      </text>
    </comment>
    <comment ref="B69" authorId="0">
      <text>
        <r>
          <rPr>
            <sz val="9"/>
            <color indexed="81"/>
            <rFont val="宋体"/>
            <charset val="134"/>
          </rPr>
          <t xml:space="preserve">6FS9820.404-创建国家级慢性病综合示范区</t>
        </r>
      </text>
    </comment>
    <comment ref="H69" authorId="0">
      <text>
        <r>
          <rPr>
            <sz val="9"/>
            <color indexed="81"/>
            <rFont val="宋体"/>
            <charset val="134"/>
          </rPr>
          <t xml:space="preserve">健康行为形成		</t>
        </r>
      </text>
    </comment>
    <comment ref="I69" authorId="0">
      <text>
        <r>
          <rPr>
            <sz val="9"/>
            <color indexed="81"/>
            <rFont val="宋体"/>
            <charset val="134"/>
          </rPr>
          <t xml:space="preserve">成年男性吸烟率在现在基础上下降5%	</t>
        </r>
      </text>
    </comment>
    <comment ref="H70" authorId="0">
      <text>
        <r>
          <rPr>
            <sz val="9"/>
            <color indexed="81"/>
            <rFont val="宋体"/>
            <charset val="134"/>
          </rPr>
          <t xml:space="preserve">知识知晓率		
</t>
        </r>
      </text>
    </comment>
    <comment ref="I70" authorId="0">
      <text>
        <r>
          <rPr>
            <sz val="9"/>
            <color indexed="81"/>
            <rFont val="宋体"/>
            <charset val="134"/>
          </rPr>
          <t xml:space="preserve">全市人群慢性知识率达到80%			
</t>
        </r>
      </text>
    </comment>
    <comment ref="H71" authorId="0">
      <text>
        <r>
          <rPr>
            <sz val="9"/>
            <color indexed="81"/>
            <rFont val="宋体"/>
            <charset val="134"/>
          </rPr>
          <t xml:space="preserve">高血压健康管理率	</t>
        </r>
      </text>
    </comment>
    <comment ref="I71" authorId="0">
      <text>
        <r>
          <rPr>
            <sz val="9"/>
            <color indexed="81"/>
            <rFont val="宋体"/>
            <charset val="134"/>
          </rPr>
          <t xml:space="preserve">高血压患者血压控制率40%		</t>
        </r>
      </text>
    </comment>
    <comment ref="H72" authorId="0">
      <text>
        <r>
          <rPr>
            <sz val="9"/>
            <color indexed="81"/>
            <rFont val="宋体"/>
            <charset val="134"/>
          </rPr>
          <t xml:space="preserve">高血压血压控制率	</t>
        </r>
      </text>
    </comment>
    <comment ref="I72" authorId="0">
      <text>
        <r>
          <rPr>
            <sz val="9"/>
            <color indexed="81"/>
            <rFont val="宋体"/>
            <charset val="134"/>
          </rPr>
          <t xml:space="preserve">高血压患者血压控制率40%			
</t>
        </r>
      </text>
    </comment>
    <comment ref="H73" authorId="0">
      <text>
        <r>
          <rPr>
            <sz val="9"/>
            <color indexed="81"/>
            <rFont val="宋体"/>
            <charset val="134"/>
          </rPr>
          <t xml:space="preserve">高血压、糖尿病规范管理率		</t>
        </r>
      </text>
    </comment>
    <comment ref="I73" authorId="0">
      <text>
        <r>
          <rPr>
            <sz val="9"/>
            <color indexed="81"/>
            <rFont val="宋体"/>
            <charset val="134"/>
          </rPr>
          <t xml:space="preserve">高血压、糖尿病患者规范化管理率不低于65%			</t>
        </r>
      </text>
    </comment>
    <comment ref="H74" authorId="0">
      <text>
        <r>
          <rPr>
            <sz val="9"/>
            <color indexed="81"/>
            <rFont val="宋体"/>
            <charset val="134"/>
          </rPr>
          <t xml:space="preserve">慢性病早期发现	</t>
        </r>
      </text>
    </comment>
    <comment ref="I74" authorId="0">
      <text>
        <r>
          <rPr>
            <sz val="9"/>
            <color indexed="81"/>
            <rFont val="宋体"/>
            <charset val="134"/>
          </rPr>
          <t xml:space="preserve">高血压、糖尿病登记率不低本地调查患病或全国平均患病率的60%	</t>
        </r>
      </text>
    </comment>
    <comment ref="H75" authorId="0">
      <text>
        <r>
          <rPr>
            <sz val="9"/>
            <color indexed="81"/>
            <rFont val="宋体"/>
            <charset val="134"/>
          </rPr>
          <t xml:space="preserve">糖尿病健康管理率	</t>
        </r>
      </text>
    </comment>
    <comment ref="I75" authorId="0">
      <text>
        <r>
          <rPr>
            <sz val="9"/>
            <color indexed="81"/>
            <rFont val="宋体"/>
            <charset val="134"/>
          </rPr>
          <t xml:space="preserve">糖尿病患者控制率35%		</t>
        </r>
      </text>
    </comment>
    <comment ref="H76" authorId="0">
      <text>
        <r>
          <rPr>
            <sz val="9"/>
            <color indexed="81"/>
            <rFont val="宋体"/>
            <charset val="134"/>
          </rPr>
          <t xml:space="preserve">糖尿病血糖控制率		</t>
        </r>
      </text>
    </comment>
    <comment ref="I76" authorId="0">
      <text>
        <r>
          <rPr>
            <sz val="9"/>
            <color indexed="81"/>
            <rFont val="宋体"/>
            <charset val="134"/>
          </rPr>
          <t xml:space="preserve">糖尿病患者控制率35%		</t>
        </r>
      </text>
    </comment>
    <comment ref="H77" authorId="0">
      <text>
        <r>
          <rPr>
            <sz val="9"/>
            <color indexed="81"/>
            <rFont val="宋体"/>
            <charset val="134"/>
          </rPr>
          <t xml:space="preserve">死因监测率		</t>
        </r>
      </text>
    </comment>
    <comment ref="I77" authorId="0">
      <text>
        <r>
          <rPr>
            <sz val="9"/>
            <color indexed="81"/>
            <rFont val="宋体"/>
            <charset val="134"/>
          </rPr>
          <t xml:space="preserve">医疗机构死亡网络报告覆盖率100%	</t>
        </r>
      </text>
    </comment>
    <comment ref="B78" authorId="0">
      <text>
        <r>
          <rPr>
            <sz val="9"/>
            <color indexed="81"/>
            <rFont val="宋体"/>
            <charset val="134"/>
          </rPr>
          <t xml:space="preserve">T200221.404-健康教育与健康促进</t>
        </r>
      </text>
    </comment>
    <comment ref="H78" authorId="0">
      <text>
        <r>
          <rPr>
            <sz val="9"/>
            <color indexed="81"/>
            <rFont val="宋体"/>
            <charset val="134"/>
          </rPr>
          <t xml:space="preserve">督导		
</t>
        </r>
      </text>
    </comment>
    <comment ref="I78" authorId="0">
      <text>
        <r>
          <rPr>
            <sz val="9"/>
            <color indexed="81"/>
            <rFont val="宋体"/>
            <charset val="134"/>
          </rPr>
          <t xml:space="preserve">全市乡镇督导 4次</t>
        </r>
      </text>
    </comment>
    <comment ref="H79" authorId="0">
      <text>
        <r>
          <rPr>
            <sz val="9"/>
            <color indexed="81"/>
            <rFont val="宋体"/>
            <charset val="134"/>
          </rPr>
          <t xml:space="preserve">公益广告播放
</t>
        </r>
      </text>
    </comment>
    <comment ref="I79" authorId="0">
      <text>
        <r>
          <rPr>
            <sz val="9"/>
            <color indexed="81"/>
            <rFont val="宋体"/>
            <charset val="134"/>
          </rPr>
          <t xml:space="preserve">公益广告播放100次</t>
        </r>
      </text>
    </comment>
    <comment ref="H80" authorId="0">
      <text>
        <r>
          <rPr>
            <sz val="9"/>
            <color indexed="81"/>
            <rFont val="宋体"/>
            <charset val="134"/>
          </rPr>
          <t xml:space="preserve">健康巡讲		
</t>
        </r>
      </text>
    </comment>
    <comment ref="I80" authorId="0">
      <text>
        <r>
          <rPr>
            <sz val="9"/>
            <color indexed="81"/>
            <rFont val="宋体"/>
            <charset val="134"/>
          </rPr>
          <t xml:space="preserve">健康巡讲 2000人 </t>
        </r>
      </text>
    </comment>
    <comment ref="H81" authorId="0">
      <text>
        <r>
          <rPr>
            <sz val="9"/>
            <color indexed="81"/>
            <rFont val="宋体"/>
            <charset val="134"/>
          </rPr>
          <t xml:space="preserve">培训		
</t>
        </r>
      </text>
    </comment>
    <comment ref="I81" authorId="0">
      <text>
        <r>
          <rPr>
            <sz val="9"/>
            <color indexed="81"/>
            <rFont val="宋体"/>
            <charset val="134"/>
          </rPr>
          <t xml:space="preserve">全市乡镇培训 2次</t>
        </r>
      </text>
    </comment>
    <comment ref="H82" authorId="0">
      <text>
        <r>
          <rPr>
            <sz val="9"/>
            <color indexed="81"/>
            <rFont val="宋体"/>
            <charset val="134"/>
          </rPr>
          <t xml:space="preserve">卫生日宣传		
</t>
        </r>
      </text>
    </comment>
    <comment ref="I82" authorId="0">
      <text>
        <r>
          <rPr>
            <sz val="9"/>
            <color indexed="81"/>
            <rFont val="宋体"/>
            <charset val="134"/>
          </rPr>
          <t xml:space="preserve">卫生日宣传 10次</t>
        </r>
      </text>
    </comment>
    <comment ref="H83" authorId="0">
      <text>
        <r>
          <rPr>
            <sz val="9"/>
            <color indexed="81"/>
            <rFont val="宋体"/>
            <charset val="134"/>
          </rPr>
          <t xml:space="preserve">居民健康素养水平提高</t>
        </r>
      </text>
    </comment>
    <comment ref="I83" authorId="0">
      <text>
        <r>
          <rPr>
            <sz val="9"/>
            <color indexed="81"/>
            <rFont val="宋体"/>
            <charset val="134"/>
          </rPr>
          <t xml:space="preserve">居民健康素养水平提高10%</t>
        </r>
      </text>
    </comment>
    <comment ref="H84" authorId="0">
      <text>
        <r>
          <rPr>
            <sz val="9"/>
            <color indexed="81"/>
            <rFont val="宋体"/>
            <charset val="134"/>
          </rPr>
          <t xml:space="preserve">科学健康观的人口比例率</t>
        </r>
      </text>
    </comment>
    <comment ref="I84" authorId="0">
      <text>
        <r>
          <rPr>
            <sz val="9"/>
            <color indexed="81"/>
            <rFont val="宋体"/>
            <charset val="134"/>
          </rPr>
          <t xml:space="preserve">科学健康观的人口比例率20%</t>
        </r>
      </text>
    </comment>
    <comment ref="H85" authorId="0">
      <text>
        <r>
          <rPr>
            <sz val="9"/>
            <color indexed="81"/>
            <rFont val="宋体"/>
            <charset val="134"/>
          </rPr>
          <t xml:space="preserve">通过大众传播媒介接受健康教育宣传的人群比例
</t>
        </r>
      </text>
    </comment>
    <comment ref="I85" authorId="0">
      <text>
        <r>
          <rPr>
            <sz val="9"/>
            <color indexed="81"/>
            <rFont val="宋体"/>
            <charset val="134"/>
          </rPr>
          <t xml:space="preserve">过大众传播媒介接受健康教育宣传的人群比例60%</t>
        </r>
      </text>
    </comment>
    <comment ref="B86" authorId="0">
      <text>
        <r>
          <rPr>
            <sz val="9"/>
            <color indexed="81"/>
            <rFont val="宋体"/>
            <charset val="134"/>
          </rPr>
          <t xml:space="preserve">T200223.404-病媒监测</t>
        </r>
      </text>
    </comment>
    <comment ref="H86" authorId="0">
      <text>
        <r>
          <rPr>
            <sz val="9"/>
            <color indexed="81"/>
            <rFont val="宋体"/>
            <charset val="134"/>
          </rPr>
          <t xml:space="preserve">鼠、蚊、蝇、蟑螂生态学及蜱类、臭虫等危害情监测		
</t>
        </r>
      </text>
    </comment>
    <comment ref="I86" authorId="0">
      <text>
        <r>
          <rPr>
            <sz val="9"/>
            <color indexed="81"/>
            <rFont val="宋体"/>
            <charset val="134"/>
          </rPr>
          <t xml:space="preserve">定时定点监测农贸市场、居民区、公园、医院、农村、宾馆			
</t>
        </r>
      </text>
    </comment>
    <comment ref="H87" authorId="0">
      <text>
        <r>
          <rPr>
            <sz val="9"/>
            <color indexed="81"/>
            <rFont val="宋体"/>
            <charset val="134"/>
          </rPr>
          <t xml:space="preserve">蚊、蝇及蟑螂抗药性监测		
</t>
        </r>
      </text>
    </comment>
    <comment ref="I87" authorId="0">
      <text>
        <r>
          <rPr>
            <sz val="9"/>
            <color indexed="81"/>
            <rFont val="宋体"/>
            <charset val="134"/>
          </rPr>
          <t xml:space="preserve">监测当地重要蚊种的抗药监测			
</t>
        </r>
      </text>
    </comment>
    <comment ref="H88" authorId="0">
      <text>
        <r>
          <rPr>
            <sz val="9"/>
            <color indexed="81"/>
            <rFont val="宋体"/>
            <charset val="134"/>
          </rPr>
          <t xml:space="preserve">臭虫监测		
</t>
        </r>
      </text>
    </comment>
    <comment ref="I88" authorId="0">
      <text>
        <r>
          <rPr>
            <sz val="9"/>
            <color indexed="81"/>
            <rFont val="宋体"/>
            <charset val="134"/>
          </rPr>
          <t xml:space="preserve">每年监测2次，监测方法有目检法			
</t>
        </r>
      </text>
    </comment>
    <comment ref="H89" authorId="0">
      <text>
        <r>
          <rPr>
            <sz val="9"/>
            <color indexed="81"/>
            <rFont val="宋体"/>
            <charset val="134"/>
          </rPr>
          <t xml:space="preserve">蜱类监测		
</t>
        </r>
      </text>
    </comment>
    <comment ref="I89" authorId="0">
      <text>
        <r>
          <rPr>
            <sz val="9"/>
            <color indexed="81"/>
            <rFont val="宋体"/>
            <charset val="134"/>
          </rPr>
          <t xml:space="preserve">每年监测3次，监测方法有目检法			
</t>
        </r>
      </text>
    </comment>
    <comment ref="H90" authorId="0">
      <text>
        <r>
          <rPr>
            <sz val="9"/>
            <color indexed="81"/>
            <rFont val="宋体"/>
            <charset val="134"/>
          </rPr>
          <t xml:space="preserve">鼠类监测		
</t>
        </r>
      </text>
    </comment>
    <comment ref="I90" authorId="0">
      <text>
        <r>
          <rPr>
            <sz val="9"/>
            <color indexed="81"/>
            <rFont val="宋体"/>
            <charset val="134"/>
          </rPr>
          <t xml:space="preserve">每两个月开展1次，监测方法有笼夜法、路径法			
</t>
        </r>
      </text>
    </comment>
    <comment ref="H91" authorId="0">
      <text>
        <r>
          <rPr>
            <sz val="9"/>
            <color indexed="81"/>
            <rFont val="宋体"/>
            <charset val="134"/>
          </rPr>
          <t xml:space="preserve">蚊虫监测		
</t>
        </r>
      </text>
    </comment>
    <comment ref="I91" authorId="0">
      <text>
        <r>
          <rPr>
            <sz val="9"/>
            <color indexed="81"/>
            <rFont val="宋体"/>
            <charset val="134"/>
          </rPr>
          <t xml:space="preserve">成蚊每月开展2次，幼蚊每月开展1次，监测方法有诱蚊灯法、双层叠帐法、布雷图指数法			
</t>
        </r>
      </text>
    </comment>
    <comment ref="H92" authorId="0">
      <text>
        <r>
          <rPr>
            <sz val="9"/>
            <color indexed="81"/>
            <rFont val="宋体"/>
            <charset val="134"/>
          </rPr>
          <t xml:space="preserve">蝇类监测		
</t>
        </r>
      </text>
    </comment>
    <comment ref="I92" authorId="0">
      <text>
        <r>
          <rPr>
            <sz val="9"/>
            <color indexed="81"/>
            <rFont val="宋体"/>
            <charset val="134"/>
          </rPr>
          <t xml:space="preserve">每月监测1次，监测方法有笼诱法			
</t>
        </r>
      </text>
    </comment>
    <comment ref="H93" authorId="0">
      <text>
        <r>
          <rPr>
            <sz val="9"/>
            <color indexed="81"/>
            <rFont val="宋体"/>
            <charset val="134"/>
          </rPr>
          <t xml:space="preserve">蟑螂监测		
</t>
        </r>
      </text>
    </comment>
    <comment ref="I93" authorId="0">
      <text>
        <r>
          <rPr>
            <sz val="9"/>
            <color indexed="81"/>
            <rFont val="宋体"/>
            <charset val="134"/>
          </rPr>
          <t xml:space="preserve">每两个月及监测1次，监测方法有粘捕法			
</t>
        </r>
      </text>
    </comment>
    <comment ref="B94" authorId="0">
      <text>
        <r>
          <rPr>
            <sz val="9"/>
            <color indexed="81"/>
            <rFont val="宋体"/>
            <charset val="134"/>
          </rPr>
          <t xml:space="preserve">R200849.404-健康教育项目经费</t>
        </r>
      </text>
    </comment>
    <comment ref="H94" authorId="0">
      <text>
        <r>
          <rPr>
            <sz val="9"/>
            <color indexed="81"/>
            <rFont val="宋体"/>
            <charset val="134"/>
          </rPr>
          <t xml:space="preserve">麻风节宣传横幅</t>
        </r>
      </text>
    </comment>
    <comment ref="I94" authorId="0">
      <text>
        <r>
          <rPr>
            <sz val="9"/>
            <color indexed="81"/>
            <rFont val="宋体"/>
            <charset val="134"/>
          </rPr>
          <t xml:space="preserve">35条</t>
        </r>
      </text>
    </comment>
    <comment ref="I95" authorId="0">
      <text>
        <r>
          <rPr>
            <sz val="9"/>
            <color indexed="81"/>
            <rFont val="宋体"/>
            <charset val="134"/>
          </rPr>
          <t xml:space="preserve">制作麻风节宣传横幅35条</t>
        </r>
      </text>
    </comment>
    <comment ref="H96" authorId="0">
      <text>
        <r>
          <rPr>
            <sz val="9"/>
            <color indexed="81"/>
            <rFont val="宋体"/>
            <charset val="134"/>
          </rPr>
          <t xml:space="preserve">麻风性病固定宣传栏</t>
        </r>
      </text>
    </comment>
    <comment ref="I96" authorId="0">
      <text>
        <r>
          <rPr>
            <sz val="9"/>
            <color indexed="81"/>
            <rFont val="宋体"/>
            <charset val="134"/>
          </rPr>
          <t xml:space="preserve">两期</t>
        </r>
      </text>
    </comment>
    <comment ref="I97" authorId="0">
      <text>
        <r>
          <rPr>
            <sz val="9"/>
            <color indexed="81"/>
            <rFont val="宋体"/>
            <charset val="134"/>
          </rPr>
          <t xml:space="preserve">制作麻风性病宣传栏两期</t>
        </r>
      </text>
    </comment>
    <comment ref="H98" authorId="0">
      <text>
        <r>
          <rPr>
            <sz val="9"/>
            <color indexed="81"/>
            <rFont val="宋体"/>
            <charset val="134"/>
          </rPr>
          <t xml:space="preserve">媒体宣传</t>
        </r>
      </text>
    </comment>
    <comment ref="I98" authorId="0">
      <text>
        <r>
          <rPr>
            <sz val="9"/>
            <color indexed="81"/>
            <rFont val="宋体"/>
            <charset val="134"/>
          </rPr>
          <t xml:space="preserve">两期</t>
        </r>
      </text>
    </comment>
    <comment ref="I99" authorId="0">
      <text>
        <r>
          <rPr>
            <sz val="9"/>
            <color indexed="81"/>
            <rFont val="宋体"/>
            <charset val="134"/>
          </rPr>
          <t xml:space="preserve">媒体宣传两期</t>
        </r>
      </text>
    </comment>
    <comment ref="H100" authorId="0">
      <text>
        <r>
          <rPr>
            <sz val="9"/>
            <color indexed="81"/>
            <rFont val="宋体"/>
            <charset val="134"/>
          </rPr>
          <t xml:space="preserve">印制宣传笔</t>
        </r>
      </text>
    </comment>
    <comment ref="I100" authorId="0">
      <text>
        <r>
          <rPr>
            <sz val="9"/>
            <color indexed="81"/>
            <rFont val="宋体"/>
            <charset val="134"/>
          </rPr>
          <t xml:space="preserve">3000支</t>
        </r>
      </text>
    </comment>
    <comment ref="I101" authorId="0">
      <text>
        <r>
          <rPr>
            <sz val="9"/>
            <color indexed="81"/>
            <rFont val="宋体"/>
            <charset val="134"/>
          </rPr>
          <t xml:space="preserve">印制宣传笔3000支</t>
        </r>
      </text>
    </comment>
    <comment ref="H102" authorId="0">
      <text>
        <r>
          <rPr>
            <sz val="9"/>
            <color indexed="81"/>
            <rFont val="宋体"/>
            <charset val="134"/>
          </rPr>
          <t xml:space="preserve">印制宣传笔记本</t>
        </r>
      </text>
    </comment>
    <comment ref="I102" authorId="0">
      <text>
        <r>
          <rPr>
            <sz val="9"/>
            <color indexed="81"/>
            <rFont val="宋体"/>
            <charset val="134"/>
          </rPr>
          <t xml:space="preserve">3000本</t>
        </r>
      </text>
    </comment>
    <comment ref="I103" authorId="0">
      <text>
        <r>
          <rPr>
            <sz val="9"/>
            <color indexed="81"/>
            <rFont val="宋体"/>
            <charset val="134"/>
          </rPr>
          <t xml:space="preserve">印刷笔记本3000本</t>
        </r>
      </text>
    </comment>
    <comment ref="H104" authorId="0">
      <text>
        <r>
          <rPr>
            <sz val="9"/>
            <color indexed="81"/>
            <rFont val="宋体"/>
            <charset val="134"/>
          </rPr>
          <t xml:space="preserve">群众艾滋病防治知识及免费治疗政策知晓率</t>
        </r>
      </text>
    </comment>
    <comment ref="I104" authorId="0">
      <text>
        <r>
          <rPr>
            <sz val="9"/>
            <color indexed="81"/>
            <rFont val="宋体"/>
            <charset val="134"/>
          </rPr>
          <t xml:space="preserve">＞80%</t>
        </r>
      </text>
    </comment>
    <comment ref="H105" authorId="0">
      <text>
        <r>
          <rPr>
            <sz val="9"/>
            <color indexed="81"/>
            <rFont val="宋体"/>
            <charset val="134"/>
          </rPr>
          <t xml:space="preserve">群众麻风病知晓率</t>
        </r>
      </text>
    </comment>
    <comment ref="I105" authorId="0">
      <text>
        <r>
          <rPr>
            <sz val="9"/>
            <color indexed="81"/>
            <rFont val="宋体"/>
            <charset val="134"/>
          </rPr>
          <t xml:space="preserve">＞80%</t>
        </r>
      </text>
    </comment>
    <comment ref="H106" authorId="0">
      <text>
        <r>
          <rPr>
            <sz val="9"/>
            <color indexed="81"/>
            <rFont val="宋体"/>
            <charset val="134"/>
          </rPr>
          <t xml:space="preserve">群众性病预防知晓率</t>
        </r>
      </text>
    </comment>
    <comment ref="I106" authorId="0">
      <text>
        <r>
          <rPr>
            <sz val="9"/>
            <color indexed="81"/>
            <rFont val="宋体"/>
            <charset val="134"/>
          </rPr>
          <t xml:space="preserve">＞80%</t>
        </r>
      </text>
    </comment>
    <comment ref="B107" authorId="0">
      <text>
        <r>
          <rPr>
            <sz val="9"/>
            <color indexed="81"/>
            <rFont val="宋体"/>
            <charset val="134"/>
          </rPr>
          <t xml:space="preserve">R202943.404-生活饮用水委托检测费</t>
        </r>
      </text>
    </comment>
    <comment ref="H107" authorId="0">
      <text>
        <r>
          <rPr>
            <sz val="9"/>
            <color indexed="81"/>
            <rFont val="宋体"/>
            <charset val="134"/>
          </rPr>
          <t xml:space="preserve">监测各类水样份数		
</t>
        </r>
      </text>
    </comment>
    <comment ref="I107" authorId="0">
      <text>
        <r>
          <rPr>
            <sz val="9"/>
            <color indexed="81"/>
            <rFont val="宋体"/>
            <charset val="134"/>
          </rPr>
          <t xml:space="preserve">全年监测各类水样700份			
</t>
        </r>
      </text>
    </comment>
    <comment ref="H108" authorId="0">
      <text>
        <r>
          <rPr>
            <sz val="9"/>
            <color indexed="81"/>
            <rFont val="宋体"/>
            <charset val="134"/>
          </rPr>
          <t xml:space="preserve">样品监测点覆盖率		
</t>
        </r>
      </text>
    </comment>
    <comment ref="I108" authorId="0">
      <text>
        <r>
          <rPr>
            <sz val="9"/>
            <color indexed="81"/>
            <rFont val="宋体"/>
            <charset val="134"/>
          </rPr>
          <t xml:space="preserve">全市乡镇及农场监测点覆盖达90%以上			
</t>
        </r>
      </text>
    </comment>
    <comment ref="H109" authorId="0">
      <text>
        <r>
          <rPr>
            <sz val="9"/>
            <color indexed="81"/>
            <rFont val="宋体"/>
            <charset val="134"/>
          </rPr>
          <t xml:space="preserve">掌握我市水质指标合格率		
</t>
        </r>
      </text>
    </comment>
    <comment ref="I109" authorId="0">
      <text>
        <r>
          <rPr>
            <sz val="9"/>
            <color indexed="81"/>
            <rFont val="宋体"/>
            <charset val="134"/>
          </rPr>
          <t xml:space="preserve">提升我市各类水质合格率，促进饮用安全。			
</t>
        </r>
      </text>
    </comment>
    <comment ref="B110" authorId="0">
      <text>
        <r>
          <rPr>
            <sz val="9"/>
            <color indexed="81"/>
            <rFont val="宋体"/>
            <charset val="134"/>
          </rPr>
          <t xml:space="preserve">T202372.404-卫生监测检测项目</t>
        </r>
      </text>
    </comment>
    <comment ref="H110" authorId="0">
      <text>
        <r>
          <rPr>
            <sz val="9"/>
            <color indexed="81"/>
            <rFont val="宋体"/>
            <charset val="134"/>
          </rPr>
          <t xml:space="preserve">公共场所监测</t>
        </r>
      </text>
    </comment>
    <comment ref="I110" authorId="0">
      <text>
        <r>
          <rPr>
            <sz val="9"/>
            <color indexed="81"/>
            <rFont val="宋体"/>
            <charset val="134"/>
          </rPr>
          <t xml:space="preserve">公共场所的委托监测   检测率达100%</t>
        </r>
      </text>
    </comment>
    <comment ref="H111" authorId="0">
      <text>
        <r>
          <rPr>
            <sz val="9"/>
            <color indexed="81"/>
            <rFont val="宋体"/>
            <charset val="134"/>
          </rPr>
          <t xml:space="preserve">食品常规监测</t>
        </r>
      </text>
    </comment>
    <comment ref="I111" authorId="0">
      <text>
        <r>
          <rPr>
            <sz val="9"/>
            <color indexed="81"/>
            <rFont val="宋体"/>
            <charset val="134"/>
          </rPr>
          <t xml:space="preserve">客户送来需委托检测的粽子、月饼等食品进行检验   检测率达100%</t>
        </r>
      </text>
    </comment>
    <comment ref="H112" authorId="0">
      <text>
        <r>
          <rPr>
            <sz val="9"/>
            <color indexed="81"/>
            <rFont val="宋体"/>
            <charset val="134"/>
          </rPr>
          <t xml:space="preserve">医疗机构消毒效果分析</t>
        </r>
      </text>
    </comment>
    <comment ref="I112" authorId="0">
      <text>
        <r>
          <rPr>
            <sz val="9"/>
            <color indexed="81"/>
            <rFont val="宋体"/>
            <charset val="134"/>
          </rPr>
          <t xml:space="preserve">市级、乡镇医疗机构的医疗效果监测分析   检测率达100%</t>
        </r>
      </text>
    </comment>
    <comment ref="H113" authorId="0">
      <text>
        <r>
          <rPr>
            <sz val="9"/>
            <color indexed="81"/>
            <rFont val="宋体"/>
            <charset val="134"/>
          </rPr>
          <t xml:space="preserve">公共场所监测		
</t>
        </r>
      </text>
    </comment>
    <comment ref="I113" authorId="0">
      <text>
        <r>
          <rPr>
            <sz val="9"/>
            <color indexed="81"/>
            <rFont val="宋体"/>
            <charset val="134"/>
          </rPr>
          <t xml:space="preserve">对公共场所的委托检测658份样品进行监测检验，其中一份检出大肠菌群阳性。 检测率达100%  </t>
        </r>
      </text>
    </comment>
    <comment ref="H114" authorId="0">
      <text>
        <r>
          <rPr>
            <sz val="9"/>
            <color indexed="81"/>
            <rFont val="宋体"/>
            <charset val="134"/>
          </rPr>
          <t xml:space="preserve">食品常规监测		
</t>
        </r>
      </text>
    </comment>
    <comment ref="I114" authorId="0">
      <text>
        <r>
          <rPr>
            <sz val="9"/>
            <color indexed="81"/>
            <rFont val="宋体"/>
            <charset val="134"/>
          </rPr>
          <t xml:space="preserve">对委托送检的粽子、月饼等食品50份进行监测检验   检测率达100%</t>
        </r>
      </text>
    </comment>
    <comment ref="H115" authorId="0">
      <text>
        <r>
          <rPr>
            <sz val="9"/>
            <color indexed="81"/>
            <rFont val="宋体"/>
            <charset val="134"/>
          </rPr>
          <t xml:space="preserve">医疗机构消毒效果分析		</t>
        </r>
      </text>
    </comment>
    <comment ref="I115" authorId="0">
      <text>
        <r>
          <rPr>
            <sz val="9"/>
            <color indexed="81"/>
            <rFont val="宋体"/>
            <charset val="134"/>
          </rPr>
          <t xml:space="preserve">对委托送检的粽子、月饼等食品50份进行监测检验   检测率达100%</t>
        </r>
      </text>
    </comment>
    <comment ref="B117" authorId="0">
      <text>
        <r>
          <rPr>
            <sz val="9"/>
            <color indexed="81"/>
            <rFont val="宋体"/>
            <charset val="134"/>
          </rPr>
          <t xml:space="preserve">R200687.404-食品安全风险监测项目</t>
        </r>
      </text>
    </comment>
    <comment ref="H117" authorId="0">
      <text>
        <r>
          <rPr>
            <sz val="9"/>
            <color indexed="81"/>
            <rFont val="宋体"/>
            <charset val="134"/>
          </rPr>
          <t xml:space="preserve">采样监测各类食品份数		
</t>
        </r>
      </text>
    </comment>
    <comment ref="I117" authorId="0">
      <text>
        <r>
          <rPr>
            <sz val="9"/>
            <color indexed="81"/>
            <rFont val="宋体"/>
            <charset val="134"/>
          </rPr>
          <t xml:space="preserve">全年采样监测食品270份			
</t>
        </r>
      </text>
    </comment>
    <comment ref="H118" authorId="0">
      <text>
        <r>
          <rPr>
            <sz val="9"/>
            <color indexed="81"/>
            <rFont val="宋体"/>
            <charset val="134"/>
          </rPr>
          <t xml:space="preserve">检测数据上报率		
</t>
        </r>
      </text>
    </comment>
    <comment ref="I118" authorId="0">
      <text>
        <r>
          <rPr>
            <sz val="9"/>
            <color indexed="81"/>
            <rFont val="宋体"/>
            <charset val="134"/>
          </rPr>
          <t xml:space="preserve">检测数据准确及时上报率100%			
</t>
        </r>
      </text>
    </comment>
    <comment ref="H119" authorId="0">
      <text>
        <r>
          <rPr>
            <sz val="9"/>
            <color indexed="81"/>
            <rFont val="宋体"/>
            <charset val="134"/>
          </rPr>
          <t xml:space="preserve">食品安全</t>
        </r>
      </text>
    </comment>
    <comment ref="I119" authorId="0">
      <text>
        <r>
          <rPr>
            <sz val="9"/>
            <color indexed="81"/>
            <rFont val="宋体"/>
            <charset val="134"/>
          </rPr>
          <t xml:space="preserve">确定危害因素的分布的可能来源，及时发现食品安全隐患，为降低我市食品相关疾病防控及食品安全监管提供科学依据。			
</t>
        </r>
      </text>
    </comment>
    <comment ref="H120" authorId="0">
      <text>
        <r>
          <rPr>
            <sz val="9"/>
            <color indexed="81"/>
            <rFont val="宋体"/>
            <charset val="134"/>
          </rPr>
          <t xml:space="preserve">样品监测点覆盖率		
</t>
        </r>
      </text>
    </comment>
    <comment ref="I120" authorId="0">
      <text>
        <r>
          <rPr>
            <sz val="9"/>
            <color indexed="81"/>
            <rFont val="宋体"/>
            <charset val="134"/>
          </rPr>
          <t xml:space="preserve">乡镇及农场监测点覆盖达40%以上			
</t>
        </r>
      </text>
    </comment>
    <comment ref="H121" authorId="0">
      <text>
        <r>
          <rPr>
            <sz val="9"/>
            <color indexed="81"/>
            <rFont val="宋体"/>
            <charset val="134"/>
          </rPr>
          <t xml:space="preserve">掌握食品卫生指标合格率		</t>
        </r>
      </text>
    </comment>
    <comment ref="I121" authorId="0">
      <text>
        <r>
          <rPr>
            <sz val="9"/>
            <color indexed="81"/>
            <rFont val="宋体"/>
            <charset val="134"/>
          </rPr>
          <t xml:space="preserve">提升各类食品合格率,促进食品安全。			
</t>
        </r>
      </text>
    </comment>
    <comment ref="B123" authorId="0">
      <text>
        <r>
          <rPr>
            <sz val="9"/>
            <color indexed="81"/>
            <rFont val="宋体"/>
            <charset val="134"/>
          </rPr>
          <t xml:space="preserve">T201742.404-预防接种异常反应（AEFI）处置医疗应急救助基金</t>
        </r>
      </text>
    </comment>
    <comment ref="H123" authorId="0">
      <text>
        <r>
          <rPr>
            <sz val="9"/>
            <color indexed="81"/>
            <rFont val="宋体"/>
            <charset val="134"/>
          </rPr>
          <t xml:space="preserve">报告		
</t>
        </r>
      </text>
    </comment>
    <comment ref="I123" authorId="0">
      <text>
        <r>
          <rPr>
            <sz val="9"/>
            <color indexed="81"/>
            <rFont val="宋体"/>
            <charset val="134"/>
          </rPr>
          <t xml:space="preserve">按时发生时限报告			
</t>
        </r>
      </text>
    </comment>
    <comment ref="H124" authorId="0">
      <text>
        <r>
          <rPr>
            <sz val="9"/>
            <color indexed="81"/>
            <rFont val="宋体"/>
            <charset val="134"/>
          </rPr>
          <t xml:space="preserve">调查诊断		
</t>
        </r>
      </text>
    </comment>
    <comment ref="I124" authorId="0">
      <text>
        <r>
          <rPr>
            <sz val="9"/>
            <color indexed="81"/>
            <rFont val="宋体"/>
            <charset val="134"/>
          </rPr>
          <t xml:space="preserve">疑似预防接种异常反应调查	</t>
        </r>
      </text>
    </comment>
    <comment ref="H125" authorId="0">
      <text>
        <r>
          <rPr>
            <sz val="9"/>
            <color indexed="81"/>
            <rFont val="宋体"/>
            <charset val="134"/>
          </rPr>
          <t xml:space="preserve">监测
</t>
        </r>
      </text>
    </comment>
    <comment ref="I125" authorId="0">
      <text>
        <r>
          <rPr>
            <sz val="9"/>
            <color indexed="81"/>
            <rFont val="宋体"/>
            <charset val="134"/>
          </rPr>
          <t xml:space="preserve">发现后48小时内报告≥95%			
</t>
        </r>
      </text>
    </comment>
    <comment ref="H126" authorId="0">
      <text>
        <r>
          <rPr>
            <sz val="9"/>
            <color indexed="81"/>
            <rFont val="宋体"/>
            <charset val="134"/>
          </rPr>
          <t xml:space="preserve">数据单位审核与分析利用		
</t>
        </r>
      </text>
    </comment>
    <comment ref="I126" authorId="0">
      <text>
        <r>
          <rPr>
            <sz val="9"/>
            <color indexed="81"/>
            <rFont val="宋体"/>
            <charset val="134"/>
          </rPr>
          <t xml:space="preserve">对调查报告内容进行订正和补充		
</t>
        </r>
      </text>
    </comment>
    <comment ref="H127" authorId="0">
      <text>
        <r>
          <rPr>
            <sz val="9"/>
            <color indexed="81"/>
            <rFont val="宋体"/>
            <charset val="134"/>
          </rPr>
          <t xml:space="preserve">诊断
</t>
        </r>
      </text>
    </comment>
    <comment ref="I127" authorId="0">
      <text>
        <r>
          <rPr>
            <sz val="9"/>
            <color indexed="81"/>
            <rFont val="宋体"/>
            <charset val="134"/>
          </rPr>
          <t xml:space="preserve">作出调查诊断结论		
</t>
        </r>
      </text>
    </comment>
    <comment ref="H128" authorId="0">
      <text>
        <r>
          <rPr>
            <sz val="9"/>
            <color indexed="81"/>
            <rFont val="宋体"/>
            <charset val="134"/>
          </rPr>
          <t xml:space="preserve">资料收集		
</t>
        </r>
      </text>
    </comment>
    <comment ref="I128" authorId="0">
      <text>
        <r>
          <rPr>
            <sz val="9"/>
            <color indexed="81"/>
            <rFont val="宋体"/>
            <charset val="134"/>
          </rPr>
          <t xml:space="preserve">资料收集作依据 </t>
        </r>
      </text>
    </comment>
    <comment ref="H129" authorId="0">
      <text>
        <r>
          <rPr>
            <sz val="9"/>
            <color indexed="81"/>
            <rFont val="宋体"/>
            <charset val="134"/>
          </rPr>
          <t xml:space="preserve">报告率		
</t>
        </r>
      </text>
    </comment>
    <comment ref="I129" authorId="0">
      <text>
        <r>
          <rPr>
            <sz val="9"/>
            <color indexed="81"/>
            <rFont val="宋体"/>
            <charset val="134"/>
          </rPr>
          <t xml:space="preserve">发现后48小时内报告≥95%			
</t>
        </r>
      </text>
    </comment>
    <comment ref="H130" authorId="0">
      <text>
        <r>
          <rPr>
            <sz val="9"/>
            <color indexed="81"/>
            <rFont val="宋体"/>
            <charset val="134"/>
          </rPr>
          <t xml:space="preserve">调查率		
</t>
        </r>
      </text>
    </comment>
    <comment ref="I130" authorId="0">
      <text>
        <r>
          <rPr>
            <sz val="9"/>
            <color indexed="81"/>
            <rFont val="宋体"/>
            <charset val="134"/>
          </rPr>
          <t xml:space="preserve">正确率达到100%			
</t>
        </r>
      </text>
    </comment>
    <comment ref="H131" authorId="0">
      <text>
        <r>
          <rPr>
            <sz val="9"/>
            <color indexed="81"/>
            <rFont val="宋体"/>
            <charset val="134"/>
          </rPr>
          <t xml:space="preserve">死亡、伤残		
</t>
        </r>
      </text>
    </comment>
    <comment ref="I131" authorId="0">
      <text>
        <r>
          <rPr>
            <sz val="9"/>
            <color indexed="81"/>
            <rFont val="宋体"/>
            <charset val="134"/>
          </rPr>
          <t xml:space="preserve">死亡、伤残0</t>
        </r>
      </text>
    </comment>
    <comment ref="B133" authorId="0">
      <text>
        <r>
          <rPr>
            <sz val="9"/>
            <color indexed="81"/>
            <rFont val="宋体"/>
            <charset val="134"/>
          </rPr>
          <t xml:space="preserve">R000015.404-艾滋病防治项目</t>
        </r>
      </text>
    </comment>
    <comment ref="H133" authorId="0">
      <text>
        <r>
          <rPr>
            <sz val="9"/>
            <color indexed="81"/>
            <rFont val="宋体"/>
            <charset val="134"/>
          </rPr>
          <t xml:space="preserve">艾滋病知识培训	
</t>
        </r>
      </text>
    </comment>
    <comment ref="I133" authorId="0">
      <text>
        <r>
          <rPr>
            <sz val="9"/>
            <color indexed="81"/>
            <rFont val="宋体"/>
            <charset val="134"/>
          </rPr>
          <t xml:space="preserve">开展男男同性恋、性服务工作者年度艾滋病知识培训4次		
</t>
        </r>
      </text>
    </comment>
    <comment ref="H134" authorId="0">
      <text>
        <r>
          <rPr>
            <sz val="9"/>
            <color indexed="81"/>
            <rFont val="宋体"/>
            <charset val="134"/>
          </rPr>
          <t xml:space="preserve">督导		
</t>
        </r>
      </text>
    </comment>
    <comment ref="I134" authorId="0">
      <text>
        <r>
          <rPr>
            <sz val="9"/>
            <color indexed="81"/>
            <rFont val="宋体"/>
            <charset val="134"/>
          </rPr>
          <t xml:space="preserve">开展男男同性恋社会组织、美沙酮门诊督导		
</t>
        </r>
      </text>
    </comment>
    <comment ref="H135" authorId="0">
      <text>
        <r>
          <rPr>
            <sz val="9"/>
            <color indexed="81"/>
            <rFont val="宋体"/>
            <charset val="134"/>
          </rPr>
          <t xml:space="preserve">干预		</t>
        </r>
      </text>
    </comment>
    <comment ref="I135" authorId="0">
      <text>
        <r>
          <rPr>
            <sz val="9"/>
            <color indexed="81"/>
            <rFont val="宋体"/>
            <charset val="134"/>
          </rPr>
          <t xml:space="preserve">向男男同性恋、性服务工作者发放安全套并动员检测、吸毒人群干预		
</t>
        </r>
      </text>
    </comment>
    <comment ref="H136" authorId="0">
      <text>
        <r>
          <rPr>
            <sz val="9"/>
            <color indexed="81"/>
            <rFont val="宋体"/>
            <charset val="134"/>
          </rPr>
          <t xml:space="preserve">监测与报告</t>
        </r>
      </text>
    </comment>
    <comment ref="I136" authorId="0">
      <text>
        <r>
          <rPr>
            <sz val="9"/>
            <color indexed="81"/>
            <rFont val="宋体"/>
            <charset val="134"/>
          </rPr>
          <t xml:space="preserve">艾滋病艾滋病感染者与艾滋病病人的监测与报告工作		
</t>
        </r>
      </text>
    </comment>
    <comment ref="H137" authorId="0">
      <text>
        <r>
          <rPr>
            <sz val="9"/>
            <color indexed="81"/>
            <rFont val="宋体"/>
            <charset val="134"/>
          </rPr>
          <t xml:space="preserve">随访与服药	
</t>
        </r>
      </text>
    </comment>
    <comment ref="I137" authorId="0">
      <text>
        <r>
          <rPr>
            <sz val="9"/>
            <color indexed="81"/>
            <rFont val="宋体"/>
            <charset val="134"/>
          </rPr>
          <t xml:space="preserve">艾滋病艾滋病感染者与艾滋病病人的随访与服药工作		
</t>
        </r>
      </text>
    </comment>
    <comment ref="H138" authorId="0">
      <text>
        <r>
          <rPr>
            <sz val="9"/>
            <color indexed="81"/>
            <rFont val="宋体"/>
            <charset val="134"/>
          </rPr>
          <t xml:space="preserve">宣传教育、免费自愿检测</t>
        </r>
      </text>
    </comment>
    <comment ref="I138" authorId="0">
      <text>
        <r>
          <rPr>
            <sz val="9"/>
            <color indexed="81"/>
            <rFont val="宋体"/>
            <charset val="134"/>
          </rPr>
          <t xml:space="preserve">宣传教育、免费自愿咨询检测和主动监测、高危行为干预、</t>
        </r>
      </text>
    </comment>
    <comment ref="H139" authorId="0">
      <text>
        <r>
          <rPr>
            <sz val="9"/>
            <color indexed="81"/>
            <rFont val="宋体"/>
            <charset val="134"/>
          </rPr>
          <t xml:space="preserve">艾滋病知识培训</t>
        </r>
      </text>
    </comment>
    <comment ref="I139" authorId="0">
      <text>
        <r>
          <rPr>
            <sz val="9"/>
            <color indexed="81"/>
            <rFont val="宋体"/>
            <charset val="134"/>
          </rPr>
          <t xml:space="preserve">开展男男同性恋、性服务工作者年度艾滋病知识培训</t>
        </r>
      </text>
    </comment>
    <comment ref="H140" authorId="0">
      <text>
        <r>
          <rPr>
            <sz val="9"/>
            <color indexed="81"/>
            <rFont val="宋体"/>
            <charset val="134"/>
          </rPr>
          <t xml:space="preserve">处理率	
</t>
        </r>
      </text>
    </comment>
    <comment ref="I140" authorId="0">
      <text>
        <r>
          <rPr>
            <sz val="9"/>
            <color indexed="81"/>
            <rFont val="宋体"/>
            <charset val="134"/>
          </rPr>
          <t xml:space="preserve">艾滋病预警信息及时处理率达95%以上</t>
        </r>
      </text>
    </comment>
    <comment ref="H141" authorId="0">
      <text>
        <r>
          <rPr>
            <sz val="9"/>
            <color indexed="81"/>
            <rFont val="宋体"/>
            <charset val="134"/>
          </rPr>
          <t xml:space="preserve">动员检测、吸毒人群干预</t>
        </r>
      </text>
    </comment>
    <comment ref="I141" authorId="0">
      <text>
        <r>
          <rPr>
            <sz val="9"/>
            <color indexed="81"/>
            <rFont val="宋体"/>
            <charset val="134"/>
          </rPr>
          <t xml:space="preserve">向男男同性恋、性服务工作者发放安全套并动员检测、吸毒人群干预		
</t>
        </r>
      </text>
    </comment>
    <comment ref="H142" authorId="0">
      <text>
        <r>
          <rPr>
            <sz val="9"/>
            <color indexed="81"/>
            <rFont val="宋体"/>
            <charset val="134"/>
          </rPr>
          <t xml:space="preserve">督导</t>
        </r>
      </text>
    </comment>
    <comment ref="I142" authorId="0">
      <text>
        <r>
          <rPr>
            <sz val="9"/>
            <color indexed="81"/>
            <rFont val="宋体"/>
            <charset val="134"/>
          </rPr>
          <t xml:space="preserve">开展男男同性恋社会组织、美沙酮门诊督导</t>
        </r>
      </text>
    </comment>
    <comment ref="H143" authorId="0">
      <text>
        <r>
          <rPr>
            <sz val="9"/>
            <color indexed="81"/>
            <rFont val="宋体"/>
            <charset val="134"/>
          </rPr>
          <t xml:space="preserve">监测与报告</t>
        </r>
      </text>
    </comment>
    <comment ref="I143" authorId="0">
      <text>
        <r>
          <rPr>
            <sz val="9"/>
            <color indexed="81"/>
            <rFont val="宋体"/>
            <charset val="134"/>
          </rPr>
          <t xml:space="preserve">艾滋病艾滋病感染者与艾滋病病人的监测与报告工作		</t>
        </r>
      </text>
    </comment>
    <comment ref="H144" authorId="0">
      <text>
        <r>
          <rPr>
            <sz val="9"/>
            <color indexed="81"/>
            <rFont val="宋体"/>
            <charset val="134"/>
          </rPr>
          <t xml:space="preserve">随访与服药		
</t>
        </r>
      </text>
    </comment>
    <comment ref="I144" authorId="0">
      <text>
        <r>
          <rPr>
            <sz val="9"/>
            <color indexed="81"/>
            <rFont val="宋体"/>
            <charset val="134"/>
          </rPr>
          <t xml:space="preserve">艾滋病艾滋病感染者与艾滋病病人的随访与服药工作完		
</t>
        </r>
      </text>
    </comment>
    <comment ref="H145" authorId="0">
      <text>
        <r>
          <rPr>
            <sz val="9"/>
            <color indexed="81"/>
            <rFont val="宋体"/>
            <charset val="134"/>
          </rPr>
          <t xml:space="preserve">宣传教育、免费自愿检测</t>
        </r>
      </text>
    </comment>
    <comment ref="I145" authorId="0">
      <text>
        <r>
          <rPr>
            <sz val="9"/>
            <color indexed="81"/>
            <rFont val="宋体"/>
            <charset val="134"/>
          </rPr>
          <t xml:space="preserve">宣传教育、免费自愿咨询检测和主动监测、高危行为干预、</t>
        </r>
      </text>
    </comment>
    <comment ref="B146" authorId="0">
      <text>
        <r>
          <rPr>
            <sz val="9"/>
            <color indexed="81"/>
            <rFont val="宋体"/>
            <charset val="134"/>
          </rPr>
          <t xml:space="preserve">R200533.404-急性传染病防控项目</t>
        </r>
      </text>
    </comment>
    <comment ref="H146" authorId="0">
      <text>
        <r>
          <rPr>
            <sz val="9"/>
            <color indexed="81"/>
            <rFont val="宋体"/>
            <charset val="134"/>
          </rPr>
          <t xml:space="preserve">传染病病例、致病因素、病原学、血清学等调查</t>
        </r>
      </text>
    </comment>
    <comment ref="I146" authorId="0">
      <text>
        <r>
          <rPr>
            <sz val="9"/>
            <color indexed="81"/>
            <rFont val="宋体"/>
            <charset val="134"/>
          </rPr>
          <t xml:space="preserve">传染病病例、致病因素、病原学、血清学等调查100%</t>
        </r>
      </text>
    </comment>
    <comment ref="H147" authorId="0">
      <text>
        <r>
          <rPr>
            <sz val="9"/>
            <color indexed="81"/>
            <rFont val="宋体"/>
            <charset val="134"/>
          </rPr>
          <t xml:space="preserve">传染病宣传</t>
        </r>
      </text>
    </comment>
    <comment ref="I147" authorId="0">
      <text>
        <r>
          <rPr>
            <sz val="9"/>
            <color indexed="81"/>
            <rFont val="宋体"/>
            <charset val="134"/>
          </rPr>
          <t xml:space="preserve">传染病宣传活动≥4次</t>
        </r>
      </text>
    </comment>
    <comment ref="H148" authorId="0">
      <text>
        <r>
          <rPr>
            <sz val="9"/>
            <color indexed="81"/>
            <rFont val="宋体"/>
            <charset val="134"/>
          </rPr>
          <t xml:space="preserve">督导检查</t>
        </r>
      </text>
    </comment>
    <comment ref="I148" authorId="0">
      <text>
        <r>
          <rPr>
            <sz val="9"/>
            <color indexed="81"/>
            <rFont val="宋体"/>
            <charset val="134"/>
          </rPr>
          <t xml:space="preserve">传染病及突发公共卫生事件督导检查≥2次</t>
        </r>
      </text>
    </comment>
    <comment ref="H149" authorId="0">
      <text>
        <r>
          <rPr>
            <sz val="9"/>
            <color indexed="81"/>
            <rFont val="宋体"/>
            <charset val="134"/>
          </rPr>
          <t xml:space="preserve">检验检测</t>
        </r>
      </text>
    </comment>
    <comment ref="I149" authorId="0">
      <text>
        <r>
          <rPr>
            <sz val="9"/>
            <color indexed="81"/>
            <rFont val="宋体"/>
            <charset val="134"/>
          </rPr>
          <t xml:space="preserve">传染病病原学等检验检测100%</t>
        </r>
      </text>
    </comment>
    <comment ref="H150" authorId="0">
      <text>
        <r>
          <rPr>
            <sz val="9"/>
            <color indexed="81"/>
            <rFont val="宋体"/>
            <charset val="134"/>
          </rPr>
          <t xml:space="preserve">培训</t>
        </r>
      </text>
    </comment>
    <comment ref="I150" authorId="0">
      <text>
        <r>
          <rPr>
            <sz val="9"/>
            <color indexed="81"/>
            <rFont val="宋体"/>
            <charset val="134"/>
          </rPr>
          <t xml:space="preserve">传染病及突发公共卫生事件报告及诊断培训≥2次</t>
        </r>
      </text>
    </comment>
    <comment ref="H151" authorId="0">
      <text>
        <r>
          <rPr>
            <sz val="9"/>
            <color indexed="81"/>
            <rFont val="宋体"/>
            <charset val="134"/>
          </rPr>
          <t xml:space="preserve">应急规范处置</t>
        </r>
      </text>
    </comment>
    <comment ref="I151" authorId="0">
      <text>
        <r>
          <rPr>
            <sz val="9"/>
            <color indexed="81"/>
            <rFont val="宋体"/>
            <charset val="134"/>
          </rPr>
          <t xml:space="preserve">突发公共卫生事件应急规范处置100%</t>
        </r>
      </text>
    </comment>
    <comment ref="H152" authorId="0">
      <text>
        <r>
          <rPr>
            <sz val="9"/>
            <color indexed="81"/>
            <rFont val="宋体"/>
            <charset val="134"/>
          </rPr>
          <t xml:space="preserve">应急演练</t>
        </r>
      </text>
    </comment>
    <comment ref="I152" authorId="0">
      <text>
        <r>
          <rPr>
            <sz val="9"/>
            <color indexed="81"/>
            <rFont val="宋体"/>
            <charset val="134"/>
          </rPr>
          <t xml:space="preserve">突发公共卫生事件应急演练1次</t>
        </r>
      </text>
    </comment>
    <comment ref="H153" authorId="0">
      <text>
        <r>
          <rPr>
            <sz val="9"/>
            <color indexed="81"/>
            <rFont val="宋体"/>
            <charset val="134"/>
          </rPr>
          <t xml:space="preserve">报告准确率</t>
        </r>
      </text>
    </comment>
    <comment ref="I153" authorId="0">
      <text>
        <r>
          <rPr>
            <sz val="9"/>
            <color indexed="81"/>
            <rFont val="宋体"/>
            <charset val="134"/>
          </rPr>
          <t xml:space="preserve">传染病报告卡重卡率为“零”、报告准确率100% </t>
        </r>
      </text>
    </comment>
    <comment ref="H154" authorId="0">
      <text>
        <r>
          <rPr>
            <sz val="9"/>
            <color indexed="81"/>
            <rFont val="宋体"/>
            <charset val="134"/>
          </rPr>
          <t xml:space="preserve">传染病监测与控制</t>
        </r>
      </text>
    </comment>
    <comment ref="I154" authorId="0">
      <text>
        <r>
          <rPr>
            <sz val="9"/>
            <color indexed="81"/>
            <rFont val="宋体"/>
            <charset val="134"/>
          </rPr>
          <t xml:space="preserve">霍乱、流感、禽流感、登革热、手足口病、狂犬病、布鲁氏菌病、立克次体、流行性出血热等传染病监测与控制100%</t>
        </r>
      </text>
    </comment>
    <comment ref="H155" authorId="0">
      <text>
        <r>
          <rPr>
            <sz val="9"/>
            <color indexed="81"/>
            <rFont val="宋体"/>
            <charset val="134"/>
          </rPr>
          <t xml:space="preserve">调查处理率</t>
        </r>
      </text>
    </comment>
    <comment ref="I155" authorId="0">
      <text>
        <r>
          <rPr>
            <sz val="9"/>
            <color indexed="81"/>
            <rFont val="宋体"/>
            <charset val="134"/>
          </rPr>
          <t xml:space="preserve">重大传染病疫情和突发公共卫生事件及时调查处理率100%</t>
        </r>
      </text>
    </comment>
    <comment ref="H156" authorId="0">
      <text>
        <r>
          <rPr>
            <sz val="9"/>
            <color indexed="81"/>
            <rFont val="宋体"/>
            <charset val="134"/>
          </rPr>
          <t xml:space="preserve">分析率</t>
        </r>
      </text>
    </comment>
    <comment ref="I156" authorId="0">
      <text>
        <r>
          <rPr>
            <sz val="9"/>
            <color indexed="81"/>
            <rFont val="宋体"/>
            <charset val="134"/>
          </rPr>
          <t xml:space="preserve">传染病与突发公共卫生事件常规与专题分析率100%</t>
        </r>
      </text>
    </comment>
    <comment ref="H157" authorId="0">
      <text>
        <r>
          <rPr>
            <sz val="9"/>
            <color indexed="81"/>
            <rFont val="宋体"/>
            <charset val="134"/>
          </rPr>
          <t xml:space="preserve">及时处理率</t>
        </r>
      </text>
    </comment>
    <comment ref="I157" authorId="0">
      <text>
        <r>
          <rPr>
            <sz val="9"/>
            <color indexed="81"/>
            <rFont val="宋体"/>
            <charset val="134"/>
          </rPr>
          <t xml:space="preserve">传染病预警信息及时处理率100%</t>
        </r>
      </text>
    </comment>
    <comment ref="H158" authorId="0">
      <text>
        <r>
          <rPr>
            <sz val="9"/>
            <color indexed="81"/>
            <rFont val="宋体"/>
            <charset val="134"/>
          </rPr>
          <t xml:space="preserve">及时审卡率</t>
        </r>
      </text>
    </comment>
    <comment ref="I158" authorId="0">
      <text>
        <r>
          <rPr>
            <sz val="9"/>
            <color indexed="81"/>
            <rFont val="宋体"/>
            <charset val="134"/>
          </rPr>
          <t xml:space="preserve">传染病报告卡及时审卡率100% </t>
        </r>
      </text>
    </comment>
    <comment ref="B159" authorId="0">
      <text>
        <r>
          <rPr>
            <sz val="9"/>
            <color indexed="81"/>
            <rFont val="宋体"/>
            <charset val="134"/>
          </rPr>
          <t xml:space="preserve">R000019.404-计划免疫项目</t>
        </r>
      </text>
    </comment>
    <comment ref="H159" authorId="0">
      <text>
        <r>
          <rPr>
            <sz val="9"/>
            <color indexed="81"/>
            <rFont val="宋体"/>
            <charset val="134"/>
          </rPr>
          <t xml:space="preserve">建设麻疹、乙脑实验室监测网		
</t>
        </r>
      </text>
    </comment>
    <comment ref="I159" authorId="0">
      <text>
        <r>
          <rPr>
            <sz val="9"/>
            <color indexed="81"/>
            <rFont val="宋体"/>
            <charset val="134"/>
          </rPr>
          <t xml:space="preserve">建设麻疹、乙脑实验室监测网	</t>
        </r>
      </text>
    </comment>
    <comment ref="H160" authorId="0">
      <text>
        <r>
          <rPr>
            <sz val="9"/>
            <color indexed="81"/>
            <rFont val="宋体"/>
            <charset val="134"/>
          </rPr>
          <t xml:space="preserve">预防接种安全注射率	</t>
        </r>
      </text>
    </comment>
    <comment ref="I160" authorId="0">
      <text>
        <r>
          <rPr>
            <sz val="9"/>
            <color indexed="81"/>
            <rFont val="宋体"/>
            <charset val="134"/>
          </rPr>
          <t xml:space="preserve">预防接种安全注射率	100%	
</t>
        </r>
      </text>
    </comment>
    <comment ref="H161" authorId="0">
      <text>
        <r>
          <rPr>
            <sz val="9"/>
            <color indexed="81"/>
            <rFont val="宋体"/>
            <charset val="134"/>
          </rPr>
          <t xml:space="preserve">督导检查		
</t>
        </r>
      </text>
    </comment>
    <comment ref="I161" authorId="0">
      <text>
        <r>
          <rPr>
            <sz val="9"/>
            <color indexed="81"/>
            <rFont val="宋体"/>
            <charset val="134"/>
          </rPr>
          <t xml:space="preserve">2次综合指导，2次综合检查		</t>
        </r>
      </text>
    </comment>
    <comment ref="H162" authorId="0">
      <text>
        <r>
          <rPr>
            <sz val="9"/>
            <color indexed="81"/>
            <rFont val="宋体"/>
            <charset val="134"/>
          </rPr>
          <t xml:space="preserve">培训		
</t>
        </r>
      </text>
    </comment>
    <comment ref="I162" authorId="0">
      <text>
        <r>
          <rPr>
            <sz val="9"/>
            <color indexed="81"/>
            <rFont val="宋体"/>
            <charset val="134"/>
          </rPr>
          <t xml:space="preserve">开展两次全员预防接种培训工作			
</t>
        </r>
      </text>
    </comment>
    <comment ref="H163" authorId="0">
      <text>
        <r>
          <rPr>
            <sz val="9"/>
            <color indexed="81"/>
            <rFont val="宋体"/>
            <charset val="134"/>
          </rPr>
          <t xml:space="preserve">宣传教育		
</t>
        </r>
      </text>
    </comment>
    <comment ref="I163" authorId="0">
      <text>
        <r>
          <rPr>
            <sz val="9"/>
            <color indexed="81"/>
            <rFont val="宋体"/>
            <charset val="134"/>
          </rPr>
          <t xml:space="preserve">开展“4.25”宣传活动、各类疫苗强化、补种等工作的宣传			
</t>
        </r>
      </text>
    </comment>
    <comment ref="H164" authorId="0">
      <text>
        <r>
          <rPr>
            <sz val="9"/>
            <color indexed="81"/>
            <rFont val="宋体"/>
            <charset val="134"/>
          </rPr>
          <t xml:space="preserve">疫苗管理		
</t>
        </r>
      </text>
    </comment>
    <comment ref="I164" authorId="0">
      <text>
        <r>
          <rPr>
            <sz val="9"/>
            <color indexed="81"/>
            <rFont val="宋体"/>
            <charset val="134"/>
          </rPr>
          <t xml:space="preserve">开展疫苗安全管理及配送各乡镇卫生院工作   </t>
        </r>
      </text>
    </comment>
    <comment ref="H165" authorId="0">
      <text>
        <r>
          <rPr>
            <sz val="9"/>
            <color indexed="81"/>
            <rFont val="宋体"/>
            <charset val="134"/>
          </rPr>
          <t xml:space="preserve">疫苗针对传染病监测与控制		</t>
        </r>
      </text>
    </comment>
    <comment ref="I165" authorId="0">
      <text>
        <r>
          <rPr>
            <sz val="9"/>
            <color indexed="81"/>
            <rFont val="宋体"/>
            <charset val="134"/>
          </rPr>
          <t xml:space="preserve"> 一次疫苗针对传染病监测与控制			
</t>
        </r>
      </text>
    </comment>
    <comment ref="H166" authorId="0">
      <text>
        <r>
          <rPr>
            <sz val="9"/>
            <color indexed="81"/>
            <rFont val="宋体"/>
            <charset val="134"/>
          </rPr>
          <t xml:space="preserve">接种率调查		</t>
        </r>
      </text>
    </comment>
    <comment ref="I166" authorId="0">
      <text>
        <r>
          <rPr>
            <sz val="9"/>
            <color indexed="81"/>
            <rFont val="宋体"/>
            <charset val="134"/>
          </rPr>
          <t xml:space="preserve">每月开展一次接种率调查			</t>
        </r>
      </text>
    </comment>
    <comment ref="B167" authorId="0">
      <text>
        <r>
          <rPr>
            <sz val="9"/>
            <color indexed="81"/>
            <rFont val="宋体"/>
            <charset val="134"/>
          </rPr>
          <t xml:space="preserve">R201205.404-母婴梅毒免费治疗及追踪服务</t>
        </r>
      </text>
    </comment>
    <comment ref="H167" authorId="0">
      <text>
        <r>
          <rPr>
            <sz val="9"/>
            <color indexed="81"/>
            <rFont val="宋体"/>
            <charset val="134"/>
          </rPr>
          <t xml:space="preserve">市级医疗机构项目督导</t>
        </r>
      </text>
    </comment>
    <comment ref="I167" authorId="0">
      <text>
        <r>
          <rPr>
            <sz val="9"/>
            <color indexed="81"/>
            <rFont val="宋体"/>
            <charset val="134"/>
          </rPr>
          <t xml:space="preserve">每季度开展工作督导</t>
        </r>
      </text>
    </comment>
    <comment ref="H168" authorId="0">
      <text>
        <r>
          <rPr>
            <sz val="9"/>
            <color indexed="81"/>
            <rFont val="宋体"/>
            <charset val="134"/>
          </rPr>
          <t xml:space="preserve">乡镇卫生院项目督导</t>
        </r>
      </text>
    </comment>
    <comment ref="I168" authorId="0">
      <text>
        <r>
          <rPr>
            <sz val="9"/>
            <color indexed="81"/>
            <rFont val="宋体"/>
            <charset val="134"/>
          </rPr>
          <t xml:space="preserve">年度开展工作督导</t>
        </r>
      </text>
    </comment>
    <comment ref="H169" authorId="0">
      <text>
        <r>
          <rPr>
            <sz val="9"/>
            <color indexed="81"/>
            <rFont val="宋体"/>
            <charset val="134"/>
          </rPr>
          <t xml:space="preserve">阳性家庭随访1年</t>
        </r>
      </text>
    </comment>
    <comment ref="I169" authorId="0">
      <text>
        <r>
          <rPr>
            <sz val="9"/>
            <color indexed="81"/>
            <rFont val="宋体"/>
            <charset val="134"/>
          </rPr>
          <t xml:space="preserve">50户</t>
        </r>
      </text>
    </comment>
    <comment ref="H170" authorId="0">
      <text>
        <r>
          <rPr>
            <sz val="9"/>
            <color indexed="81"/>
            <rFont val="宋体"/>
            <charset val="134"/>
          </rPr>
          <t xml:space="preserve">阳性孕产妇性伴检测</t>
        </r>
      </text>
    </comment>
    <comment ref="I170" authorId="0">
      <text>
        <r>
          <rPr>
            <sz val="9"/>
            <color indexed="81"/>
            <rFont val="宋体"/>
            <charset val="134"/>
          </rPr>
          <t xml:space="preserve">60例</t>
        </r>
      </text>
    </comment>
    <comment ref="H171" authorId="0">
      <text>
        <r>
          <rPr>
            <sz val="9"/>
            <color indexed="81"/>
            <rFont val="宋体"/>
            <charset val="134"/>
          </rPr>
          <t xml:space="preserve">阳性孕产妇治疗</t>
        </r>
      </text>
    </comment>
    <comment ref="I171" authorId="0">
      <text>
        <r>
          <rPr>
            <sz val="9"/>
            <color indexed="81"/>
            <rFont val="宋体"/>
            <charset val="134"/>
          </rPr>
          <t xml:space="preserve">60例</t>
        </r>
      </text>
    </comment>
    <comment ref="H172" authorId="0">
      <text>
        <r>
          <rPr>
            <sz val="9"/>
            <color indexed="81"/>
            <rFont val="宋体"/>
            <charset val="134"/>
          </rPr>
          <t xml:space="preserve">新生儿检测率</t>
        </r>
      </text>
    </comment>
    <comment ref="I172" authorId="0">
      <text>
        <r>
          <rPr>
            <sz val="9"/>
            <color indexed="81"/>
            <rFont val="宋体"/>
            <charset val="134"/>
          </rPr>
          <t xml:space="preserve">达到90%以上</t>
        </r>
      </text>
    </comment>
    <comment ref="H173" authorId="0">
      <text>
        <r>
          <rPr>
            <sz val="9"/>
            <color indexed="81"/>
            <rFont val="宋体"/>
            <charset val="134"/>
          </rPr>
          <t xml:space="preserve">新生儿预防性治疗率</t>
        </r>
      </text>
    </comment>
    <comment ref="I173" authorId="0">
      <text>
        <r>
          <rPr>
            <sz val="9"/>
            <color indexed="81"/>
            <rFont val="宋体"/>
            <charset val="134"/>
          </rPr>
          <t xml:space="preserve">达到90%以上</t>
        </r>
      </text>
    </comment>
    <comment ref="H174" authorId="0">
      <text>
        <r>
          <rPr>
            <sz val="9"/>
            <color indexed="81"/>
            <rFont val="宋体"/>
            <charset val="134"/>
          </rPr>
          <t xml:space="preserve">阳性家庭1年随访率</t>
        </r>
      </text>
    </comment>
    <comment ref="I174" authorId="0">
      <text>
        <r>
          <rPr>
            <sz val="9"/>
            <color indexed="81"/>
            <rFont val="宋体"/>
            <charset val="134"/>
          </rPr>
          <t xml:space="preserve">达到90%以上</t>
        </r>
      </text>
    </comment>
    <comment ref="H175" authorId="0">
      <text>
        <r>
          <rPr>
            <sz val="9"/>
            <color indexed="81"/>
            <rFont val="宋体"/>
            <charset val="134"/>
          </rPr>
          <t xml:space="preserve">阳性孕妇配偶检测率</t>
        </r>
      </text>
    </comment>
    <comment ref="I175" authorId="0">
      <text>
        <r>
          <rPr>
            <sz val="9"/>
            <color indexed="81"/>
            <rFont val="宋体"/>
            <charset val="134"/>
          </rPr>
          <t xml:space="preserve">达到80%以上</t>
        </r>
      </text>
    </comment>
    <comment ref="H176" authorId="0">
      <text>
        <r>
          <rPr>
            <sz val="9"/>
            <color indexed="81"/>
            <rFont val="宋体"/>
            <charset val="134"/>
          </rPr>
          <t xml:space="preserve">阳性孕妇治疗率</t>
        </r>
      </text>
    </comment>
    <comment ref="I176" authorId="0">
      <text>
        <r>
          <rPr>
            <sz val="9"/>
            <color indexed="81"/>
            <rFont val="宋体"/>
            <charset val="134"/>
          </rPr>
          <t xml:space="preserve">达到90%以上</t>
        </r>
      </text>
    </comment>
    <comment ref="B177" authorId="0">
      <text>
        <r>
          <rPr>
            <sz val="9"/>
            <color indexed="81"/>
            <rFont val="宋体"/>
            <charset val="134"/>
          </rPr>
          <t xml:space="preserve">T201615.404-麻风病防治工作经费</t>
        </r>
      </text>
    </comment>
    <comment ref="H177" authorId="0">
      <text>
        <r>
          <rPr>
            <sz val="9"/>
            <color indexed="81"/>
            <rFont val="宋体"/>
            <charset val="134"/>
          </rPr>
          <t xml:space="preserve">村庄普查人数</t>
        </r>
      </text>
    </comment>
    <comment ref="I177" authorId="0">
      <text>
        <r>
          <rPr>
            <sz val="9"/>
            <color indexed="81"/>
            <rFont val="宋体"/>
            <charset val="134"/>
          </rPr>
          <t xml:space="preserve">被普查村庄常住人数</t>
        </r>
      </text>
    </comment>
    <comment ref="H178" authorId="0">
      <text>
        <r>
          <rPr>
            <sz val="9"/>
            <color indexed="81"/>
            <rFont val="宋体"/>
            <charset val="134"/>
          </rPr>
          <t xml:space="preserve">可疑线索复核率</t>
        </r>
      </text>
    </comment>
    <comment ref="I178" authorId="0">
      <text>
        <r>
          <rPr>
            <sz val="9"/>
            <color indexed="81"/>
            <rFont val="宋体"/>
            <charset val="134"/>
          </rPr>
          <t xml:space="preserve">100%</t>
        </r>
      </text>
    </comment>
    <comment ref="H179" authorId="0">
      <text>
        <r>
          <rPr>
            <sz val="9"/>
            <color indexed="81"/>
            <rFont val="宋体"/>
            <charset val="134"/>
          </rPr>
          <t xml:space="preserve">可疑线索筛查数</t>
        </r>
      </text>
    </comment>
    <comment ref="I179" authorId="0">
      <text>
        <r>
          <rPr>
            <sz val="9"/>
            <color indexed="81"/>
            <rFont val="宋体"/>
            <charset val="134"/>
          </rPr>
          <t xml:space="preserve">40人</t>
        </r>
      </text>
    </comment>
    <comment ref="H180" authorId="0">
      <text>
        <r>
          <rPr>
            <sz val="9"/>
            <color indexed="81"/>
            <rFont val="宋体"/>
            <charset val="134"/>
          </rPr>
          <t xml:space="preserve">密切接触者检查人数</t>
        </r>
      </text>
    </comment>
    <comment ref="I180" authorId="0">
      <text>
        <r>
          <rPr>
            <sz val="9"/>
            <color indexed="81"/>
            <rFont val="宋体"/>
            <charset val="134"/>
          </rPr>
          <t xml:space="preserve">20户</t>
        </r>
      </text>
    </comment>
    <comment ref="H181" authorId="0">
      <text>
        <r>
          <rPr>
            <sz val="9"/>
            <color indexed="81"/>
            <rFont val="宋体"/>
            <charset val="134"/>
          </rPr>
          <t xml:space="preserve">培训人次</t>
        </r>
      </text>
    </comment>
    <comment ref="I181" authorId="0">
      <text>
        <r>
          <rPr>
            <sz val="9"/>
            <color indexed="81"/>
            <rFont val="宋体"/>
            <charset val="134"/>
          </rPr>
          <t xml:space="preserve">100人</t>
        </r>
      </text>
    </comment>
    <comment ref="H182" authorId="0">
      <text>
        <r>
          <rPr>
            <sz val="9"/>
            <color indexed="81"/>
            <rFont val="宋体"/>
            <charset val="134"/>
          </rPr>
          <t xml:space="preserve">专项督导</t>
        </r>
      </text>
    </comment>
    <comment ref="I182" authorId="0">
      <text>
        <r>
          <rPr>
            <sz val="9"/>
            <color indexed="81"/>
            <rFont val="宋体"/>
            <charset val="134"/>
          </rPr>
          <t xml:space="preserve">30家镇卫生院及农场防疫站</t>
        </r>
      </text>
    </comment>
    <comment ref="H183" authorId="0">
      <text>
        <r>
          <rPr>
            <sz val="9"/>
            <color indexed="81"/>
            <rFont val="宋体"/>
            <charset val="134"/>
          </rPr>
          <t xml:space="preserve">病例发现数</t>
        </r>
      </text>
    </comment>
    <comment ref="I183" authorId="0">
      <text>
        <r>
          <rPr>
            <sz val="9"/>
            <color indexed="81"/>
            <rFont val="宋体"/>
            <charset val="134"/>
          </rPr>
          <t xml:space="preserve">1人</t>
        </r>
      </text>
    </comment>
    <comment ref="H184" authorId="0">
      <text>
        <r>
          <rPr>
            <sz val="9"/>
            <color indexed="81"/>
            <rFont val="宋体"/>
            <charset val="134"/>
          </rPr>
          <t xml:space="preserve">可疑线索调查覆盖率</t>
        </r>
      </text>
    </comment>
    <comment ref="I184" authorId="0">
      <text>
        <r>
          <rPr>
            <sz val="9"/>
            <color indexed="81"/>
            <rFont val="宋体"/>
            <charset val="134"/>
          </rPr>
          <t xml:space="preserve">重点乡镇所有自然村</t>
        </r>
      </text>
    </comment>
    <comment ref="H185" authorId="0">
      <text>
        <r>
          <rPr>
            <sz val="9"/>
            <color indexed="81"/>
            <rFont val="宋体"/>
            <charset val="134"/>
          </rPr>
          <t xml:space="preserve">麻风病早期发现率</t>
        </r>
      </text>
    </comment>
    <comment ref="I185" authorId="0">
      <text>
        <r>
          <rPr>
            <sz val="9"/>
            <color indexed="81"/>
            <rFont val="宋体"/>
            <charset val="134"/>
          </rPr>
          <t xml:space="preserve">70%，延迟期在两年以内，且无可见性畸残</t>
        </r>
      </text>
    </comment>
    <comment ref="H186" authorId="0">
      <text>
        <r>
          <rPr>
            <sz val="9"/>
            <color indexed="81"/>
            <rFont val="宋体"/>
            <charset val="134"/>
          </rPr>
          <t xml:space="preserve">培训目的达成率</t>
        </r>
      </text>
    </comment>
    <comment ref="I186" authorId="0">
      <text>
        <r>
          <rPr>
            <sz val="9"/>
            <color indexed="81"/>
            <rFont val="宋体"/>
            <charset val="134"/>
          </rPr>
          <t xml:space="preserve">掌握麻风防治知识（十条线索）6条以上</t>
        </r>
      </text>
    </comment>
    <comment ref="B187" authorId="0">
      <text>
        <r>
          <rPr>
            <sz val="9"/>
            <color indexed="81"/>
            <rFont val="宋体"/>
            <charset val="134"/>
          </rPr>
          <t xml:space="preserve">T201616.404-麻风病人医药费</t>
        </r>
      </text>
    </comment>
    <comment ref="H187" authorId="0">
      <text>
        <r>
          <rPr>
            <sz val="9"/>
            <color indexed="81"/>
            <rFont val="宋体"/>
            <charset val="134"/>
          </rPr>
          <t xml:space="preserve">病人转诊住院生活补贴</t>
        </r>
      </text>
    </comment>
    <comment ref="I187" authorId="0">
      <text>
        <r>
          <rPr>
            <sz val="9"/>
            <color indexed="81"/>
            <rFont val="宋体"/>
            <charset val="134"/>
          </rPr>
          <t xml:space="preserve">按病人实际转诊情况补贴</t>
        </r>
      </text>
    </comment>
    <comment ref="H188" authorId="0">
      <text>
        <r>
          <rPr>
            <sz val="9"/>
            <color indexed="81"/>
            <rFont val="宋体"/>
            <charset val="134"/>
          </rPr>
          <t xml:space="preserve">畸残预防训练</t>
        </r>
      </text>
    </comment>
    <comment ref="I188" authorId="0">
      <text>
        <r>
          <rPr>
            <sz val="9"/>
            <color indexed="81"/>
            <rFont val="宋体"/>
            <charset val="134"/>
          </rPr>
          <t xml:space="preserve">病人了解日常生活注意事项，掌握自我护理操作</t>
        </r>
      </text>
    </comment>
    <comment ref="H189" authorId="0">
      <text>
        <r>
          <rPr>
            <sz val="9"/>
            <color indexed="81"/>
            <rFont val="宋体"/>
            <charset val="134"/>
          </rPr>
          <t xml:space="preserve">留院病人医疗费报销</t>
        </r>
      </text>
    </comment>
    <comment ref="I189" authorId="0">
      <text>
        <r>
          <rPr>
            <sz val="9"/>
            <color indexed="81"/>
            <rFont val="宋体"/>
            <charset val="134"/>
          </rPr>
          <t xml:space="preserve">按病人实际产生医疗费报销</t>
        </r>
      </text>
    </comment>
    <comment ref="H190" authorId="0">
      <text>
        <r>
          <rPr>
            <sz val="9"/>
            <color indexed="81"/>
            <rFont val="宋体"/>
            <charset val="134"/>
          </rPr>
          <t xml:space="preserve">麻风受累着体检建立健康档案</t>
        </r>
      </text>
    </comment>
    <comment ref="I190" authorId="0">
      <text>
        <r>
          <rPr>
            <sz val="9"/>
            <color indexed="81"/>
            <rFont val="宋体"/>
            <charset val="134"/>
          </rPr>
          <t xml:space="preserve">70人</t>
        </r>
      </text>
    </comment>
    <comment ref="H191" authorId="0">
      <text>
        <r>
          <rPr>
            <sz val="9"/>
            <color indexed="81"/>
            <rFont val="宋体"/>
            <charset val="134"/>
          </rPr>
          <t xml:space="preserve">病人安排转诊治疗率</t>
        </r>
      </text>
    </comment>
    <comment ref="I191" authorId="0">
      <text>
        <r>
          <rPr>
            <sz val="9"/>
            <color indexed="81"/>
            <rFont val="宋体"/>
            <charset val="134"/>
          </rPr>
          <t xml:space="preserve">病人安排转诊治疗率100%</t>
        </r>
      </text>
    </comment>
    <comment ref="H192" authorId="0">
      <text>
        <r>
          <rPr>
            <sz val="9"/>
            <color indexed="81"/>
            <rFont val="宋体"/>
            <charset val="134"/>
          </rPr>
          <t xml:space="preserve">病人畸残预防知识知晓率</t>
        </r>
      </text>
    </comment>
    <comment ref="I192" authorId="0">
      <text>
        <r>
          <rPr>
            <sz val="9"/>
            <color indexed="81"/>
            <rFont val="宋体"/>
            <charset val="134"/>
          </rPr>
          <t xml:space="preserve">病人畸残预防知识知晓率不低于85%</t>
        </r>
      </text>
    </comment>
    <comment ref="B193" authorId="0">
      <text>
        <r>
          <rPr>
            <sz val="9"/>
            <color indexed="81"/>
            <rFont val="宋体"/>
            <charset val="134"/>
          </rPr>
          <t xml:space="preserve">T201619.404-艾滋病防治经费</t>
        </r>
      </text>
    </comment>
    <comment ref="H193" authorId="0">
      <text>
        <r>
          <rPr>
            <sz val="9"/>
            <color indexed="81"/>
            <rFont val="宋体"/>
            <charset val="134"/>
          </rPr>
          <t xml:space="preserve">病人追踪随访</t>
        </r>
      </text>
    </comment>
    <comment ref="I193" authorId="0">
      <text>
        <r>
          <rPr>
            <sz val="9"/>
            <color indexed="81"/>
            <rFont val="宋体"/>
            <charset val="134"/>
          </rPr>
          <t xml:space="preserve">按要求完成一年四次追踪随访</t>
        </r>
      </text>
    </comment>
    <comment ref="H194" authorId="0">
      <text>
        <r>
          <rPr>
            <sz val="9"/>
            <color indexed="81"/>
            <rFont val="宋体"/>
            <charset val="134"/>
          </rPr>
          <t xml:space="preserve">服用预防机会性感染药物</t>
        </r>
      </text>
    </comment>
    <comment ref="I194" authorId="0">
      <text>
        <r>
          <rPr>
            <sz val="9"/>
            <color indexed="81"/>
            <rFont val="宋体"/>
            <charset val="134"/>
          </rPr>
          <t xml:space="preserve">符合条件的病人服用预防机会性感染药物比例达到80%以上</t>
        </r>
      </text>
    </comment>
    <comment ref="H195" authorId="0">
      <text>
        <r>
          <rPr>
            <sz val="9"/>
            <color indexed="81"/>
            <rFont val="宋体"/>
            <charset val="134"/>
          </rPr>
          <t xml:space="preserve">新加入治疗的病人基线检查</t>
        </r>
      </text>
    </comment>
    <comment ref="I195" authorId="0">
      <text>
        <r>
          <rPr>
            <sz val="9"/>
            <color indexed="81"/>
            <rFont val="宋体"/>
            <charset val="134"/>
          </rPr>
          <t xml:space="preserve">基线检查30人</t>
        </r>
      </text>
    </comment>
    <comment ref="H196" authorId="0">
      <text>
        <r>
          <rPr>
            <sz val="9"/>
            <color indexed="81"/>
            <rFont val="宋体"/>
            <charset val="134"/>
          </rPr>
          <t xml:space="preserve">新增抗病毒治疗人数</t>
        </r>
      </text>
    </comment>
    <comment ref="I196" authorId="0">
      <text>
        <r>
          <rPr>
            <sz val="9"/>
            <color indexed="81"/>
            <rFont val="宋体"/>
            <charset val="134"/>
          </rPr>
          <t xml:space="preserve">新增抗病毒治疗30人</t>
        </r>
      </text>
    </comment>
    <comment ref="H197" authorId="0">
      <text>
        <r>
          <rPr>
            <sz val="9"/>
            <color indexed="81"/>
            <rFont val="宋体"/>
            <charset val="134"/>
          </rPr>
          <t xml:space="preserve">在治病人完成CD4、病毒载量检测</t>
        </r>
      </text>
    </comment>
    <comment ref="I197" authorId="0">
      <text>
        <r>
          <rPr>
            <sz val="9"/>
            <color indexed="81"/>
            <rFont val="宋体"/>
            <charset val="134"/>
          </rPr>
          <t xml:space="preserve">在治病人115人完成一年一次CD4、病毒载量检测</t>
        </r>
      </text>
    </comment>
    <comment ref="H198" authorId="0">
      <text>
        <r>
          <rPr>
            <sz val="9"/>
            <color indexed="81"/>
            <rFont val="宋体"/>
            <charset val="134"/>
          </rPr>
          <t xml:space="preserve">自愿咨询检测</t>
        </r>
      </text>
    </comment>
    <comment ref="I198" authorId="0">
      <text>
        <r>
          <rPr>
            <sz val="9"/>
            <color indexed="81"/>
            <rFont val="宋体"/>
            <charset val="134"/>
          </rPr>
          <t xml:space="preserve">完成自愿咨询检测任务</t>
        </r>
      </text>
    </comment>
    <comment ref="H199" authorId="0">
      <text>
        <r>
          <rPr>
            <sz val="9"/>
            <color indexed="81"/>
            <rFont val="宋体"/>
            <charset val="134"/>
          </rPr>
          <t xml:space="preserve">病毒抑制率</t>
        </r>
      </text>
    </comment>
    <comment ref="I199" authorId="0">
      <text>
        <r>
          <rPr>
            <sz val="9"/>
            <color indexed="81"/>
            <rFont val="宋体"/>
            <charset val="134"/>
          </rPr>
          <t xml:space="preserve">治疗满一年以上的病人病毒载量检测小于400拷贝/ml人数达90%以上</t>
        </r>
      </text>
    </comment>
    <comment ref="H200" authorId="0">
      <text>
        <r>
          <rPr>
            <sz val="9"/>
            <color indexed="81"/>
            <rFont val="宋体"/>
            <charset val="134"/>
          </rPr>
          <t xml:space="preserve">在治病人完成CD4、病毒载量检测比例</t>
        </r>
      </text>
    </comment>
    <comment ref="I200" authorId="0">
      <text>
        <r>
          <rPr>
            <sz val="9"/>
            <color indexed="81"/>
            <rFont val="宋体"/>
            <charset val="134"/>
          </rPr>
          <t xml:space="preserve">在治病人完成一年一次CD4、病毒载量检测比例达到90%以上</t>
        </r>
      </text>
    </comment>
    <comment ref="H201" authorId="0">
      <text>
        <r>
          <rPr>
            <sz val="9"/>
            <color indexed="81"/>
            <rFont val="宋体"/>
            <charset val="134"/>
          </rPr>
          <t xml:space="preserve">治疗持续12个月比列</t>
        </r>
      </text>
    </comment>
    <comment ref="I201" authorId="0">
      <text>
        <r>
          <rPr>
            <sz val="9"/>
            <color indexed="81"/>
            <rFont val="宋体"/>
            <charset val="134"/>
          </rPr>
          <t xml:space="preserve">持续治疗12个月以上病人达到85%以上</t>
        </r>
      </text>
    </comment>
    <comment ref="H202" authorId="0">
      <text>
        <r>
          <rPr>
            <sz val="9"/>
            <color indexed="81"/>
            <rFont val="宋体"/>
            <charset val="134"/>
          </rPr>
          <t xml:space="preserve">治疗覆盖率</t>
        </r>
      </text>
    </comment>
    <comment ref="I202" authorId="0">
      <text>
        <r>
          <rPr>
            <sz val="9"/>
            <color indexed="81"/>
            <rFont val="宋体"/>
            <charset val="134"/>
          </rPr>
          <t xml:space="preserve">治疗覆盖率不低于85%</t>
        </r>
      </text>
    </comment>
    <comment ref="H203" authorId="0">
      <text>
        <r>
          <rPr>
            <sz val="9"/>
            <color indexed="81"/>
            <rFont val="宋体"/>
            <charset val="134"/>
          </rPr>
          <t xml:space="preserve">转介治疗率</t>
        </r>
      </text>
    </comment>
    <comment ref="I203" authorId="0">
      <text>
        <r>
          <rPr>
            <sz val="9"/>
            <color indexed="81"/>
            <rFont val="宋体"/>
            <charset val="134"/>
          </rPr>
          <t xml:space="preserve">转介到位后符合治疗标准纳入治疗比例达90%以上</t>
        </r>
      </text>
    </comment>
    <comment ref="B204" authorId="0">
      <text>
        <r>
          <rPr>
            <sz val="9"/>
            <color indexed="81"/>
            <rFont val="宋体"/>
            <charset val="134"/>
          </rPr>
          <t xml:space="preserve">T201620.404-性病防治工作经费</t>
        </r>
      </text>
    </comment>
    <comment ref="H204" authorId="0">
      <text>
        <r>
          <rPr>
            <sz val="9"/>
            <color indexed="81"/>
            <rFont val="宋体"/>
            <charset val="134"/>
          </rPr>
          <t xml:space="preserve">工作督导</t>
        </r>
      </text>
    </comment>
    <comment ref="I204" authorId="0">
      <text>
        <r>
          <rPr>
            <sz val="9"/>
            <color indexed="81"/>
            <rFont val="宋体"/>
            <charset val="134"/>
          </rPr>
          <t xml:space="preserve">每季度开展市级以上医疗机构督导</t>
        </r>
      </text>
    </comment>
    <comment ref="H205" authorId="0">
      <text>
        <r>
          <rPr>
            <sz val="9"/>
            <color indexed="81"/>
            <rFont val="宋体"/>
            <charset val="134"/>
          </rPr>
          <t xml:space="preserve">漏报调查</t>
        </r>
      </text>
    </comment>
    <comment ref="I205" authorId="0">
      <text>
        <r>
          <rPr>
            <sz val="9"/>
            <color indexed="81"/>
            <rFont val="宋体"/>
            <charset val="134"/>
          </rPr>
          <t xml:space="preserve">每年开展两次漏报调查</t>
        </r>
      </text>
    </comment>
    <comment ref="H206" authorId="0">
      <text>
        <r>
          <rPr>
            <sz val="9"/>
            <color indexed="81"/>
            <rFont val="宋体"/>
            <charset val="134"/>
          </rPr>
          <t xml:space="preserve">现场核查</t>
        </r>
      </text>
    </comment>
    <comment ref="I206" authorId="0">
      <text>
        <r>
          <rPr>
            <sz val="9"/>
            <color indexed="81"/>
            <rFont val="宋体"/>
            <charset val="134"/>
          </rPr>
          <t xml:space="preserve">每年开展两次准确性复核</t>
        </r>
      </text>
    </comment>
    <comment ref="H207" authorId="0">
      <text>
        <r>
          <rPr>
            <sz val="9"/>
            <color indexed="81"/>
            <rFont val="宋体"/>
            <charset val="134"/>
          </rPr>
          <t xml:space="preserve">性病知识培训</t>
        </r>
      </text>
    </comment>
    <comment ref="I207" authorId="0">
      <text>
        <r>
          <rPr>
            <sz val="9"/>
            <color indexed="81"/>
            <rFont val="宋体"/>
            <charset val="134"/>
          </rPr>
          <t xml:space="preserve">培训对象覆盖全市皮肤性病科医生、传染病网络报告人员</t>
        </r>
      </text>
    </comment>
    <comment ref="H208" authorId="0">
      <text>
        <r>
          <rPr>
            <sz val="9"/>
            <color indexed="81"/>
            <rFont val="宋体"/>
            <charset val="134"/>
          </rPr>
          <t xml:space="preserve">疫情分析</t>
        </r>
      </text>
    </comment>
    <comment ref="I208" authorId="0">
      <text>
        <r>
          <rPr>
            <sz val="9"/>
            <color indexed="81"/>
            <rFont val="宋体"/>
            <charset val="134"/>
          </rPr>
          <t xml:space="preserve">每季度撰写疫情分析</t>
        </r>
      </text>
    </comment>
    <comment ref="H209" authorId="0">
      <text>
        <r>
          <rPr>
            <sz val="9"/>
            <color indexed="81"/>
            <rFont val="宋体"/>
            <charset val="134"/>
          </rPr>
          <t xml:space="preserve">报病准确率</t>
        </r>
      </text>
    </comment>
    <comment ref="I209" authorId="0">
      <text>
        <r>
          <rPr>
            <sz val="9"/>
            <color indexed="81"/>
            <rFont val="宋体"/>
            <charset val="134"/>
          </rPr>
          <t xml:space="preserve">报病准确率不低于85%</t>
        </r>
      </text>
    </comment>
    <comment ref="H210" authorId="0">
      <text>
        <r>
          <rPr>
            <sz val="9"/>
            <color indexed="81"/>
            <rFont val="宋体"/>
            <charset val="134"/>
          </rPr>
          <t xml:space="preserve">规范化诊疗</t>
        </r>
      </text>
    </comment>
    <comment ref="I210" authorId="0">
      <text>
        <r>
          <rPr>
            <sz val="9"/>
            <color indexed="81"/>
            <rFont val="宋体"/>
            <charset val="134"/>
          </rPr>
          <t xml:space="preserve">用卞星青霉素或普鲁卡因青霉素治疗梅毒比例不低于80%</t>
        </r>
      </text>
    </comment>
    <comment ref="H211" authorId="0">
      <text>
        <r>
          <rPr>
            <sz val="9"/>
            <color indexed="81"/>
            <rFont val="宋体"/>
            <charset val="134"/>
          </rPr>
          <t xml:space="preserve">漏报率</t>
        </r>
      </text>
    </comment>
    <comment ref="I211" authorId="0">
      <text>
        <r>
          <rPr>
            <sz val="9"/>
            <color indexed="81"/>
            <rFont val="宋体"/>
            <charset val="134"/>
          </rPr>
          <t xml:space="preserve">漏报率小于5%</t>
        </r>
      </text>
    </comment>
    <comment ref="A212" authorId="0">
      <text>
        <r>
          <rPr>
            <sz val="9"/>
            <color indexed="81"/>
            <rFont val="宋体"/>
            <charset val="134"/>
          </rPr>
          <t xml:space="preserve">05-其他</t>
        </r>
      </text>
    </comment>
    <comment ref="B214" authorId="0">
      <text>
        <r>
          <rPr>
            <sz val="9"/>
            <color indexed="81"/>
            <rFont val="宋体"/>
            <charset val="134"/>
          </rPr>
          <t xml:space="preserve">R200570.404-打击“两非”专项工作经费</t>
        </r>
      </text>
    </comment>
    <comment ref="H214" authorId="0">
      <text>
        <r>
          <rPr>
            <sz val="9"/>
            <color indexed="81"/>
            <rFont val="宋体"/>
            <charset val="134"/>
          </rPr>
          <t xml:space="preserve">两非违法案件数</t>
        </r>
      </text>
    </comment>
    <comment ref="I214" authorId="0">
      <text>
        <r>
          <rPr>
            <sz val="9"/>
            <color indexed="81"/>
            <rFont val="宋体"/>
            <charset val="134"/>
          </rPr>
          <t xml:space="preserve">14例</t>
        </r>
      </text>
    </comment>
    <comment ref="H215" authorId="0">
      <text>
        <r>
          <rPr>
            <sz val="9"/>
            <color indexed="81"/>
            <rFont val="宋体"/>
            <charset val="134"/>
          </rPr>
          <t xml:space="preserve">完成查出两非违法案件数</t>
        </r>
      </text>
    </comment>
    <comment ref="I215" authorId="0">
      <text>
        <r>
          <rPr>
            <sz val="9"/>
            <color indexed="81"/>
            <rFont val="宋体"/>
            <charset val="134"/>
          </rPr>
          <t xml:space="preserve">14例</t>
        </r>
      </text>
    </comment>
    <comment ref="B217" authorId="0">
      <text>
        <r>
          <rPr>
            <sz val="9"/>
            <color indexed="81"/>
            <rFont val="宋体"/>
            <charset val="134"/>
          </rPr>
          <t xml:space="preserve">T202509.404-在偏远地区工作或长期扎根乡医工作的乡村医生生活补助</t>
        </r>
      </text>
    </comment>
    <comment ref="H217" authorId="0">
      <text>
        <r>
          <rPr>
            <sz val="9"/>
            <color indexed="81"/>
            <rFont val="宋体"/>
            <charset val="134"/>
          </rPr>
          <t xml:space="preserve">使用率</t>
        </r>
      </text>
    </comment>
    <comment ref="I217" authorId="0">
      <text>
        <r>
          <rPr>
            <sz val="9"/>
            <color indexed="81"/>
            <rFont val="宋体"/>
            <charset val="134"/>
          </rPr>
          <t xml:space="preserve">2002年1月至2003年10月新招聘镇计生服务站工作人员，第一年社保费未缴纳。</t>
        </r>
      </text>
    </comment>
    <comment ref="H218" authorId="0">
      <text>
        <r>
          <rPr>
            <sz val="9"/>
            <color indexed="81"/>
            <rFont val="宋体"/>
            <charset val="134"/>
          </rPr>
          <t xml:space="preserve">完成率</t>
        </r>
      </text>
    </comment>
    <comment ref="I218" authorId="0">
      <text>
        <r>
          <rPr>
            <sz val="9"/>
            <color indexed="81"/>
            <rFont val="宋体"/>
            <charset val="134"/>
          </rPr>
          <t xml:space="preserve">2002年1月至2003年10月新招聘镇计生服务站工作人员，补缴社保费</t>
        </r>
      </text>
    </comment>
    <comment ref="B219" authorId="0">
      <text>
        <r>
          <rPr>
            <sz val="9"/>
            <color indexed="81"/>
            <rFont val="宋体"/>
            <charset val="134"/>
          </rPr>
          <t xml:space="preserve">T202430.404-其他事务经费</t>
        </r>
      </text>
    </comment>
    <comment ref="H219" authorId="0">
      <text>
        <r>
          <rPr>
            <sz val="9"/>
            <color indexed="81"/>
            <rFont val="宋体"/>
            <charset val="134"/>
          </rPr>
          <t xml:space="preserve">医疗事故处理工作及医学学术交流活动</t>
        </r>
      </text>
    </comment>
    <comment ref="I219" authorId="0">
      <text>
        <r>
          <rPr>
            <sz val="9"/>
            <color indexed="81"/>
            <rFont val="宋体"/>
            <charset val="134"/>
          </rPr>
          <t xml:space="preserve">医疗事故处理工作及医学学术交流活动</t>
        </r>
      </text>
    </comment>
    <comment ref="H220" authorId="0">
      <text>
        <r>
          <rPr>
            <sz val="9"/>
            <color indexed="81"/>
            <rFont val="宋体"/>
            <charset val="134"/>
          </rPr>
          <t xml:space="preserve">保证医疗事故处理工作及医学学术交流活动顺利开展</t>
        </r>
      </text>
    </comment>
    <comment ref="I220" authorId="0">
      <text>
        <r>
          <rPr>
            <sz val="9"/>
            <color indexed="81"/>
            <rFont val="宋体"/>
            <charset val="134"/>
          </rPr>
          <t xml:space="preserve"> ≥90%，≤100%保证医疗事故处理工作及医学学术交流活动顺利开展</t>
        </r>
      </text>
    </comment>
    <comment ref="B221" authorId="0">
      <text>
        <r>
          <rPr>
            <sz val="9"/>
            <color indexed="81"/>
            <rFont val="宋体"/>
            <charset val="134"/>
          </rPr>
          <t xml:space="preserve">T202431.404-服务中心服务大楼及孕优服务楼消防维保费</t>
        </r>
      </text>
    </comment>
    <comment ref="H221" authorId="0">
      <text>
        <r>
          <rPr>
            <sz val="9"/>
            <color indexed="81"/>
            <rFont val="宋体"/>
            <charset val="134"/>
          </rPr>
          <t xml:space="preserve">使用率</t>
        </r>
      </text>
    </comment>
    <comment ref="I221" authorId="0">
      <text>
        <r>
          <rPr>
            <sz val="9"/>
            <color indexed="81"/>
            <rFont val="宋体"/>
            <charset val="134"/>
          </rPr>
          <t xml:space="preserve">按每平方米8元/年计算，共3100平方米</t>
        </r>
      </text>
    </comment>
    <comment ref="H222" authorId="0">
      <text>
        <r>
          <rPr>
            <sz val="9"/>
            <color indexed="81"/>
            <rFont val="宋体"/>
            <charset val="134"/>
          </rPr>
          <t xml:space="preserve">完成率</t>
        </r>
      </text>
    </comment>
    <comment ref="I222" authorId="0">
      <text>
        <r>
          <rPr>
            <sz val="9"/>
            <color indexed="81"/>
            <rFont val="宋体"/>
            <charset val="134"/>
          </rPr>
          <t xml:space="preserve">第三方专业的消防公司维保，确保消防的安全</t>
        </r>
      </text>
    </comment>
    <comment ref="B223" authorId="0">
      <text>
        <r>
          <rPr>
            <sz val="9"/>
            <color indexed="81"/>
            <rFont val="宋体"/>
            <charset val="134"/>
          </rPr>
          <t xml:space="preserve">T202514.404-工会经费</t>
        </r>
      </text>
    </comment>
    <comment ref="H223" authorId="0">
      <text>
        <r>
          <rPr>
            <sz val="9"/>
            <color indexed="81"/>
            <rFont val="宋体"/>
            <charset val="134"/>
          </rPr>
          <t xml:space="preserve">工会活动</t>
        </r>
      </text>
    </comment>
    <comment ref="I223" authorId="0">
      <text>
        <r>
          <rPr>
            <sz val="9"/>
            <color indexed="81"/>
            <rFont val="宋体"/>
            <charset val="134"/>
          </rPr>
          <t xml:space="preserve">完成各项工会活动80%</t>
        </r>
      </text>
    </comment>
    <comment ref="H224" authorId="0">
      <text>
        <r>
          <rPr>
            <sz val="9"/>
            <color indexed="81"/>
            <rFont val="宋体"/>
            <charset val="134"/>
          </rPr>
          <t xml:space="preserve">工会活动</t>
        </r>
      </text>
    </comment>
    <comment ref="I224" authorId="0">
      <text>
        <r>
          <rPr>
            <sz val="9"/>
            <color indexed="81"/>
            <rFont val="宋体"/>
            <charset val="134"/>
          </rPr>
          <t xml:space="preserve">完成各项工会活动80%</t>
        </r>
      </text>
    </comment>
    <comment ref="H225" authorId="0">
      <text>
        <r>
          <rPr>
            <sz val="9"/>
            <color indexed="81"/>
            <rFont val="宋体"/>
            <charset val="134"/>
          </rPr>
          <t xml:space="preserve">节日慰问</t>
        </r>
      </text>
    </comment>
    <comment ref="I225" authorId="0">
      <text>
        <r>
          <rPr>
            <sz val="9"/>
            <color indexed="81"/>
            <rFont val="宋体"/>
            <charset val="134"/>
          </rPr>
          <t xml:space="preserve">购买中秋节、春节发放节日慰问品</t>
        </r>
      </text>
    </comment>
    <comment ref="H226" authorId="0">
      <text>
        <r>
          <rPr>
            <sz val="9"/>
            <color indexed="81"/>
            <rFont val="宋体"/>
            <charset val="134"/>
          </rPr>
          <t xml:space="preserve">慰问困难职工</t>
        </r>
      </text>
    </comment>
    <comment ref="I226" authorId="0">
      <text>
        <r>
          <rPr>
            <sz val="9"/>
            <color indexed="81"/>
            <rFont val="宋体"/>
            <charset val="134"/>
          </rPr>
          <t xml:space="preserve">年终慰问单位困难在职及退休职工</t>
        </r>
      </text>
    </comment>
    <comment ref="H227" authorId="0">
      <text>
        <r>
          <rPr>
            <sz val="9"/>
            <color indexed="81"/>
            <rFont val="宋体"/>
            <charset val="134"/>
          </rPr>
          <t xml:space="preserve">职工生日蛋糕</t>
        </r>
      </text>
    </comment>
    <comment ref="I227" authorId="0">
      <text>
        <r>
          <rPr>
            <sz val="9"/>
            <color indexed="81"/>
            <rFont val="宋体"/>
            <charset val="134"/>
          </rPr>
          <t xml:space="preserve">职工每年过生日赠送蛋糕一个</t>
        </r>
      </text>
    </comment>
    <comment ref="B228" authorId="0">
      <text>
        <r>
          <rPr>
            <sz val="9"/>
            <color indexed="81"/>
            <rFont val="宋体"/>
            <charset val="134"/>
          </rPr>
          <t xml:space="preserve">T202695.404-服务中心大院绿化及孕优服务楼修缮工程</t>
        </r>
      </text>
    </comment>
    <comment ref="H228" authorId="0">
      <text>
        <r>
          <rPr>
            <sz val="9"/>
            <color indexed="81"/>
            <rFont val="宋体"/>
            <charset val="134"/>
          </rPr>
          <t xml:space="preserve">完成率</t>
        </r>
      </text>
    </comment>
    <comment ref="I228" authorId="0">
      <text>
        <r>
          <rPr>
            <sz val="9"/>
            <color indexed="81"/>
            <rFont val="宋体"/>
            <charset val="134"/>
          </rPr>
          <t xml:space="preserve">孕优服务楼内外楼涂料、地板块料、屋面防水改造及大院绿化等附属工程，面积7240平方米。</t>
        </r>
      </text>
    </comment>
    <comment ref="H229" authorId="0">
      <text>
        <r>
          <rPr>
            <sz val="9"/>
            <color indexed="81"/>
            <rFont val="宋体"/>
            <charset val="134"/>
          </rPr>
          <t xml:space="preserve">使用率</t>
        </r>
      </text>
    </comment>
    <comment ref="I229" authorId="0">
      <text>
        <r>
          <rPr>
            <sz val="9"/>
            <color indexed="81"/>
            <rFont val="宋体"/>
            <charset val="134"/>
          </rPr>
          <t xml:space="preserve">改善服务环境，提高服务质量，提高群众满意度</t>
        </r>
      </text>
    </comment>
    <comment ref="B230" authorId="0">
      <text>
        <r>
          <rPr>
            <sz val="9"/>
            <color indexed="81"/>
            <rFont val="宋体"/>
            <charset val="134"/>
          </rPr>
          <t xml:space="preserve">T202696.404-服务中心服务大楼与孕优服务楼过道天桥工程</t>
        </r>
      </text>
    </comment>
    <comment ref="H230" authorId="0">
      <text>
        <r>
          <rPr>
            <sz val="9"/>
            <color indexed="81"/>
            <rFont val="宋体"/>
            <charset val="134"/>
          </rPr>
          <t xml:space="preserve">完成率</t>
        </r>
      </text>
    </comment>
    <comment ref="I230" authorId="0">
      <text>
        <r>
          <rPr>
            <sz val="9"/>
            <color indexed="81"/>
            <rFont val="宋体"/>
            <charset val="134"/>
          </rPr>
          <t xml:space="preserve">过道天桥长15.5米，宽3.5米，高7.2米，主框架钢件均为Q235型材及钢板，栏杆檐口用304不锈钢，顶棚遮阳用夹胶钢化玻璃。 </t>
        </r>
      </text>
    </comment>
    <comment ref="H231" authorId="0">
      <text>
        <r>
          <rPr>
            <sz val="9"/>
            <color indexed="81"/>
            <rFont val="宋体"/>
            <charset val="134"/>
          </rPr>
          <t xml:space="preserve">使用率</t>
        </r>
      </text>
    </comment>
    <comment ref="I231" authorId="0">
      <text>
        <r>
          <rPr>
            <sz val="9"/>
            <color indexed="81"/>
            <rFont val="宋体"/>
            <charset val="134"/>
          </rPr>
          <t xml:space="preserve">提高工作效率，减少耗能，提高群众满意度  </t>
        </r>
      </text>
    </comment>
    <comment ref="B232" authorId="0">
      <text>
        <r>
          <rPr>
            <sz val="9"/>
            <color indexed="81"/>
            <rFont val="宋体"/>
            <charset val="134"/>
          </rPr>
          <t xml:space="preserve">T203315.404-卫生计生监督大队工会经费</t>
        </r>
      </text>
    </comment>
    <comment ref="H232" authorId="0">
      <text>
        <r>
          <rPr>
            <sz val="9"/>
            <color indexed="81"/>
            <rFont val="宋体"/>
            <charset val="134"/>
          </rPr>
          <t xml:space="preserve">节日慰问品</t>
        </r>
      </text>
    </comment>
    <comment ref="I232" authorId="0">
      <text>
        <r>
          <rPr>
            <sz val="9"/>
            <color indexed="81"/>
            <rFont val="宋体"/>
            <charset val="134"/>
          </rPr>
          <t xml:space="preserve">7200元</t>
        </r>
      </text>
    </comment>
    <comment ref="H233" authorId="0">
      <text>
        <r>
          <rPr>
            <sz val="9"/>
            <color indexed="81"/>
            <rFont val="宋体"/>
            <charset val="134"/>
          </rPr>
          <t xml:space="preserve">生日慰问</t>
        </r>
      </text>
    </comment>
    <comment ref="I233" authorId="0">
      <text>
        <r>
          <rPr>
            <sz val="9"/>
            <color indexed="81"/>
            <rFont val="宋体"/>
            <charset val="134"/>
          </rPr>
          <t xml:space="preserve">4800元</t>
        </r>
      </text>
    </comment>
    <comment ref="H234" authorId="0">
      <text>
        <r>
          <rPr>
            <sz val="9"/>
            <color indexed="81"/>
            <rFont val="宋体"/>
            <charset val="134"/>
          </rPr>
          <t xml:space="preserve">工会职工满意度</t>
        </r>
      </text>
    </comment>
    <comment ref="I234" authorId="0">
      <text>
        <r>
          <rPr>
            <sz val="9"/>
            <color indexed="81"/>
            <rFont val="宋体"/>
            <charset val="134"/>
          </rPr>
          <t xml:space="preserve">满意度100%</t>
        </r>
      </text>
    </comment>
    <comment ref="B235" authorId="0">
      <text>
        <r>
          <rPr>
            <sz val="9"/>
            <color indexed="81"/>
            <rFont val="宋体"/>
            <charset val="134"/>
          </rPr>
          <t xml:space="preserve">T203441.404-皮防2018年工会经费</t>
        </r>
      </text>
    </comment>
    <comment ref="H235" authorId="0">
      <text>
        <r>
          <rPr>
            <sz val="9"/>
            <color indexed="81"/>
            <rFont val="宋体"/>
            <charset val="134"/>
          </rPr>
          <t xml:space="preserve">节日慰问</t>
        </r>
      </text>
    </comment>
    <comment ref="I235" authorId="0">
      <text>
        <r>
          <rPr>
            <sz val="9"/>
            <color indexed="81"/>
            <rFont val="宋体"/>
            <charset val="134"/>
          </rPr>
          <t xml:space="preserve">购买中秋节、春节发放节日慰问品</t>
        </r>
      </text>
    </comment>
    <comment ref="H236" authorId="0">
      <text>
        <r>
          <rPr>
            <sz val="9"/>
            <color indexed="81"/>
            <rFont val="宋体"/>
            <charset val="134"/>
          </rPr>
          <t xml:space="preserve">慰问困难职工</t>
        </r>
      </text>
    </comment>
    <comment ref="I236" authorId="0">
      <text>
        <r>
          <rPr>
            <sz val="9"/>
            <color indexed="81"/>
            <rFont val="宋体"/>
            <charset val="134"/>
          </rPr>
          <t xml:space="preserve">年终慰问单位困难在职及退休职工</t>
        </r>
      </text>
    </comment>
    <comment ref="H237" authorId="0">
      <text>
        <r>
          <rPr>
            <sz val="9"/>
            <color indexed="81"/>
            <rFont val="宋体"/>
            <charset val="134"/>
          </rPr>
          <t xml:space="preserve">职工生日蛋糕</t>
        </r>
      </text>
    </comment>
    <comment ref="I237" authorId="0">
      <text>
        <r>
          <rPr>
            <sz val="9"/>
            <color indexed="81"/>
            <rFont val="宋体"/>
            <charset val="134"/>
          </rPr>
          <t xml:space="preserve">职工每年过生日赠送蛋糕一个</t>
        </r>
      </text>
    </comment>
    <comment ref="B239" authorId="0">
      <text>
        <r>
          <rPr>
            <sz val="9"/>
            <color indexed="81"/>
            <rFont val="宋体"/>
            <charset val="134"/>
          </rPr>
          <t xml:space="preserve">T200726.404-财政专项网络经费</t>
        </r>
      </text>
    </comment>
    <comment ref="H239" authorId="0">
      <text>
        <r>
          <rPr>
            <sz val="9"/>
            <color indexed="81"/>
            <rFont val="宋体"/>
            <charset val="134"/>
          </rPr>
          <t xml:space="preserve">零余额账户网络经费</t>
        </r>
      </text>
    </comment>
    <comment ref="I239" authorId="0">
      <text>
        <r>
          <rPr>
            <sz val="9"/>
            <color indexed="81"/>
            <rFont val="宋体"/>
            <charset val="134"/>
          </rPr>
          <t xml:space="preserve">使用零余额账户网络经费的百分率</t>
        </r>
      </text>
    </comment>
    <comment ref="H240" authorId="0">
      <text>
        <r>
          <rPr>
            <sz val="9"/>
            <color indexed="81"/>
            <rFont val="宋体"/>
            <charset val="134"/>
          </rPr>
          <t xml:space="preserve">保证每月财政网络正常工作</t>
        </r>
      </text>
    </comment>
    <comment ref="I240" authorId="0">
      <text>
        <r>
          <rPr>
            <sz val="9"/>
            <color indexed="81"/>
            <rFont val="宋体"/>
            <charset val="134"/>
          </rPr>
          <t xml:space="preserve">保证每月财政网络正常工作</t>
        </r>
      </text>
    </comment>
    <comment ref="B241" authorId="0">
      <text>
        <r>
          <rPr>
            <sz val="9"/>
            <color indexed="81"/>
            <rFont val="宋体"/>
            <charset val="134"/>
          </rPr>
          <t xml:space="preserve">R201644.404-财政专线网络经费</t>
        </r>
      </text>
    </comment>
    <comment ref="H241" authorId="0">
      <text>
        <r>
          <rPr>
            <sz val="9"/>
            <color indexed="81"/>
            <rFont val="宋体"/>
            <charset val="134"/>
          </rPr>
          <t xml:space="preserve">零余额账户网络经费，维护财政内网网络</t>
        </r>
      </text>
    </comment>
    <comment ref="I241" authorId="0">
      <text>
        <r>
          <rPr>
            <sz val="9"/>
            <color indexed="81"/>
            <rFont val="宋体"/>
            <charset val="134"/>
          </rPr>
          <t xml:space="preserve">≥90%，≤100%维护财政内网网络</t>
        </r>
      </text>
    </comment>
    <comment ref="H242" authorId="0">
      <text>
        <r>
          <rPr>
            <sz val="9"/>
            <color indexed="81"/>
            <rFont val="宋体"/>
            <charset val="134"/>
          </rPr>
          <t xml:space="preserve">保证每月财政网络正常工作</t>
        </r>
      </text>
    </comment>
    <comment ref="I242" authorId="0">
      <text>
        <r>
          <rPr>
            <sz val="9"/>
            <color indexed="81"/>
            <rFont val="宋体"/>
            <charset val="134"/>
          </rPr>
          <t xml:space="preserve">保证每月财政网络≥90%，≤100%正常工作</t>
        </r>
      </text>
    </comment>
    <comment ref="B244" authorId="0">
      <text>
        <r>
          <rPr>
            <sz val="9"/>
            <color indexed="81"/>
            <rFont val="宋体"/>
            <charset val="134"/>
          </rPr>
          <t xml:space="preserve">R200874.404-信息系统日常运行维护费</t>
        </r>
      </text>
    </comment>
    <comment ref="H244" authorId="0">
      <text>
        <r>
          <rPr>
            <sz val="9"/>
            <color indexed="81"/>
            <rFont val="宋体"/>
            <charset val="134"/>
          </rPr>
          <t xml:space="preserve">用于定点医疗机构的新农合管理信息平台医疗费用补偿审核监督系统和小医院系统的维护</t>
        </r>
      </text>
    </comment>
    <comment ref="I244" authorId="0">
      <text>
        <r>
          <rPr>
            <sz val="9"/>
            <color indexed="81"/>
            <rFont val="宋体"/>
            <charset val="134"/>
          </rPr>
          <t xml:space="preserve">用于信息平台系统维护的费用申报数的金额</t>
        </r>
      </text>
    </comment>
    <comment ref="H245" authorId="0">
      <text>
        <r>
          <rPr>
            <sz val="9"/>
            <color indexed="81"/>
            <rFont val="宋体"/>
            <charset val="134"/>
          </rPr>
          <t xml:space="preserve">实现新农合基金运行的网络预警预测和网上信息汇总分析，达到管理规范、服务高效和农民方便受益。</t>
        </r>
      </text>
    </comment>
    <comment ref="I245" authorId="0">
      <text>
        <r>
          <rPr>
            <sz val="9"/>
            <color indexed="81"/>
            <rFont val="宋体"/>
            <charset val="134"/>
          </rPr>
          <t xml:space="preserve">实现新农合基金运行的网络预警预测和网上信息汇总分析，达到管理规范、服务高效和农民方便受益百分率</t>
        </r>
      </text>
    </comment>
    <comment ref="B246" authorId="0">
      <text>
        <r>
          <rPr>
            <sz val="9"/>
            <color indexed="81"/>
            <rFont val="宋体"/>
            <charset val="134"/>
          </rPr>
          <t xml:space="preserve">R200874.404-信息系统日常运行维护费</t>
        </r>
      </text>
    </comment>
    <comment ref="H246" authorId="0">
      <text>
        <r>
          <rPr>
            <sz val="9"/>
            <color indexed="81"/>
            <rFont val="宋体"/>
            <charset val="134"/>
          </rPr>
          <t xml:space="preserve">信息系统及网络运行维护</t>
        </r>
      </text>
    </comment>
    <comment ref="I246" authorId="0">
      <text>
        <r>
          <rPr>
            <sz val="9"/>
            <color indexed="81"/>
            <rFont val="宋体"/>
            <charset val="134"/>
          </rPr>
          <t xml:space="preserve">12次</t>
        </r>
      </text>
    </comment>
    <comment ref="I247" authorId="0">
      <text>
        <r>
          <rPr>
            <sz val="9"/>
            <color indexed="81"/>
            <rFont val="宋体"/>
            <charset val="134"/>
          </rPr>
          <t xml:space="preserve">信息系统及网络全年正常使用</t>
        </r>
      </text>
    </comment>
    <comment ref="H248" authorId="0">
      <text>
        <r>
          <rPr>
            <sz val="9"/>
            <color indexed="81"/>
            <rFont val="宋体"/>
            <charset val="134"/>
          </rPr>
          <t xml:space="preserve">信息系统及网络正常运行</t>
        </r>
      </text>
    </comment>
    <comment ref="I248" authorId="0">
      <text>
        <r>
          <rPr>
            <sz val="9"/>
            <color indexed="81"/>
            <rFont val="宋体"/>
            <charset val="134"/>
          </rPr>
          <t xml:space="preserve">12个月</t>
        </r>
      </text>
    </comment>
    <comment ref="B250" authorId="0">
      <text>
        <r>
          <rPr>
            <sz val="9"/>
            <color indexed="81"/>
            <rFont val="宋体"/>
            <charset val="134"/>
          </rPr>
          <t xml:space="preserve">T202485.404-西部医院德促贷款承诺费与管理费</t>
        </r>
      </text>
    </comment>
    <comment ref="H250" authorId="0">
      <text>
        <r>
          <rPr>
            <sz val="9"/>
            <color indexed="81"/>
            <rFont val="宋体"/>
            <charset val="134"/>
          </rPr>
          <t xml:space="preserve">日常办公所需的水费、电费、差旅费、手续费、其他商品和服务支出等综合业务</t>
        </r>
      </text>
    </comment>
    <comment ref="I250" authorId="0">
      <text>
        <r>
          <rPr>
            <sz val="9"/>
            <color indexed="81"/>
            <rFont val="宋体"/>
            <charset val="134"/>
          </rPr>
          <t xml:space="preserve">申请经费用100%</t>
        </r>
      </text>
    </comment>
    <comment ref="H251" authorId="0">
      <text>
        <r>
          <rPr>
            <sz val="9"/>
            <color indexed="81"/>
            <rFont val="宋体"/>
            <charset val="134"/>
          </rPr>
          <t xml:space="preserve">确保日常办公正常运行</t>
        </r>
      </text>
    </comment>
    <comment ref="I251" authorId="0">
      <text>
        <r>
          <rPr>
            <sz val="9"/>
            <color indexed="81"/>
            <rFont val="宋体"/>
            <charset val="134"/>
          </rPr>
          <t xml:space="preserve">确保日常办公100%正常运行</t>
        </r>
      </text>
    </comment>
    <comment ref="B252" authorId="0">
      <text>
        <r>
          <rPr>
            <sz val="9"/>
            <color indexed="81"/>
            <rFont val="宋体"/>
            <charset val="134"/>
          </rPr>
          <t xml:space="preserve">R200579.404-综合业务经费</t>
        </r>
      </text>
    </comment>
    <comment ref="H252" authorId="0">
      <text>
        <r>
          <rPr>
            <sz val="9"/>
            <color indexed="81"/>
            <rFont val="宋体"/>
            <charset val="134"/>
          </rPr>
          <t xml:space="preserve">各项综合业务</t>
        </r>
      </text>
    </comment>
    <comment ref="I252" authorId="0">
      <text>
        <r>
          <rPr>
            <sz val="9"/>
            <color indexed="81"/>
            <rFont val="宋体"/>
            <charset val="134"/>
          </rPr>
          <t xml:space="preserve">335千元</t>
        </r>
      </text>
    </comment>
    <comment ref="H253" authorId="0">
      <text>
        <r>
          <rPr>
            <sz val="9"/>
            <color indexed="81"/>
            <rFont val="宋体"/>
            <charset val="134"/>
          </rPr>
          <t xml:space="preserve">综合业务经费按工作进展支出</t>
        </r>
      </text>
    </comment>
    <comment ref="I253" authorId="0">
      <text>
        <r>
          <rPr>
            <sz val="9"/>
            <color indexed="81"/>
            <rFont val="宋体"/>
            <charset val="134"/>
          </rPr>
          <t xml:space="preserve">按季度支出</t>
        </r>
      </text>
    </comment>
    <comment ref="B254" authorId="0">
      <text>
        <r>
          <rPr>
            <sz val="9"/>
            <color indexed="81"/>
            <rFont val="宋体"/>
            <charset val="134"/>
          </rPr>
          <t xml:space="preserve">R200651.404-综合业务经费</t>
        </r>
      </text>
    </comment>
    <comment ref="H254" authorId="0">
      <text>
        <r>
          <rPr>
            <sz val="9"/>
            <color indexed="81"/>
            <rFont val="宋体"/>
            <charset val="134"/>
          </rPr>
          <t xml:space="preserve">为医疗机构做好医疗事故鉴定、医疗机构评审及培训，公益性岗位人员临时工资</t>
        </r>
      </text>
    </comment>
    <comment ref="I254" authorId="0">
      <text>
        <r>
          <rPr>
            <sz val="9"/>
            <color indexed="81"/>
            <rFont val="宋体"/>
            <charset val="134"/>
          </rPr>
          <t xml:space="preserve">≥90%，≤100%医疗机构做好医疗事故鉴定、医疗机构评审及培训，公益性岗位人员临时工资</t>
        </r>
      </text>
    </comment>
    <comment ref="H255" authorId="0">
      <text>
        <r>
          <rPr>
            <sz val="9"/>
            <color indexed="81"/>
            <rFont val="宋体"/>
            <charset val="134"/>
          </rPr>
          <t xml:space="preserve">保证医疗事故鉴定、医疗机构评审及培训服务工作顺利开展</t>
        </r>
      </text>
    </comment>
    <comment ref="I255" authorId="0">
      <text>
        <r>
          <rPr>
            <sz val="9"/>
            <color indexed="81"/>
            <rFont val="宋体"/>
            <charset val="134"/>
          </rPr>
          <t xml:space="preserve">保证医疗事故鉴定、医疗机构评审及培训服务
工作≥90%，≤100%顺利开展</t>
        </r>
      </text>
    </comment>
    <comment ref="B256" authorId="0">
      <text>
        <r>
          <rPr>
            <sz val="9"/>
            <color indexed="81"/>
            <rFont val="宋体"/>
            <charset val="134"/>
          </rPr>
          <t xml:space="preserve">R200852.404-综合业务经费</t>
        </r>
      </text>
    </comment>
    <comment ref="H256" authorId="0">
      <text>
        <r>
          <rPr>
            <sz val="9"/>
            <color indexed="81"/>
            <rFont val="宋体"/>
            <charset val="134"/>
          </rPr>
          <t xml:space="preserve">窗帘</t>
        </r>
      </text>
    </comment>
    <comment ref="I256" authorId="0">
      <text>
        <r>
          <rPr>
            <sz val="9"/>
            <color indexed="81"/>
            <rFont val="宋体"/>
            <charset val="134"/>
          </rPr>
          <t xml:space="preserve">更换8个窗帘</t>
        </r>
      </text>
    </comment>
    <comment ref="H257" authorId="0">
      <text>
        <r>
          <rPr>
            <sz val="9"/>
            <color indexed="81"/>
            <rFont val="宋体"/>
            <charset val="134"/>
          </rPr>
          <t xml:space="preserve">公务车保险</t>
        </r>
      </text>
    </comment>
    <comment ref="I257" authorId="0">
      <text>
        <r>
          <rPr>
            <sz val="9"/>
            <color indexed="81"/>
            <rFont val="宋体"/>
            <charset val="134"/>
          </rPr>
          <t xml:space="preserve">4500元/年</t>
        </r>
      </text>
    </comment>
    <comment ref="H258" authorId="0">
      <text>
        <r>
          <rPr>
            <sz val="9"/>
            <color indexed="81"/>
            <rFont val="宋体"/>
            <charset val="134"/>
          </rPr>
          <t xml:space="preserve">公务车维修</t>
        </r>
      </text>
    </comment>
    <comment ref="I258" authorId="0">
      <text>
        <r>
          <rPr>
            <sz val="9"/>
            <color indexed="81"/>
            <rFont val="宋体"/>
            <charset val="134"/>
          </rPr>
          <t xml:space="preserve">全年维修费8500元</t>
        </r>
      </text>
    </comment>
    <comment ref="H259" authorId="0">
      <text>
        <r>
          <rPr>
            <sz val="9"/>
            <color indexed="81"/>
            <rFont val="宋体"/>
            <charset val="134"/>
          </rPr>
          <t xml:space="preserve">公务接待</t>
        </r>
      </text>
    </comment>
    <comment ref="I259" authorId="0">
      <text>
        <r>
          <rPr>
            <sz val="9"/>
            <color indexed="81"/>
            <rFont val="宋体"/>
            <charset val="134"/>
          </rPr>
          <t xml:space="preserve">全年接待费5000元</t>
        </r>
      </text>
    </comment>
    <comment ref="H260" authorId="0">
      <text>
        <r>
          <rPr>
            <sz val="9"/>
            <color indexed="81"/>
            <rFont val="宋体"/>
            <charset val="134"/>
          </rPr>
          <t xml:space="preserve">空调维修</t>
        </r>
      </text>
    </comment>
    <comment ref="I260" authorId="0">
      <text>
        <r>
          <rPr>
            <sz val="9"/>
            <color indexed="81"/>
            <rFont val="宋体"/>
            <charset val="134"/>
          </rPr>
          <t xml:space="preserve">单位所有需要维修的空调全部维修</t>
        </r>
      </text>
    </comment>
    <comment ref="H261" authorId="0">
      <text>
        <r>
          <rPr>
            <sz val="9"/>
            <color indexed="81"/>
            <rFont val="宋体"/>
            <charset val="134"/>
          </rPr>
          <t xml:space="preserve">水、电费</t>
        </r>
      </text>
    </comment>
    <comment ref="I261" authorId="0">
      <text>
        <r>
          <rPr>
            <sz val="9"/>
            <color indexed="81"/>
            <rFont val="宋体"/>
            <charset val="134"/>
          </rPr>
          <t xml:space="preserve">1700元/月</t>
        </r>
      </text>
    </comment>
    <comment ref="H262" authorId="0">
      <text>
        <r>
          <rPr>
            <sz val="9"/>
            <color indexed="81"/>
            <rFont val="宋体"/>
            <charset val="134"/>
          </rPr>
          <t xml:space="preserve">办公环境美化</t>
        </r>
      </text>
    </comment>
    <comment ref="I262" authorId="0">
      <text>
        <r>
          <rPr>
            <sz val="9"/>
            <color indexed="81"/>
            <rFont val="宋体"/>
            <charset val="134"/>
          </rPr>
          <t xml:space="preserve">使用6年以上</t>
        </r>
      </text>
    </comment>
    <comment ref="H263" authorId="0">
      <text>
        <r>
          <rPr>
            <sz val="9"/>
            <color indexed="81"/>
            <rFont val="宋体"/>
            <charset val="134"/>
          </rPr>
          <t xml:space="preserve">公务车正常运行</t>
        </r>
      </text>
    </comment>
    <comment ref="I263" authorId="0">
      <text>
        <r>
          <rPr>
            <sz val="9"/>
            <color indexed="81"/>
            <rFont val="宋体"/>
            <charset val="134"/>
          </rPr>
          <t xml:space="preserve">保证公务车正常使用12个月</t>
        </r>
      </text>
    </comment>
    <comment ref="H264" authorId="0">
      <text>
        <r>
          <rPr>
            <sz val="9"/>
            <color indexed="81"/>
            <rFont val="宋体"/>
            <charset val="134"/>
          </rPr>
          <t xml:space="preserve">空调使用寿命延长</t>
        </r>
      </text>
    </comment>
    <comment ref="I264" authorId="0">
      <text>
        <r>
          <rPr>
            <sz val="9"/>
            <color indexed="81"/>
            <rFont val="宋体"/>
            <charset val="134"/>
          </rPr>
          <t xml:space="preserve">使用10年以上</t>
        </r>
      </text>
    </comment>
    <comment ref="H265" authorId="0">
      <text>
        <r>
          <rPr>
            <sz val="9"/>
            <color indexed="81"/>
            <rFont val="宋体"/>
            <charset val="134"/>
          </rPr>
          <t xml:space="preserve">水电供应</t>
        </r>
      </text>
    </comment>
    <comment ref="I265" authorId="0">
      <text>
        <r>
          <rPr>
            <sz val="9"/>
            <color indexed="81"/>
            <rFont val="宋体"/>
            <charset val="134"/>
          </rPr>
          <t xml:space="preserve">12个月</t>
        </r>
      </text>
    </comment>
    <comment ref="B266" authorId="0">
      <text>
        <r>
          <rPr>
            <sz val="9"/>
            <color indexed="81"/>
            <rFont val="宋体"/>
            <charset val="134"/>
          </rPr>
          <t xml:space="preserve">T202482.404-西部医院包干经费</t>
        </r>
      </text>
    </comment>
    <comment ref="H266" authorId="0">
      <text>
        <r>
          <rPr>
            <sz val="9"/>
            <color indexed="81"/>
            <rFont val="宋体"/>
            <charset val="134"/>
          </rPr>
          <t xml:space="preserve">财政差额拨款单位</t>
        </r>
      </text>
    </comment>
    <comment ref="I266" authorId="0">
      <text>
        <r>
          <rPr>
            <sz val="9"/>
            <color indexed="81"/>
            <rFont val="宋体"/>
            <charset val="134"/>
          </rPr>
          <t xml:space="preserve">财政差额拨款单位，每年人员工资实施包干。</t>
        </r>
      </text>
    </comment>
    <comment ref="H267" authorId="0">
      <text>
        <r>
          <rPr>
            <sz val="9"/>
            <color indexed="81"/>
            <rFont val="宋体"/>
            <charset val="134"/>
          </rPr>
          <t xml:space="preserve">包干经费</t>
        </r>
      </text>
    </comment>
    <comment ref="I267" authorId="0">
      <text>
        <r>
          <rPr>
            <sz val="9"/>
            <color indexed="81"/>
            <rFont val="宋体"/>
            <charset val="134"/>
          </rPr>
          <t xml:space="preserve">470万包干经费</t>
        </r>
      </text>
    </comment>
    <comment ref="B268" authorId="0">
      <text>
        <r>
          <rPr>
            <sz val="9"/>
            <color indexed="81"/>
            <rFont val="宋体"/>
            <charset val="134"/>
          </rPr>
          <t xml:space="preserve">T202483.404-财政贴息</t>
        </r>
      </text>
    </comment>
    <comment ref="H268" authorId="0">
      <text>
        <r>
          <rPr>
            <sz val="9"/>
            <color indexed="81"/>
            <rFont val="宋体"/>
            <charset val="134"/>
          </rPr>
          <t xml:space="preserve">国内银行贷款</t>
        </r>
      </text>
    </comment>
    <comment ref="I268" authorId="0">
      <text>
        <r>
          <rPr>
            <sz val="9"/>
            <color indexed="81"/>
            <rFont val="宋体"/>
            <charset val="134"/>
          </rPr>
          <t xml:space="preserve">160.21万元</t>
        </r>
      </text>
    </comment>
    <comment ref="H269" authorId="0">
      <text>
        <r>
          <rPr>
            <sz val="9"/>
            <color indexed="81"/>
            <rFont val="宋体"/>
            <charset val="134"/>
          </rPr>
          <t xml:space="preserve">财政贴息</t>
        </r>
      </text>
    </comment>
    <comment ref="I269" authorId="0">
      <text>
        <r>
          <rPr>
            <sz val="9"/>
            <color indexed="81"/>
            <rFont val="宋体"/>
            <charset val="134"/>
          </rPr>
          <t xml:space="preserve">贴息由市政府补贴</t>
        </r>
      </text>
    </comment>
    <comment ref="B270" authorId="0">
      <text>
        <r>
          <rPr>
            <sz val="9"/>
            <color indexed="81"/>
            <rFont val="宋体"/>
            <charset val="134"/>
          </rPr>
          <t xml:space="preserve">T202484.404-西部医院德促贷款贴息</t>
        </r>
      </text>
    </comment>
    <comment ref="H270" authorId="0">
      <text>
        <r>
          <rPr>
            <sz val="9"/>
            <color indexed="81"/>
            <rFont val="宋体"/>
            <charset val="134"/>
          </rPr>
          <t xml:space="preserve">德国贷款2000万欧元</t>
        </r>
      </text>
    </comment>
    <comment ref="I270" authorId="0">
      <text>
        <r>
          <rPr>
            <sz val="9"/>
            <color indexed="81"/>
            <rFont val="宋体"/>
            <charset val="134"/>
          </rPr>
          <t xml:space="preserve">50.6万元</t>
        </r>
      </text>
    </comment>
    <comment ref="H271" authorId="0">
      <text>
        <r>
          <rPr>
            <sz val="9"/>
            <color indexed="81"/>
            <rFont val="宋体"/>
            <charset val="134"/>
          </rPr>
          <t xml:space="preserve">利息由市财政解决</t>
        </r>
      </text>
    </comment>
    <comment ref="I271" authorId="0">
      <text>
        <r>
          <rPr>
            <sz val="9"/>
            <color indexed="81"/>
            <rFont val="宋体"/>
            <charset val="134"/>
          </rPr>
          <t xml:space="preserve">利息由市财政解决</t>
        </r>
      </text>
    </comment>
    <comment ref="B272" authorId="0">
      <text>
        <r>
          <rPr>
            <sz val="9"/>
            <color indexed="81"/>
            <rFont val="宋体"/>
            <charset val="134"/>
          </rPr>
          <t xml:space="preserve">T202485.404-西部医院德促贷款承诺费与管理费</t>
        </r>
      </text>
    </comment>
    <comment ref="H272" authorId="0">
      <text>
        <r>
          <rPr>
            <sz val="9"/>
            <color indexed="81"/>
            <rFont val="宋体"/>
            <charset val="134"/>
          </rPr>
          <t xml:space="preserve">德国贷款2000万欧元</t>
        </r>
      </text>
    </comment>
    <comment ref="I272" authorId="0">
      <text>
        <r>
          <rPr>
            <sz val="9"/>
            <color indexed="81"/>
            <rFont val="宋体"/>
            <charset val="134"/>
          </rPr>
          <t xml:space="preserve">16万元</t>
        </r>
      </text>
    </comment>
    <comment ref="H273" authorId="0">
      <text>
        <r>
          <rPr>
            <sz val="9"/>
            <color indexed="81"/>
            <rFont val="宋体"/>
            <charset val="134"/>
          </rPr>
          <t xml:space="preserve">承诺费、管理费由市财政解决</t>
        </r>
      </text>
    </comment>
    <comment ref="I273" authorId="0">
      <text>
        <r>
          <rPr>
            <sz val="9"/>
            <color indexed="81"/>
            <rFont val="宋体"/>
            <charset val="134"/>
          </rPr>
          <t xml:space="preserve">承诺费、管理费由市财政解决</t>
        </r>
      </text>
    </comment>
    <comment ref="B274" authorId="0">
      <text>
        <r>
          <rPr>
            <sz val="9"/>
            <color indexed="81"/>
            <rFont val="宋体"/>
            <charset val="134"/>
          </rPr>
          <t xml:space="preserve">T202486.404-上海专家租房经费</t>
        </r>
      </text>
    </comment>
    <comment ref="H274" authorId="0">
      <text>
        <r>
          <rPr>
            <sz val="9"/>
            <color indexed="81"/>
            <rFont val="宋体"/>
            <charset val="134"/>
          </rPr>
          <t xml:space="preserve">上海专家租房费</t>
        </r>
      </text>
    </comment>
    <comment ref="I274" authorId="0">
      <text>
        <r>
          <rPr>
            <sz val="9"/>
            <color indexed="81"/>
            <rFont val="宋体"/>
            <charset val="134"/>
          </rPr>
          <t xml:space="preserve">85万</t>
        </r>
      </text>
    </comment>
    <comment ref="H275" authorId="0">
      <text>
        <r>
          <rPr>
            <sz val="9"/>
            <color indexed="81"/>
            <rFont val="宋体"/>
            <charset val="134"/>
          </rPr>
          <t xml:space="preserve">驻派我院的上海专家房屋租赁费由市财政解决</t>
        </r>
      </text>
    </comment>
    <comment ref="I275" authorId="0">
      <text>
        <r>
          <rPr>
            <sz val="9"/>
            <color indexed="81"/>
            <rFont val="宋体"/>
            <charset val="134"/>
          </rPr>
          <t xml:space="preserve">驻派我院的上海专家房屋租赁费由市财政解决</t>
        </r>
      </text>
    </comment>
    <comment ref="B276" authorId="0">
      <text>
        <r>
          <rPr>
            <sz val="9"/>
            <color indexed="81"/>
            <rFont val="宋体"/>
            <charset val="134"/>
          </rPr>
          <t xml:space="preserve">T203192.404-西部医院房租收入</t>
        </r>
      </text>
    </comment>
    <comment ref="H276" authorId="0">
      <text>
        <r>
          <rPr>
            <sz val="9"/>
            <color indexed="81"/>
            <rFont val="宋体"/>
            <charset val="134"/>
          </rPr>
          <t xml:space="preserve">西部医院房租预算收入</t>
        </r>
      </text>
    </comment>
    <comment ref="I276" authorId="0">
      <text>
        <r>
          <rPr>
            <sz val="9"/>
            <color indexed="81"/>
            <rFont val="宋体"/>
            <charset val="134"/>
          </rPr>
          <t xml:space="preserve">西部医院房租预算收入</t>
        </r>
      </text>
    </comment>
    <comment ref="H277" authorId="0">
      <text>
        <r>
          <rPr>
            <sz val="9"/>
            <color indexed="81"/>
            <rFont val="宋体"/>
            <charset val="134"/>
          </rPr>
          <t xml:space="preserve">西部医院房租预算收入</t>
        </r>
      </text>
    </comment>
    <comment ref="I277" authorId="0">
      <text>
        <r>
          <rPr>
            <sz val="9"/>
            <color indexed="81"/>
            <rFont val="宋体"/>
            <charset val="134"/>
          </rPr>
          <t xml:space="preserve">西部医院房租预算收入</t>
        </r>
      </text>
    </comment>
    <comment ref="B278" authorId="0">
      <text>
        <r>
          <rPr>
            <sz val="9"/>
            <color indexed="81"/>
            <rFont val="宋体"/>
            <charset val="134"/>
          </rPr>
          <t xml:space="preserve">T203193.404-市第一人民医院房租收入</t>
        </r>
      </text>
    </comment>
    <comment ref="H278" authorId="0">
      <text>
        <r>
          <rPr>
            <sz val="9"/>
            <color indexed="81"/>
            <rFont val="宋体"/>
            <charset val="134"/>
          </rPr>
          <t xml:space="preserve">市第一人民医院房租预算收入</t>
        </r>
      </text>
    </comment>
    <comment ref="I278" authorId="0">
      <text>
        <r>
          <rPr>
            <sz val="9"/>
            <color indexed="81"/>
            <rFont val="宋体"/>
            <charset val="134"/>
          </rPr>
          <t xml:space="preserve">市第一人民医院房租预算收入</t>
        </r>
      </text>
    </comment>
    <comment ref="H279" authorId="0">
      <text>
        <r>
          <rPr>
            <sz val="9"/>
            <color indexed="81"/>
            <rFont val="宋体"/>
            <charset val="134"/>
          </rPr>
          <t xml:space="preserve">市第一人民医院房租预算收入</t>
        </r>
      </text>
    </comment>
    <comment ref="I279" authorId="0">
      <text>
        <r>
          <rPr>
            <sz val="9"/>
            <color indexed="81"/>
            <rFont val="宋体"/>
            <charset val="134"/>
          </rPr>
          <t xml:space="preserve">市第一人民医院房租预算收入</t>
        </r>
      </text>
    </comment>
    <comment ref="A280" authorId="0">
      <text>
        <r>
          <rPr>
            <sz val="9"/>
            <color indexed="81"/>
            <rFont val="宋体"/>
            <charset val="134"/>
          </rPr>
          <t xml:space="preserve">06-卫生教育</t>
        </r>
      </text>
    </comment>
    <comment ref="B282" authorId="0">
      <text>
        <r>
          <rPr>
            <sz val="9"/>
            <color indexed="81"/>
            <rFont val="宋体"/>
            <charset val="134"/>
          </rPr>
          <t xml:space="preserve">T202492.404-二期项目及配套设施建设项目</t>
        </r>
      </text>
    </comment>
    <comment ref="H282" authorId="0">
      <text>
        <r>
          <rPr>
            <sz val="9"/>
            <color indexed="81"/>
            <rFont val="宋体"/>
            <charset val="134"/>
          </rPr>
          <t xml:space="preserve">根据儋发改预算[2015]411号</t>
        </r>
      </text>
    </comment>
    <comment ref="I282" authorId="0">
      <text>
        <r>
          <rPr>
            <sz val="9"/>
            <color indexed="81"/>
            <rFont val="宋体"/>
            <charset val="134"/>
          </rPr>
          <t xml:space="preserve">2250万元</t>
        </r>
      </text>
    </comment>
    <comment ref="H283" authorId="0">
      <text>
        <r>
          <rPr>
            <sz val="9"/>
            <color indexed="81"/>
            <rFont val="宋体"/>
            <charset val="134"/>
          </rPr>
          <t xml:space="preserve">建设二期项目及配套设施建设项目</t>
        </r>
      </text>
    </comment>
    <comment ref="I283" authorId="0">
      <text>
        <r>
          <rPr>
            <sz val="9"/>
            <color indexed="81"/>
            <rFont val="宋体"/>
            <charset val="134"/>
          </rPr>
          <t xml:space="preserve">总建筑面积为65611m2,其中1栋病房综合楼26725m2、1栋门急诊医技楼38886m2，及配套建设道路、绿化、室内外供电照明、给排水、通信网络等设施。</t>
        </r>
      </text>
    </comment>
    <comment ref="A284" authorId="0">
      <text>
        <r>
          <rPr>
            <sz val="9"/>
            <color indexed="81"/>
            <rFont val="宋体"/>
            <charset val="134"/>
          </rPr>
          <t xml:space="preserve">07-医疗保障事务</t>
        </r>
      </text>
    </comment>
    <comment ref="B286" authorId="0">
      <text>
        <r>
          <rPr>
            <sz val="9"/>
            <color indexed="81"/>
            <rFont val="宋体"/>
            <charset val="134"/>
          </rPr>
          <t xml:space="preserve">T201474.404-乡镇领导干部体检专项经费</t>
        </r>
      </text>
    </comment>
    <comment ref="H286" authorId="0">
      <text>
        <r>
          <rPr>
            <sz val="9"/>
            <color indexed="81"/>
            <rFont val="宋体"/>
            <charset val="134"/>
          </rPr>
          <t xml:space="preserve">体检医疗服务</t>
        </r>
      </text>
    </comment>
    <comment ref="I286" authorId="0">
      <text>
        <r>
          <rPr>
            <sz val="9"/>
            <color indexed="81"/>
            <rFont val="宋体"/>
            <charset val="134"/>
          </rPr>
          <t xml:space="preserve">食品行业和公共卫生行业体检人员共19500人次 </t>
        </r>
      </text>
    </comment>
    <comment ref="H287" authorId="0">
      <text>
        <r>
          <rPr>
            <sz val="9"/>
            <color indexed="81"/>
            <rFont val="宋体"/>
            <charset val="134"/>
          </rPr>
          <t xml:space="preserve">健康体检		
</t>
        </r>
      </text>
    </comment>
    <comment ref="I287" authorId="0">
      <text>
        <r>
          <rPr>
            <sz val="9"/>
            <color indexed="81"/>
            <rFont val="宋体"/>
            <charset val="134"/>
          </rPr>
          <t xml:space="preserve">食品行业和公共卫生行业体检人员共19500人次			
</t>
        </r>
      </text>
    </comment>
    <comment ref="H288" authorId="0">
      <text>
        <r>
          <rPr>
            <sz val="9"/>
            <color indexed="81"/>
            <rFont val="宋体"/>
            <charset val="134"/>
          </rPr>
          <t xml:space="preserve">健康证		
</t>
        </r>
      </text>
    </comment>
    <comment ref="I288" authorId="0">
      <text>
        <r>
          <rPr>
            <sz val="9"/>
            <color indexed="81"/>
            <rFont val="宋体"/>
            <charset val="134"/>
          </rPr>
          <t xml:space="preserve">办证人数共19490人次			
</t>
        </r>
      </text>
    </comment>
    <comment ref="B290" authorId="0">
      <text>
        <r>
          <rPr>
            <sz val="9"/>
            <color indexed="81"/>
            <rFont val="宋体"/>
            <charset val="134"/>
          </rPr>
          <t xml:space="preserve">R200398.404-新农合财政专项补助资金</t>
        </r>
      </text>
    </comment>
    <comment ref="H290" authorId="0">
      <text>
        <r>
          <rPr>
            <sz val="9"/>
            <color indexed="81"/>
            <rFont val="宋体"/>
            <charset val="134"/>
          </rPr>
          <t xml:space="preserve">新农合基金</t>
        </r>
      </text>
    </comment>
    <comment ref="I290" authorId="0">
      <text>
        <r>
          <rPr>
            <sz val="9"/>
            <color indexed="81"/>
            <rFont val="宋体"/>
            <charset val="134"/>
          </rPr>
          <t xml:space="preserve">56.46万参合人员的医疗报销补偿百分率</t>
        </r>
      </text>
    </comment>
    <comment ref="H291" authorId="0">
      <text>
        <r>
          <rPr>
            <sz val="9"/>
            <color indexed="81"/>
            <rFont val="宋体"/>
            <charset val="134"/>
          </rPr>
          <t xml:space="preserve">报销医疗费</t>
        </r>
      </text>
    </comment>
    <comment ref="I291" authorId="0">
      <text>
        <r>
          <rPr>
            <sz val="9"/>
            <color indexed="81"/>
            <rFont val="宋体"/>
            <charset val="134"/>
          </rPr>
          <t xml:space="preserve">保障参合人员的医疗费用报销百分率</t>
        </r>
      </text>
    </comment>
    <comment ref="B292" authorId="0">
      <text>
        <r>
          <rPr>
            <sz val="9"/>
            <color indexed="81"/>
            <rFont val="宋体"/>
            <charset val="134"/>
          </rPr>
          <t xml:space="preserve">T200120.404-征收工作经费</t>
        </r>
      </text>
    </comment>
    <comment ref="H292" authorId="0">
      <text>
        <r>
          <rPr>
            <sz val="9"/>
            <color indexed="81"/>
            <rFont val="宋体"/>
            <charset val="134"/>
          </rPr>
          <t xml:space="preserve">用于17个乡镇政府组织征收</t>
        </r>
      </text>
    </comment>
    <comment ref="I292" authorId="0">
      <text>
        <r>
          <rPr>
            <sz val="9"/>
            <color indexed="81"/>
            <rFont val="宋体"/>
            <charset val="134"/>
          </rPr>
          <t xml:space="preserve">用于17个乡镇政府组织征收56万参合人员的参合金和参合人员信息录入工作</t>
        </r>
      </text>
    </comment>
    <comment ref="H293" authorId="0">
      <text>
        <r>
          <rPr>
            <sz val="9"/>
            <color indexed="81"/>
            <rFont val="宋体"/>
            <charset val="134"/>
          </rPr>
          <t xml:space="preserve">调动乡镇政府征收工作的积极性，确保参合金征收任务顺利完成</t>
        </r>
      </text>
    </comment>
    <comment ref="I293" authorId="0">
      <text>
        <r>
          <rPr>
            <sz val="9"/>
            <color indexed="81"/>
            <rFont val="宋体"/>
            <charset val="134"/>
          </rPr>
          <t xml:space="preserve">确保参合金征收任务顺利100%完成</t>
        </r>
      </text>
    </comment>
    <comment ref="B294" authorId="0">
      <text>
        <r>
          <rPr>
            <sz val="9"/>
            <color indexed="81"/>
            <rFont val="宋体"/>
            <charset val="134"/>
          </rPr>
          <t xml:space="preserve">T200121.404-征收奖励</t>
        </r>
      </text>
    </comment>
    <comment ref="H294" authorId="0">
      <text>
        <r>
          <rPr>
            <sz val="9"/>
            <color indexed="81"/>
            <rFont val="宋体"/>
            <charset val="134"/>
          </rPr>
          <t xml:space="preserve">对17个镇政府征收参合金和录入人员信息工作的完成情况进行奖励</t>
        </r>
      </text>
    </comment>
    <comment ref="I294" authorId="0">
      <text>
        <r>
          <rPr>
            <sz val="9"/>
            <color indexed="81"/>
            <rFont val="宋体"/>
            <charset val="134"/>
          </rPr>
          <t xml:space="preserve">对17个镇政府征收参合金和录入人员信息工作的完成情况进行百分率</t>
        </r>
      </text>
    </comment>
    <comment ref="H295" authorId="0">
      <text>
        <r>
          <rPr>
            <sz val="9"/>
            <color indexed="81"/>
            <rFont val="宋体"/>
            <charset val="134"/>
          </rPr>
          <t xml:space="preserve">调动镇政府开展征收参合金和录入人员信息工作的积极性，保障任务的完成，扩大参合金的征收面。</t>
        </r>
      </text>
    </comment>
    <comment ref="I295" authorId="0">
      <text>
        <r>
          <rPr>
            <sz val="9"/>
            <color indexed="81"/>
            <rFont val="宋体"/>
            <charset val="134"/>
          </rPr>
          <t xml:space="preserve">调动镇政府开展征收参合金和录入人员信息工作的积极性，保障任务的完成，扩大参合金的征收面的百分率</t>
        </r>
      </text>
    </comment>
    <comment ref="B296" authorId="0">
      <text>
        <r>
          <rPr>
            <sz val="9"/>
            <color indexed="81"/>
            <rFont val="宋体"/>
            <charset val="134"/>
          </rPr>
          <t xml:space="preserve">T202436.404-贫困人口医疗兜底补助专项工作经费</t>
        </r>
      </text>
    </comment>
    <comment ref="H296" authorId="0">
      <text>
        <r>
          <rPr>
            <sz val="9"/>
            <color indexed="81"/>
            <rFont val="宋体"/>
            <charset val="134"/>
          </rPr>
          <t xml:space="preserve">建立完善基本医疗保险、大病保险、医疗救助“三重医疗保障”体系</t>
        </r>
      </text>
    </comment>
    <comment ref="I296" authorId="0">
      <text>
        <r>
          <rPr>
            <sz val="9"/>
            <color indexed="81"/>
            <rFont val="宋体"/>
            <charset val="134"/>
          </rPr>
          <t xml:space="preserve">≥90%，≤100%建立完善基本医疗保险、大病保险、医疗救助“三重医疗保障”体系</t>
        </r>
      </text>
    </comment>
    <comment ref="H297" authorId="0">
      <text>
        <r>
          <rPr>
            <sz val="9"/>
            <color indexed="81"/>
            <rFont val="宋体"/>
            <charset val="134"/>
          </rPr>
          <t xml:space="preserve">切实提高农村贫困人口医疗救助水平，遏制和减少农村贫困人口“因病致贫、因病返贫”问题发生</t>
        </r>
      </text>
    </comment>
    <comment ref="I297" authorId="0">
      <text>
        <r>
          <rPr>
            <sz val="9"/>
            <color indexed="81"/>
            <rFont val="宋体"/>
            <charset val="134"/>
          </rPr>
          <t xml:space="preserve">≥90%，≤100%提高农村贫困人口医疗救助水平，遏制和减少农村贫困人口“因病致贫、因病返贫”问题发生</t>
        </r>
      </text>
    </comment>
    <comment ref="B299" authorId="0">
      <text>
        <r>
          <rPr>
            <sz val="9"/>
            <color indexed="81"/>
            <rFont val="宋体"/>
            <charset val="134"/>
          </rPr>
          <t xml:space="preserve">T201623.404-贫困户皮肤病性病免费治疗经费</t>
        </r>
      </text>
    </comment>
    <comment ref="H299" authorId="0">
      <text>
        <r>
          <rPr>
            <sz val="9"/>
            <color indexed="81"/>
            <rFont val="宋体"/>
            <charset val="134"/>
          </rPr>
          <t xml:space="preserve">皮肤病诊疗</t>
        </r>
      </text>
    </comment>
    <comment ref="I299" authorId="0">
      <text>
        <r>
          <rPr>
            <sz val="9"/>
            <color indexed="81"/>
            <rFont val="宋体"/>
            <charset val="134"/>
          </rPr>
          <t xml:space="preserve">为全市贫困人口提供皮肤病免费诊疗</t>
        </r>
      </text>
    </comment>
    <comment ref="H300" authorId="0">
      <text>
        <r>
          <rPr>
            <sz val="9"/>
            <color indexed="81"/>
            <rFont val="宋体"/>
            <charset val="134"/>
          </rPr>
          <t xml:space="preserve">治愈率</t>
        </r>
      </text>
    </comment>
    <comment ref="I300" authorId="0">
      <text>
        <r>
          <rPr>
            <sz val="9"/>
            <color indexed="81"/>
            <rFont val="宋体"/>
            <charset val="134"/>
          </rPr>
          <t xml:space="preserve">治愈率达到80%以上</t>
        </r>
      </text>
    </comment>
    <comment ref="A301" authorId="0">
      <text>
        <r>
          <rPr>
            <sz val="9"/>
            <color indexed="81"/>
            <rFont val="宋体"/>
            <charset val="134"/>
          </rPr>
          <t xml:space="preserve">08-医疗卫生机构能力建设</t>
        </r>
      </text>
    </comment>
    <comment ref="B303" authorId="0">
      <text>
        <r>
          <rPr>
            <sz val="9"/>
            <color indexed="81"/>
            <rFont val="宋体"/>
            <charset val="134"/>
          </rPr>
          <t xml:space="preserve">T201654.404-住院大楼</t>
        </r>
      </text>
    </comment>
    <comment ref="H303" authorId="0">
      <text>
        <r>
          <rPr>
            <sz val="9"/>
            <color indexed="81"/>
            <rFont val="宋体"/>
            <charset val="134"/>
          </rPr>
          <t xml:space="preserve">住院大楼</t>
        </r>
      </text>
    </comment>
    <comment ref="I303" authorId="0">
      <text>
        <r>
          <rPr>
            <sz val="9"/>
            <color indexed="81"/>
            <rFont val="宋体"/>
            <charset val="134"/>
          </rPr>
          <t xml:space="preserve">住院大楼</t>
        </r>
      </text>
    </comment>
    <comment ref="H304" authorId="0">
      <text>
        <r>
          <rPr>
            <sz val="9"/>
            <color indexed="81"/>
            <rFont val="宋体"/>
            <charset val="134"/>
          </rPr>
          <t xml:space="preserve">有效提高我院的医疗质亮和基础设施水平</t>
        </r>
      </text>
    </comment>
    <comment ref="I304" authorId="0">
      <text>
        <r>
          <rPr>
            <sz val="9"/>
            <color indexed="81"/>
            <rFont val="宋体"/>
            <charset val="134"/>
          </rPr>
          <t xml:space="preserve">有效提高我院的医疗质亮和基础设施水平</t>
        </r>
      </text>
    </comment>
    <comment ref="B306" authorId="0">
      <text>
        <r>
          <rPr>
            <sz val="9"/>
            <color indexed="81"/>
            <rFont val="宋体"/>
            <charset val="134"/>
          </rPr>
          <t xml:space="preserve">T201335.404-公立医院药品零差率销售补助</t>
        </r>
      </text>
    </comment>
    <comment ref="H306" authorId="0">
      <text>
        <r>
          <rPr>
            <sz val="9"/>
            <color indexed="81"/>
            <rFont val="宋体"/>
            <charset val="134"/>
          </rPr>
          <t xml:space="preserve">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r>
      </text>
    </comment>
    <comment ref="I306" authorId="0">
      <text>
        <r>
          <rPr>
            <sz val="9"/>
            <color indexed="81"/>
            <rFont val="宋体"/>
            <charset val="134"/>
          </rPr>
          <t xml:space="preserve">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r>
      </text>
    </comment>
    <comment ref="B308" authorId="0">
      <text>
        <r>
          <rPr>
            <sz val="9"/>
            <color indexed="81"/>
            <rFont val="宋体"/>
            <charset val="134"/>
          </rPr>
          <t xml:space="preserve">T201175.404-老年乡村医生（赤脚医生）生活保障经费</t>
        </r>
      </text>
    </comment>
    <comment ref="H308" authorId="0">
      <text>
        <r>
          <rPr>
            <sz val="9"/>
            <color indexed="81"/>
            <rFont val="宋体"/>
            <charset val="134"/>
          </rPr>
          <t xml:space="preserve">大力发展农村医疗卫生服务体系。进一步健全以县级医院为龙头、乡镇卫生院和村卫生室为基础的农村医疗卫生服务网络。县级医院作为县域内的医疗卫生中心，主要负责基本医疗服务及危重急症病人的抢救，并承担对乡镇卫生院、村卫生室的业务技术指导和卫生人员的进修培训；乡镇卫生院负责提供公共卫生服务和常见病、多发病的诊疗等综合服务，并承担对村卫生室的业务管理和技术指导；村卫生室承担行政村的公共卫生服务及一般疾病的诊治等工作。有条件的农村实行乡村一体化管理。积极推进农村医疗卫生基础设施和能力建设，政府重点办好县级医院，并在每个乡镇办好一所卫生院，采取多种形式支持村卫生室建设，使每个行政村都有一所村卫生室，大力改善农村医疗卫生条件，提高服务质量。</t>
        </r>
      </text>
    </comment>
    <comment ref="I308" authorId="0">
      <text>
        <r>
          <rPr>
            <sz val="9"/>
            <color indexed="81"/>
            <rFont val="宋体"/>
            <charset val="134"/>
          </rPr>
          <t xml:space="preserve">大力发展农村医疗卫生服务体系。进一步健全以县级医院为龙头、乡镇卫生院和村卫生室为基础的农村医疗卫生服务网络。县级医院作为县域内的医疗卫生中心，主要负责基本医疗服务及危重急症病人的抢救，并承担对乡镇卫生院、村卫生室的业务技术指导和卫生人员的进修培训；乡镇卫生院负责提供公共卫生服务和常见病、多发病的诊疗等综合服务，并承担对村卫生室的业务管理和技术指导；村卫生室承担行政村的公共卫生服务及一般疾病的诊治等工作。有条件的农村实行乡村一体化管理。积极推进农村医疗卫生基础设施和能力建设，政府重点办好县级医院，并在每个乡镇办好一所卫生院，采取多种形式支持村卫生室建设，使每个行政村都有一所村卫生室，大力改善农村医疗卫生条件，提高服务质量。</t>
        </r>
      </text>
    </comment>
    <comment ref="B310" authorId="0">
      <text>
        <r>
          <rPr>
            <sz val="9"/>
            <color indexed="81"/>
            <rFont val="宋体"/>
            <charset val="134"/>
          </rPr>
          <t xml:space="preserve">T202703.404-院士工作站工作经费</t>
        </r>
      </text>
    </comment>
    <comment ref="H310" authorId="0">
      <text>
        <r>
          <rPr>
            <sz val="9"/>
            <color indexed="81"/>
            <rFont val="宋体"/>
            <charset val="134"/>
          </rPr>
          <t xml:space="preserve">（一）科研成果署名：乙方征得丙方同意的情况下，可以将研究成果中的乙方完成部分单独申报科研成果；丙方征得乙方同意的情况下，可以将研究成果中的丙方完成部分单独申报科研成果；联合申报时，经乙丙双方协商，完成单位排序按照乙方为第一完成单位，丙方的单位为第二完成单位排列，完成人名单排序按照乙丙双方商定的名单排序方式进行。
（二）论文发表：乙方征得丙方同意的情况下，可以单独将乙方完成部分的研究成果以论文形式单独或联合发表；丙方征得乙方同意的情况下，可以将丙方完成部分的研究成果以论文形式单独或联合发表；联合发表论文时，经乙丙双方协商，论文作者排名将按照“按贡献大小排名”原则进行。
</t>
        </r>
      </text>
    </comment>
    <comment ref="I310" authorId="0">
      <text>
        <r>
          <rPr>
            <sz val="9"/>
            <color indexed="81"/>
            <rFont val="宋体"/>
            <charset val="134"/>
          </rPr>
          <t xml:space="preserve">（一）科研成果署名：乙方征得丙方同意的情况下，可以将研究成果中的乙方完成部分单独申报科研成果；丙方征得乙方同意的情况下，可以将研究成果中的丙方完成部分单独申报科研成果；联合申报时，经乙丙双方协商，完成单位排序按照乙方为第一完成单位，丙方的单位为第二完成单位排列，完成人名单排序按照乙丙双方商定的名单排序方式进行。
（二）论文发表：乙方征得丙方同意的情况下，可以单独将乙方完成部分的研究成果以论文形式单独或联合发表；丙方征得乙方同意的情况下，可以将丙方完成部分的研究成果以论文形式单独或联合发表；联合发表论文时，经乙丙双方协商，论文作者排名将按照“按贡献大小排名”原则进行。
</t>
        </r>
      </text>
    </comment>
    <comment ref="A311" authorId="0">
      <text>
        <r>
          <rPr>
            <sz val="9"/>
            <color indexed="81"/>
            <rFont val="宋体"/>
            <charset val="134"/>
          </rPr>
          <t xml:space="preserve">09-医疗卫生行业监管</t>
        </r>
      </text>
    </comment>
    <comment ref="B313" authorId="0">
      <text>
        <r>
          <rPr>
            <sz val="9"/>
            <color indexed="81"/>
            <rFont val="宋体"/>
            <charset val="134"/>
          </rPr>
          <t xml:space="preserve">R200584.404-现场调查费</t>
        </r>
      </text>
    </comment>
    <comment ref="H313" authorId="0">
      <text>
        <r>
          <rPr>
            <sz val="9"/>
            <color indexed="81"/>
            <rFont val="宋体"/>
            <charset val="134"/>
          </rPr>
          <t xml:space="preserve">综合执法工作</t>
        </r>
      </text>
    </comment>
    <comment ref="I313" authorId="0">
      <text>
        <r>
          <rPr>
            <sz val="9"/>
            <color indexed="81"/>
            <rFont val="宋体"/>
            <charset val="134"/>
          </rPr>
          <t xml:space="preserve">21万元</t>
        </r>
      </text>
    </comment>
    <comment ref="H314" authorId="0">
      <text>
        <r>
          <rPr>
            <sz val="9"/>
            <color indexed="81"/>
            <rFont val="宋体"/>
            <charset val="134"/>
          </rPr>
          <t xml:space="preserve">综合执法工作顺利开展</t>
        </r>
      </text>
    </comment>
    <comment ref="I314" authorId="0">
      <text>
        <r>
          <rPr>
            <sz val="9"/>
            <color indexed="81"/>
            <rFont val="宋体"/>
            <charset val="134"/>
          </rPr>
          <t xml:space="preserve">各项卫生行政许可、校验（复核）、延续工作的现场审查及公共卫生突发事件、医疗纠纷的现场调查工作完成率</t>
        </r>
      </text>
    </comment>
    <comment ref="A315" authorId="0">
      <text>
        <r>
          <rPr>
            <sz val="9"/>
            <color indexed="81"/>
            <rFont val="宋体"/>
            <charset val="134"/>
          </rPr>
          <t xml:space="preserve">10-中医药事务</t>
        </r>
      </text>
    </comment>
    <comment ref="B317" authorId="0">
      <text>
        <r>
          <rPr>
            <sz val="9"/>
            <color indexed="81"/>
            <rFont val="宋体"/>
            <charset val="134"/>
          </rPr>
          <t xml:space="preserve">R200481.404-中医药发展项目经费</t>
        </r>
      </text>
    </comment>
    <comment ref="H317" authorId="0">
      <text>
        <r>
          <rPr>
            <sz val="9"/>
            <color indexed="81"/>
            <rFont val="宋体"/>
            <charset val="134"/>
          </rPr>
          <t xml:space="preserve">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I317" authorId="0">
      <text>
        <r>
          <rPr>
            <sz val="9"/>
            <color indexed="81"/>
            <rFont val="宋体"/>
            <charset val="134"/>
          </rPr>
          <t xml:space="preserve">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A318" authorId="0">
      <text>
        <r>
          <rPr>
            <sz val="9"/>
            <color indexed="81"/>
            <rFont val="宋体"/>
            <charset val="134"/>
          </rPr>
          <t xml:space="preserve">11-计划生育服务</t>
        </r>
      </text>
    </comment>
    <comment ref="B320" authorId="0">
      <text>
        <r>
          <rPr>
            <sz val="9"/>
            <color indexed="81"/>
            <rFont val="宋体"/>
            <charset val="134"/>
          </rPr>
          <t xml:space="preserve">T203046.404-计生检测仪器经费</t>
        </r>
      </text>
    </comment>
    <comment ref="H320" authorId="0">
      <text>
        <r>
          <rPr>
            <sz val="9"/>
            <color indexed="81"/>
            <rFont val="宋体"/>
            <charset val="134"/>
          </rPr>
          <t xml:space="preserve">完成率</t>
        </r>
      </text>
    </comment>
    <comment ref="I320" authorId="0">
      <text>
        <r>
          <rPr>
            <sz val="9"/>
            <color indexed="81"/>
            <rFont val="宋体"/>
            <charset val="134"/>
          </rPr>
          <t xml:space="preserve">完成对四维彩色B超机的采购</t>
        </r>
      </text>
    </comment>
    <comment ref="H321" authorId="0">
      <text>
        <r>
          <rPr>
            <sz val="9"/>
            <color indexed="81"/>
            <rFont val="宋体"/>
            <charset val="134"/>
          </rPr>
          <t xml:space="preserve">使用率</t>
        </r>
      </text>
    </comment>
    <comment ref="I321" authorId="0">
      <text>
        <r>
          <rPr>
            <sz val="9"/>
            <color indexed="81"/>
            <rFont val="宋体"/>
            <charset val="134"/>
          </rPr>
          <t xml:space="preserve">让育龄夫妻获得更好的孕优检查服务</t>
        </r>
      </text>
    </comment>
    <comment ref="B323" authorId="0">
      <text>
        <r>
          <rPr>
            <sz val="9"/>
            <color indexed="81"/>
            <rFont val="宋体"/>
            <charset val="134"/>
          </rPr>
          <t xml:space="preserve">T000083.404-召开全市人口和计划生育表彰大会</t>
        </r>
      </text>
    </comment>
    <comment ref="H323" authorId="0">
      <text>
        <r>
          <rPr>
            <sz val="9"/>
            <color indexed="81"/>
            <rFont val="宋体"/>
            <charset val="134"/>
          </rPr>
          <t xml:space="preserve">表彰责任奖励金</t>
        </r>
      </text>
    </comment>
    <comment ref="I323" authorId="0">
      <text>
        <r>
          <rPr>
            <sz val="9"/>
            <color indexed="81"/>
            <rFont val="宋体"/>
            <charset val="134"/>
          </rPr>
          <t xml:space="preserve">完成90%以上</t>
        </r>
      </text>
    </comment>
    <comment ref="H324" authorId="0">
      <text>
        <r>
          <rPr>
            <sz val="9"/>
            <color indexed="81"/>
            <rFont val="宋体"/>
            <charset val="134"/>
          </rPr>
          <t xml:space="preserve">表彰责任奖励金</t>
        </r>
      </text>
    </comment>
    <comment ref="I324" authorId="0">
      <text>
        <r>
          <rPr>
            <sz val="9"/>
            <color indexed="81"/>
            <rFont val="宋体"/>
            <charset val="134"/>
          </rPr>
          <t xml:space="preserve">完成90%以上</t>
        </r>
      </text>
    </comment>
  </commentList>
</comments>
</file>

<file path=xl/sharedStrings.xml><?xml version="1.0" encoding="utf-8"?>
<sst xmlns="http://schemas.openxmlformats.org/spreadsheetml/2006/main" count="734">
  <si>
    <t>附表1</t>
  </si>
  <si>
    <t>财政拨款收支总表</t>
  </si>
  <si>
    <t>部门：儋州市卫生和计划生育委员会</t>
  </si>
  <si>
    <t>单位：元</t>
  </si>
  <si>
    <t>收入</t>
  </si>
  <si>
    <t>支出</t>
  </si>
  <si>
    <t>项目</t>
  </si>
  <si>
    <t>预算数</t>
  </si>
  <si>
    <t>合计</t>
  </si>
  <si>
    <t>一般公共预算</t>
  </si>
  <si>
    <t>政府性基金预算</t>
  </si>
  <si>
    <t>一、一般公共预算拨款</t>
  </si>
  <si>
    <t xml:space="preserve">  一、一般公共服务支出(201)</t>
  </si>
  <si>
    <t>二、政府性基金预算拨款</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</si>
  <si>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</si>
  <si>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</si>
  <si>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</si>
  <si>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</si>
  <si>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</si>
  <si>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</si>
  <si>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</si>
  <si>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</si>
  <si>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</si>
  <si>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</si>
  <si>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</si>
  <si>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</si>
  <si>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</si>
  <si>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</si>
  <si>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</si>
  <si>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</si>
  <si>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</si>
  <si>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</si>
  <si>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</si>
  <si>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</si>
  <si>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</si>
  <si>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</si>
  <si>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</si>
  <si>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</si>
  <si>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</si>
  <si>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</si>
  <si>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</si>
  <si>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</si>
  <si>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附表2</t>
  </si>
  <si>
    <t>一般公共预算支出表</t>
  </si>
  <si>
    <t>支出功能分类科目</t>
  </si>
  <si>
    <t>2018年预算数</t>
  </si>
  <si>
    <t>科目编码</t>
  </si>
  <si>
    <t>科目名称</t>
  </si>
  <si>
    <t>小计</t>
  </si>
  <si>
    <t>基本支出</t>
  </si>
  <si>
    <t>项目支出</t>
  </si>
  <si>
    <t xml:space="preserve">中专教育 </t>
  </si>
  <si>
    <t>技校教育</t>
  </si>
  <si>
    <t>归口管理的行政单位离退休</t>
  </si>
  <si>
    <t>机关事业单位基本养老保险缴费支出</t>
  </si>
  <si>
    <t>机关事业单位职业年金缴费支出</t>
  </si>
  <si>
    <t>其他优抚支出</t>
  </si>
  <si>
    <t>行政运行</t>
  </si>
  <si>
    <t>一般行政管理事务</t>
  </si>
  <si>
    <t>机关服务</t>
  </si>
  <si>
    <t>其他医疗卫生与计划生育管理事务支出</t>
  </si>
  <si>
    <t>综合医院</t>
  </si>
  <si>
    <t xml:space="preserve">中医(民族)医院 </t>
  </si>
  <si>
    <t>其他公立医院支出</t>
  </si>
  <si>
    <t>乡镇卫生院</t>
  </si>
  <si>
    <t>其他基层医疗卫生机构支出</t>
  </si>
  <si>
    <t>疾病预防控制机构</t>
  </si>
  <si>
    <t>卫生监督机构</t>
  </si>
  <si>
    <t>妇幼保健机构</t>
  </si>
  <si>
    <t>其他专业公共卫生机构</t>
  </si>
  <si>
    <t>基本公共卫生服务</t>
  </si>
  <si>
    <t>重大公共卫生专项</t>
  </si>
  <si>
    <t>其他公共卫生支出</t>
  </si>
  <si>
    <t xml:space="preserve">计划生育服务 </t>
  </si>
  <si>
    <t>其他计划生育事务支出</t>
  </si>
  <si>
    <t>行政单位医疗</t>
  </si>
  <si>
    <t>事业单位医疗</t>
  </si>
  <si>
    <t>公务员医疗补助</t>
  </si>
  <si>
    <t>财政对新型农村合作医疗基金的补助</t>
  </si>
  <si>
    <t>其他医疗卫生与计划生育支出</t>
  </si>
  <si>
    <t>住房公积金</t>
  </si>
  <si>
    <t>附表3</t>
  </si>
  <si>
    <t>一般公共预算基本支出表</t>
  </si>
  <si>
    <t>支出经济分类科目</t>
  </si>
  <si>
    <t>2018年基本支出</t>
  </si>
  <si>
    <t>人员经费</t>
  </si>
  <si>
    <t>公用经费</t>
  </si>
  <si>
    <t>备注：格式内填列内容为填表样式</t>
  </si>
  <si>
    <t>附表4</t>
  </si>
  <si>
    <t>一般公共预算“三公”经费支出表</t>
  </si>
  <si>
    <t>单位：万元</t>
  </si>
  <si>
    <t>2017年预算数</t>
  </si>
  <si>
    <t>因公出国（境）费</t>
  </si>
  <si>
    <t>公务用车购置及运行费</t>
  </si>
  <si>
    <t>公务接待费</t>
  </si>
  <si>
    <t>公务用车购置费</t>
  </si>
  <si>
    <t>公务用车运行费</t>
  </si>
  <si>
    <t>附表5</t>
  </si>
  <si>
    <t>政府性基金预算支出表</t>
  </si>
  <si>
    <t>农村基础设施建设支出</t>
  </si>
  <si>
    <t>其他国有土地使用权出让收入安排的支出</t>
  </si>
  <si>
    <t>附表6</t>
  </si>
  <si>
    <t>部门收支总表</t>
  </si>
  <si>
    <t>收     入</t>
  </si>
  <si>
    <t xml:space="preserve"> 支     出</t>
  </si>
  <si>
    <t>项    目</t>
  </si>
  <si>
    <t>本年预算</t>
  </si>
  <si>
    <t>一、一般公共预算收入</t>
  </si>
  <si>
    <t>二、政府性基金收入</t>
  </si>
  <si>
    <t>三、其他财政资金收入</t>
  </si>
  <si>
    <t>四、收回存量资金收入</t>
  </si>
  <si>
    <t>五、事业收入</t>
  </si>
  <si>
    <t>六、事业单位经营收入</t>
  </si>
  <si>
    <t>七、其他收入</t>
  </si>
  <si>
    <t>本 年 收 入 合 计</t>
  </si>
  <si>
    <t xml:space="preserve">  本 年 支 出 合 计</t>
  </si>
  <si>
    <t>附件7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</si>
  <si>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</si>
  <si>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</si>
  <si>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</si>
  <si>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</si>
  <si>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</si>
  <si>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</si>
  <si>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</si>
  <si>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</si>
  <si>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</si>
  <si>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</si>
  <si>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</si>
  <si>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</si>
  <si>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</si>
  <si>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儋州市卫生和计划生育委员会</t>
  </si>
  <si>
    <t>附表8</t>
  </si>
  <si>
    <t>部门支出总表</t>
  </si>
  <si>
    <t>本级</t>
  </si>
  <si>
    <t>下级</t>
  </si>
  <si>
    <t>备注：1、格式内填列内容为填表样式。2、人员经费为基本工资等、社会保障缴费、对个人和家庭的补助；公用经费为其他公用支出。</t>
  </si>
  <si>
    <t>附表9</t>
  </si>
  <si>
    <t xml:space="preserve">  </t>
  </si>
  <si>
    <t xml:space="preserve">   项目支出绩效信息表</t>
  </si>
  <si>
    <t xml:space="preserve"> </t>
  </si>
  <si>
    <t>预算部门职责</t>
  </si>
  <si>
    <t>项目名称</t>
  </si>
  <si>
    <t>预算单位</t>
  </si>
  <si>
    <t>指标类型</t>
  </si>
  <si>
    <t>绩效指标</t>
  </si>
  <si>
    <t>绩效目标</t>
  </si>
  <si>
    <t xml:space="preserve"> 404-儋州市卫生和计划生育委员会</t>
  </si>
  <si>
    <t xml:space="preserve">   04-公共卫生事业发展</t>
  </si>
  <si>
    <t xml:space="preserve">       01-妇幼保健</t>
  </si>
  <si>
    <t xml:space="preserve"> R200199.404-儿童保健项目</t>
  </si>
  <si>
    <t xml:space="preserve"> 404004-儋州市妇幼保健院</t>
  </si>
  <si>
    <t>产出指标</t>
  </si>
  <si>
    <t xml:space="preserve"> 做好儿童保健工作</t>
  </si>
  <si>
    <t xml:space="preserve"> 为了做好儿童保健工作，提高儿童健康生活水平</t>
  </si>
  <si>
    <t>成效指标</t>
  </si>
  <si>
    <t xml:space="preserve"> 提高儿童保健覆盖率</t>
  </si>
  <si>
    <t xml:space="preserve"> 提高儿童保健覆盖率，促进和提高儿童健康生活水平</t>
  </si>
  <si>
    <t xml:space="preserve"> R200201.404-妇女保健项目</t>
  </si>
  <si>
    <t xml:space="preserve"> 做好妇女保健工作</t>
  </si>
  <si>
    <t xml:space="preserve"> 做好妇女保健工作，提高妇女健康生活水平</t>
  </si>
  <si>
    <t xml:space="preserve"> 提高妇女保健覆盖率</t>
  </si>
  <si>
    <t xml:space="preserve"> 提高妇女保健覆盖率，提供妇女健康生活水平</t>
  </si>
  <si>
    <t xml:space="preserve"> R200203.404-妇女儿童保健健康教育项目</t>
  </si>
  <si>
    <t xml:space="preserve"> 做好妇女儿童保健健康工作</t>
  </si>
  <si>
    <t xml:space="preserve"> 为了做好妇女儿童保健健康工作，提高健康水平</t>
  </si>
  <si>
    <t xml:space="preserve"> 提高妇女儿童健康管理率</t>
  </si>
  <si>
    <t xml:space="preserve"> 提高妇女儿童健康管理率，促进和提高妇女儿童保健健康水平</t>
  </si>
  <si>
    <t xml:space="preserve"> R202339.404-婚前医学检查项目经费</t>
  </si>
  <si>
    <t xml:space="preserve"> 婚前医学检查工作完成率</t>
  </si>
  <si>
    <t xml:space="preserve"> 婚前医学检查是提高优生优育的重要措施。</t>
  </si>
  <si>
    <t xml:space="preserve"> 婚前医学检查率</t>
  </si>
  <si>
    <t xml:space="preserve"> 提高我市婚前检查率。</t>
  </si>
  <si>
    <t xml:space="preserve"> T202228.404-门诊综合楼建设项目地方配套资金</t>
  </si>
  <si>
    <t xml:space="preserve"> 为全市妇女儿童提供良好的医疗环境</t>
  </si>
  <si>
    <t xml:space="preserve"> 建成符合条件的门诊医疗大楼</t>
  </si>
  <si>
    <t xml:space="preserve"> T202425.404-新院址围墙大门建设经费</t>
  </si>
  <si>
    <t xml:space="preserve"> 新院址围墙大门建设完成度</t>
  </si>
  <si>
    <t xml:space="preserve"> 完成度100%</t>
  </si>
  <si>
    <t xml:space="preserve"> 新院址大门建设投入使用，工程验收合格率</t>
  </si>
  <si>
    <t xml:space="preserve"> 工程验收合格率100%</t>
  </si>
  <si>
    <t xml:space="preserve">       03-公共卫生机构能力建设</t>
  </si>
  <si>
    <t xml:space="preserve"> T202710.404-实验室B类检验装备</t>
  </si>
  <si>
    <t xml:space="preserve"> 404015-儋州市疾病预防控制中心</t>
  </si>
  <si>
    <t xml:space="preserve"> 实验室配备仪器设备</t>
  </si>
  <si>
    <t xml:space="preserve"> B类仪器设备装备率达到95%以上 </t>
  </si>
  <si>
    <t xml:space="preserve">       04-公共卫生机构业务运行</t>
  </si>
  <si>
    <t xml:space="preserve"> R202916.404-仪器设备维修、保养及检定/校准</t>
  </si>
  <si>
    <t xml:space="preserve"> 仪器的检定校准		
</t>
  </si>
  <si>
    <t xml:space="preserve"> 检验设备检定校准率			
</t>
  </si>
  <si>
    <t xml:space="preserve"> 仪器的维护保养		
</t>
  </si>
  <si>
    <t xml:space="preserve"> 检验设备的维护保养频率			
</t>
  </si>
  <si>
    <t xml:space="preserve"> 仪器的维修		
</t>
  </si>
  <si>
    <t xml:space="preserve"> 发现检验仪器损坏时及时维修			
</t>
  </si>
  <si>
    <t xml:space="preserve"> 本中心共有仪器设备105台，进行检定校准的有80台			
</t>
  </si>
  <si>
    <t xml:space="preserve"> 对105台仪器设备进行维护保养			
</t>
  </si>
  <si>
    <t xml:space="preserve"> 对损坏的仪器进行维修			
</t>
  </si>
  <si>
    <t xml:space="preserve">       05-公共卫生业务指导</t>
  </si>
  <si>
    <t xml:space="preserve"> T203138.404- 公共卫生服务项目业务指导培训、督导考核经费</t>
  </si>
  <si>
    <t xml:space="preserve"> 404001-儋州市卫生和计划生育委员会本级</t>
  </si>
  <si>
    <t xml:space="preserve"> 公共卫生服务项目季度考核</t>
  </si>
  <si>
    <t xml:space="preserve"> 完成80%</t>
  </si>
  <si>
    <t xml:space="preserve"> 基本公共卫生服务项目培训</t>
  </si>
  <si>
    <t xml:space="preserve"> 基本公共卫生年度考核</t>
  </si>
  <si>
    <t xml:space="preserve"> 基本公共卫生培训课程</t>
  </si>
  <si>
    <t xml:space="preserve"> 年度考核督导考核</t>
  </si>
  <si>
    <t xml:space="preserve">       06-基本公共卫生服务</t>
  </si>
  <si>
    <t xml:space="preserve"> T000082.404-基本公共卫生服务项目补助（其中100万补齐2017年扣款）</t>
  </si>
  <si>
    <t xml:space="preserve"> 404-儋州市卫生和计划生育委员会（预留）</t>
  </si>
  <si>
    <t xml:space="preserve"> 0～6岁儿童健康管理</t>
  </si>
  <si>
    <t xml:space="preserve"> 完成85%以上</t>
  </si>
  <si>
    <t xml:space="preserve"> 老年人健康管理</t>
  </si>
  <si>
    <t xml:space="preserve"> 慢性病患者管理（高血压患者和2型糖尿病患者）</t>
  </si>
  <si>
    <t xml:space="preserve"> 预防接种</t>
  </si>
  <si>
    <t xml:space="preserve"> 孕产妇健康管理</t>
  </si>
  <si>
    <t xml:space="preserve"> 中医药健康管理</t>
  </si>
  <si>
    <t xml:space="preserve">       07-其他公共卫生服务</t>
  </si>
  <si>
    <t xml:space="preserve"> R200574.404-公共卫生组织采样工作经费</t>
  </si>
  <si>
    <t xml:space="preserve"> 404003-儋州市卫生计生监督大队</t>
  </si>
  <si>
    <t xml:space="preserve"> 公务用车运行维护费</t>
  </si>
  <si>
    <t xml:space="preserve"> 8万元</t>
  </si>
  <si>
    <t xml:space="preserve"> 其它杂费</t>
  </si>
  <si>
    <t xml:space="preserve"> 2万元</t>
  </si>
  <si>
    <t xml:space="preserve"> 人员差旅及误餐补助</t>
  </si>
  <si>
    <t xml:space="preserve"> 5万元</t>
  </si>
  <si>
    <t xml:space="preserve"> 公共卫生被监管单位抽检率</t>
  </si>
  <si>
    <t xml:space="preserve"> 700家</t>
  </si>
  <si>
    <t xml:space="preserve"> T200192.404-消除疟疾实施项目</t>
  </si>
  <si>
    <t xml:space="preserve"> 	
媒介种类、密度监测		
</t>
  </si>
  <si>
    <t xml:space="preserve"> 每月2次，每次连续两天，时间19:00-24:00			
</t>
  </si>
  <si>
    <t xml:space="preserve"> 	血片复核		
</t>
  </si>
  <si>
    <t xml:space="preserve"> 项目单位每月阴性血片总数的10%			
</t>
  </si>
  <si>
    <t xml:space="preserve"> 三热病人血检人数</t>
  </si>
  <si>
    <t xml:space="preserve"> 辖区人口的1%			
</t>
  </si>
  <si>
    <t xml:space="preserve"> 肠道寄生虫病防治		
</t>
  </si>
  <si>
    <t xml:space="preserve"> 每个监测点100人，共监测5个点			
</t>
  </si>
  <si>
    <t xml:space="preserve"> 督导、考核		
</t>
  </si>
  <si>
    <t xml:space="preserve"> 督导2次，考核1次			
</t>
  </si>
  <si>
    <t xml:space="preserve"> 培训		
</t>
  </si>
  <si>
    <t xml:space="preserve"> 培训班1次 </t>
  </si>
  <si>
    <t xml:space="preserve"> 宣传教育活动</t>
  </si>
  <si>
    <t xml:space="preserve"> 开展“4.26”全市宣传教育及进入历史高发村进行宣传教育、发放灭蚊药。 </t>
  </si>
  <si>
    <t xml:space="preserve"> R200637.404-消除碘缺乏病实施项目</t>
  </si>
  <si>
    <t xml:space="preserve"> 碘盐监测		
</t>
  </si>
  <si>
    <t xml:space="preserve"> 全市东西南北中抽取五个乡镇，每乡镇20名孕妇，40名学生</t>
  </si>
  <si>
    <t xml:space="preserve"> 甲状腺（B超法）		
</t>
  </si>
  <si>
    <t xml:space="preserve"> 尿碘监测		
</t>
  </si>
  <si>
    <t xml:space="preserve"> 全市东西南北中抽取五个乡镇，每乡镇20名孕妇，40名学生 </t>
  </si>
  <si>
    <t xml:space="preserve"> 宣传教育</t>
  </si>
  <si>
    <t xml:space="preserve"> 开展“5.15防治碘缺乏病日”宣传“碘缺乏病”危害的认识，制作图文并茂宣传展板、折页，在宣传活动时展示、发放。</t>
  </si>
  <si>
    <t xml:space="preserve"> 6FS9820.404-创建国家级慢性病综合示范区</t>
  </si>
  <si>
    <t xml:space="preserve"> 健康行为形成		</t>
  </si>
  <si>
    <t xml:space="preserve"> 成年男性吸烟率在现在基础上下降5%	</t>
  </si>
  <si>
    <t xml:space="preserve"> 知识知晓率		
</t>
  </si>
  <si>
    <t xml:space="preserve"> 全市人群慢性知识率达到80%			
</t>
  </si>
  <si>
    <t xml:space="preserve"> 高血压健康管理率	</t>
  </si>
  <si>
    <t xml:space="preserve"> 高血压患者血压控制率40%		</t>
  </si>
  <si>
    <t xml:space="preserve"> 高血压血压控制率	</t>
  </si>
  <si>
    <t xml:space="preserve"> 高血压患者血压控制率40%			
</t>
  </si>
  <si>
    <t xml:space="preserve"> 高血压、糖尿病规范管理率		</t>
  </si>
  <si>
    <t xml:space="preserve"> 高血压、糖尿病患者规范化管理率不低于65%			</t>
  </si>
  <si>
    <t xml:space="preserve"> 慢性病早期发现	</t>
  </si>
  <si>
    <t xml:space="preserve"> 高血压、糖尿病登记率不低本地调查患病或全国平均患病率的60%	</t>
  </si>
  <si>
    <t xml:space="preserve"> 糖尿病健康管理率	</t>
  </si>
  <si>
    <t xml:space="preserve"> 糖尿病患者控制率35%		</t>
  </si>
  <si>
    <t xml:space="preserve"> 糖尿病血糖控制率		</t>
  </si>
  <si>
    <t>效率指标</t>
  </si>
  <si>
    <t xml:space="preserve"> 死因监测率		</t>
  </si>
  <si>
    <t xml:space="preserve"> 医疗机构死亡网络报告覆盖率100%	</t>
  </si>
  <si>
    <t xml:space="preserve"> T200221.404-健康教育与健康促进</t>
  </si>
  <si>
    <t xml:space="preserve"> 督导		
</t>
  </si>
  <si>
    <t xml:space="preserve"> 全市乡镇督导 4次</t>
  </si>
  <si>
    <t xml:space="preserve"> 公益广告播放
</t>
  </si>
  <si>
    <t xml:space="preserve"> 公益广告播放100次</t>
  </si>
  <si>
    <t xml:space="preserve"> 健康巡讲		
</t>
  </si>
  <si>
    <t xml:space="preserve"> 健康巡讲 2000人 </t>
  </si>
  <si>
    <t xml:space="preserve"> 全市乡镇培训 2次</t>
  </si>
  <si>
    <t xml:space="preserve"> 卫生日宣传		
</t>
  </si>
  <si>
    <t xml:space="preserve"> 卫生日宣传 10次</t>
  </si>
  <si>
    <t xml:space="preserve"> 居民健康素养水平提高</t>
  </si>
  <si>
    <t xml:space="preserve"> 居民健康素养水平提高10%</t>
  </si>
  <si>
    <t xml:space="preserve"> 科学健康观的人口比例率</t>
  </si>
  <si>
    <t xml:space="preserve"> 科学健康观的人口比例率20%</t>
  </si>
  <si>
    <t xml:space="preserve"> 通过大众传播媒介接受健康教育宣传的人群比例
</t>
  </si>
  <si>
    <t xml:space="preserve"> 过大众传播媒介接受健康教育宣传的人群比例60%</t>
  </si>
  <si>
    <t xml:space="preserve"> T200223.404-病媒监测</t>
  </si>
  <si>
    <t xml:space="preserve"> 鼠、蚊、蝇、蟑螂生态学及蜱类、臭虫等危害情监测		
</t>
  </si>
  <si>
    <t xml:space="preserve"> 定时定点监测农贸市场、居民区、公园、医院、农村、宾馆			
</t>
  </si>
  <si>
    <t xml:space="preserve"> 蚊、蝇及蟑螂抗药性监测		
</t>
  </si>
  <si>
    <t xml:space="preserve"> 监测当地重要蚊种的抗药监测			
</t>
  </si>
  <si>
    <t xml:space="preserve"> 臭虫监测		
</t>
  </si>
  <si>
    <t xml:space="preserve"> 每年监测2次，监测方法有目检法			
</t>
  </si>
  <si>
    <t xml:space="preserve"> 蜱类监测		
</t>
  </si>
  <si>
    <t xml:space="preserve"> 每年监测3次，监测方法有目检法			
</t>
  </si>
  <si>
    <t xml:space="preserve"> 鼠类监测		
</t>
  </si>
  <si>
    <t xml:space="preserve"> 每两个月开展1次，监测方法有笼夜法、路径法			
</t>
  </si>
  <si>
    <t xml:space="preserve"> 蚊虫监测		
</t>
  </si>
  <si>
    <t xml:space="preserve"> 成蚊每月开展2次，幼蚊每月开展1次，监测方法有诱蚊灯法、双层叠帐法、布雷图指数法			
</t>
  </si>
  <si>
    <t xml:space="preserve"> 蝇类监测		
</t>
  </si>
  <si>
    <t xml:space="preserve"> 每月监测1次，监测方法有笼诱法			
</t>
  </si>
  <si>
    <t xml:space="preserve"> 蟑螂监测		
</t>
  </si>
  <si>
    <t xml:space="preserve"> 每两个月及监测1次，监测方法有粘捕法			
</t>
  </si>
  <si>
    <t xml:space="preserve"> R200849.404-健康教育项目经费</t>
  </si>
  <si>
    <t xml:space="preserve"> 404018-儋州市皮肤性病与精神卫生防治中心</t>
  </si>
  <si>
    <t xml:space="preserve"> 麻风节宣传横幅</t>
  </si>
  <si>
    <t xml:space="preserve"> 35条</t>
  </si>
  <si>
    <t xml:space="preserve"> 制作麻风节宣传横幅35条</t>
  </si>
  <si>
    <t xml:space="preserve"> 麻风性病固定宣传栏</t>
  </si>
  <si>
    <t xml:space="preserve"> 两期</t>
  </si>
  <si>
    <t xml:space="preserve"> 制作麻风性病宣传栏两期</t>
  </si>
  <si>
    <t xml:space="preserve"> 媒体宣传</t>
  </si>
  <si>
    <t xml:space="preserve"> 媒体宣传两期</t>
  </si>
  <si>
    <t xml:space="preserve"> 印制宣传笔</t>
  </si>
  <si>
    <t xml:space="preserve"> 3000支</t>
  </si>
  <si>
    <t xml:space="preserve"> 印制宣传笔3000支</t>
  </si>
  <si>
    <t xml:space="preserve"> 印制宣传笔记本</t>
  </si>
  <si>
    <t xml:space="preserve"> 3000本</t>
  </si>
  <si>
    <t xml:space="preserve"> 印刷笔记本3000本</t>
  </si>
  <si>
    <t xml:space="preserve"> 群众艾滋病防治知识及免费治疗政策知晓率</t>
  </si>
  <si>
    <t xml:space="preserve"> ＞80%</t>
  </si>
  <si>
    <t xml:space="preserve"> 群众麻风病知晓率</t>
  </si>
  <si>
    <t xml:space="preserve"> 群众性病预防知晓率</t>
  </si>
  <si>
    <t xml:space="preserve"> R202943.404-生活饮用水委托检测费</t>
  </si>
  <si>
    <t xml:space="preserve"> 监测各类水样份数		
</t>
  </si>
  <si>
    <t xml:space="preserve"> 全年监测各类水样700份			
</t>
  </si>
  <si>
    <t xml:space="preserve"> 样品监测点覆盖率		
</t>
  </si>
  <si>
    <t xml:space="preserve"> 全市乡镇及农场监测点覆盖达90%以上			
</t>
  </si>
  <si>
    <t xml:space="preserve"> 掌握我市水质指标合格率		
</t>
  </si>
  <si>
    <t xml:space="preserve"> 提升我市各类水质合格率，促进饮用安全。			
</t>
  </si>
  <si>
    <t xml:space="preserve"> T202372.404-卫生监测检测项目</t>
  </si>
  <si>
    <t xml:space="preserve"> 公共场所监测</t>
  </si>
  <si>
    <t xml:space="preserve"> 公共场所的委托监测   检测率达100%</t>
  </si>
  <si>
    <t xml:space="preserve"> 食品常规监测</t>
  </si>
  <si>
    <t xml:space="preserve"> 客户送来需委托检测的粽子、月饼等食品进行检验   检测率达100%</t>
  </si>
  <si>
    <t xml:space="preserve"> 医疗机构消毒效果分析</t>
  </si>
  <si>
    <t xml:space="preserve"> 市级、乡镇医疗机构的医疗效果监测分析   检测率达100%</t>
  </si>
  <si>
    <t xml:space="preserve"> 公共场所监测		
</t>
  </si>
  <si>
    <t xml:space="preserve"> 对公共场所的委托检测658份样品进行监测检验，其中一份检出大肠菌群阳性。 检测率达100%  </t>
  </si>
  <si>
    <t xml:space="preserve"> 食品常规监测		
</t>
  </si>
  <si>
    <t xml:space="preserve"> 对委托送检的粽子、月饼等食品50份进行监测检验   检测率达100%</t>
  </si>
  <si>
    <t xml:space="preserve"> 医疗机构消毒效果分析		</t>
  </si>
  <si>
    <t xml:space="preserve">       08-食品安全</t>
  </si>
  <si>
    <t xml:space="preserve"> R200687.404-食品安全风险监测项目</t>
  </si>
  <si>
    <t xml:space="preserve"> 采样监测各类食品份数		
</t>
  </si>
  <si>
    <t xml:space="preserve"> 全年采样监测食品270份			
</t>
  </si>
  <si>
    <t xml:space="preserve"> 检测数据上报率		
</t>
  </si>
  <si>
    <t xml:space="preserve"> 检测数据准确及时上报率100%			
</t>
  </si>
  <si>
    <t xml:space="preserve"> 食品安全</t>
  </si>
  <si>
    <t xml:space="preserve"> 确定危害因素的分布的可能来源，及时发现食品安全隐患，为降低我市食品相关疾病防控及食品安全监管提供科学依据。			
</t>
  </si>
  <si>
    <t xml:space="preserve"> 乡镇及农场监测点覆盖达40%以上			
</t>
  </si>
  <si>
    <t xml:space="preserve"> 掌握食品卫生指标合格率		</t>
  </si>
  <si>
    <t xml:space="preserve"> 提升各类食品合格率,促进食品安全。			
</t>
  </si>
  <si>
    <t xml:space="preserve">       09-突发公共卫生事件应急处理</t>
  </si>
  <si>
    <t xml:space="preserve"> T201742.404-预防接种异常反应（AEFI）处置医疗应急救助基金</t>
  </si>
  <si>
    <t xml:space="preserve"> 报告		
</t>
  </si>
  <si>
    <t xml:space="preserve"> 按时发生时限报告			
</t>
  </si>
  <si>
    <t xml:space="preserve"> 调查诊断		
</t>
  </si>
  <si>
    <t xml:space="preserve"> 疑似预防接种异常反应调查	</t>
  </si>
  <si>
    <t xml:space="preserve"> 监测
</t>
  </si>
  <si>
    <t xml:space="preserve"> 发现后48小时内报告≥95%			
</t>
  </si>
  <si>
    <t xml:space="preserve"> 数据单位审核与分析利用		
</t>
  </si>
  <si>
    <t xml:space="preserve"> 对调查报告内容进行订正和补充		
</t>
  </si>
  <si>
    <t xml:space="preserve"> 诊断
</t>
  </si>
  <si>
    <t xml:space="preserve"> 作出调查诊断结论		
</t>
  </si>
  <si>
    <t xml:space="preserve"> 资料收集		
</t>
  </si>
  <si>
    <t xml:space="preserve"> 资料收集作依据 </t>
  </si>
  <si>
    <t xml:space="preserve"> 报告率		
</t>
  </si>
  <si>
    <t xml:space="preserve"> 调查率		
</t>
  </si>
  <si>
    <t xml:space="preserve"> 正确率达到100%			
</t>
  </si>
  <si>
    <t xml:space="preserve"> 死亡、伤残		
</t>
  </si>
  <si>
    <t xml:space="preserve"> 死亡、伤残0</t>
  </si>
  <si>
    <t xml:space="preserve">       11-重大公共卫生服务</t>
  </si>
  <si>
    <t xml:space="preserve"> R000015.404-艾滋病防治项目</t>
  </si>
  <si>
    <t xml:space="preserve"> 艾滋病知识培训	
</t>
  </si>
  <si>
    <t xml:space="preserve"> 开展男男同性恋、性服务工作者年度艾滋病知识培训4次		
</t>
  </si>
  <si>
    <t xml:space="preserve"> 开展男男同性恋社会组织、美沙酮门诊督导		
</t>
  </si>
  <si>
    <t xml:space="preserve"> 干预		</t>
  </si>
  <si>
    <t xml:space="preserve"> 向男男同性恋、性服务工作者发放安全套并动员检测、吸毒人群干预		
</t>
  </si>
  <si>
    <t xml:space="preserve"> 监测与报告</t>
  </si>
  <si>
    <t xml:space="preserve"> 艾滋病艾滋病感染者与艾滋病病人的监测与报告工作		
</t>
  </si>
  <si>
    <t xml:space="preserve"> 随访与服药	
</t>
  </si>
  <si>
    <t xml:space="preserve"> 艾滋病艾滋病感染者与艾滋病病人的随访与服药工作		
</t>
  </si>
  <si>
    <t xml:space="preserve"> 宣传教育、免费自愿检测</t>
  </si>
  <si>
    <t xml:space="preserve"> 宣传教育、免费自愿咨询检测和主动监测、高危行为干预、</t>
  </si>
  <si>
    <t xml:space="preserve"> 艾滋病知识培训</t>
  </si>
  <si>
    <t xml:space="preserve"> 开展男男同性恋、性服务工作者年度艾滋病知识培训</t>
  </si>
  <si>
    <t xml:space="preserve"> 处理率	
</t>
  </si>
  <si>
    <t xml:space="preserve"> 艾滋病预警信息及时处理率达95%以上</t>
  </si>
  <si>
    <t xml:space="preserve"> 动员检测、吸毒人群干预</t>
  </si>
  <si>
    <t xml:space="preserve"> 督导</t>
  </si>
  <si>
    <t xml:space="preserve"> 开展男男同性恋社会组织、美沙酮门诊督导</t>
  </si>
  <si>
    <t xml:space="preserve"> 艾滋病艾滋病感染者与艾滋病病人的监测与报告工作		</t>
  </si>
  <si>
    <t xml:space="preserve"> 随访与服药		
</t>
  </si>
  <si>
    <t xml:space="preserve"> 艾滋病艾滋病感染者与艾滋病病人的随访与服药工作完		
</t>
  </si>
  <si>
    <t xml:space="preserve"> R200533.404-急性传染病防控项目</t>
  </si>
  <si>
    <t xml:space="preserve"> 传染病病例、致病因素、病原学、血清学等调查</t>
  </si>
  <si>
    <t xml:space="preserve"> 传染病病例、致病因素、病原学、血清学等调查100%</t>
  </si>
  <si>
    <t xml:space="preserve"> 传染病宣传</t>
  </si>
  <si>
    <t xml:space="preserve"> 传染病宣传活动≥4次</t>
  </si>
  <si>
    <t xml:space="preserve"> 督导检查</t>
  </si>
  <si>
    <t xml:space="preserve"> 传染病及突发公共卫生事件督导检查≥2次</t>
  </si>
  <si>
    <t xml:space="preserve"> 检验检测</t>
  </si>
  <si>
    <t xml:space="preserve"> 传染病病原学等检验检测100%</t>
  </si>
  <si>
    <t xml:space="preserve"> 培训</t>
  </si>
  <si>
    <t xml:space="preserve"> 传染病及突发公共卫生事件报告及诊断培训≥2次</t>
  </si>
  <si>
    <t xml:space="preserve"> 应急规范处置</t>
  </si>
  <si>
    <t xml:space="preserve"> 突发公共卫生事件应急规范处置100%</t>
  </si>
  <si>
    <t xml:space="preserve"> 应急演练</t>
  </si>
  <si>
    <t xml:space="preserve"> 突发公共卫生事件应急演练1次</t>
  </si>
  <si>
    <t xml:space="preserve"> 报告准确率</t>
  </si>
  <si>
    <t xml:space="preserve"> 传染病报告卡重卡率为“零”、报告准确率100% </t>
  </si>
  <si>
    <t xml:space="preserve"> 传染病监测与控制</t>
  </si>
  <si>
    <t xml:space="preserve"> 霍乱、流感、禽流感、登革热、手足口病、狂犬病、布鲁氏菌病、立克次体、流行性出血热等传染病监测与控制100%</t>
  </si>
  <si>
    <t xml:space="preserve"> 调查处理率</t>
  </si>
  <si>
    <t xml:space="preserve"> 重大传染病疫情和突发公共卫生事件及时调查处理率100%</t>
  </si>
  <si>
    <t xml:space="preserve"> 分析率</t>
  </si>
  <si>
    <t xml:space="preserve"> 传染病与突发公共卫生事件常规与专题分析率100%</t>
  </si>
  <si>
    <t xml:space="preserve"> 及时处理率</t>
  </si>
  <si>
    <t xml:space="preserve"> 传染病预警信息及时处理率100%</t>
  </si>
  <si>
    <t xml:space="preserve"> 及时审卡率</t>
  </si>
  <si>
    <t xml:space="preserve"> 传染病报告卡及时审卡率100% </t>
  </si>
  <si>
    <t xml:space="preserve"> R000019.404-计划免疫项目</t>
  </si>
  <si>
    <t xml:space="preserve"> 建设麻疹、乙脑实验室监测网		
</t>
  </si>
  <si>
    <t xml:space="preserve"> 建设麻疹、乙脑实验室监测网	</t>
  </si>
  <si>
    <t xml:space="preserve"> 预防接种安全注射率	</t>
  </si>
  <si>
    <t xml:space="preserve"> 预防接种安全注射率	100%	
</t>
  </si>
  <si>
    <t xml:space="preserve"> 督导检查		
</t>
  </si>
  <si>
    <t xml:space="preserve"> 2次综合指导，2次综合检查		</t>
  </si>
  <si>
    <t xml:space="preserve"> 开展两次全员预防接种培训工作			
</t>
  </si>
  <si>
    <t xml:space="preserve"> 宣传教育		
</t>
  </si>
  <si>
    <t xml:space="preserve"> 开展“4.25”宣传活动、各类疫苗强化、补种等工作的宣传			
</t>
  </si>
  <si>
    <t xml:space="preserve"> 疫苗管理		
</t>
  </si>
  <si>
    <t xml:space="preserve"> 开展疫苗安全管理及配送各乡镇卫生院工作   </t>
  </si>
  <si>
    <t xml:space="preserve"> 疫苗针对传染病监测与控制		</t>
  </si>
  <si>
    <t xml:space="preserve">  一次疫苗针对传染病监测与控制			
</t>
  </si>
  <si>
    <t xml:space="preserve"> 接种率调查		</t>
  </si>
  <si>
    <t xml:space="preserve"> 每月开展一次接种率调查			</t>
  </si>
  <si>
    <t xml:space="preserve"> R201205.404-母婴梅毒免费治疗及追踪服务</t>
  </si>
  <si>
    <t xml:space="preserve"> 市级医疗机构项目督导</t>
  </si>
  <si>
    <t xml:space="preserve"> 每季度开展工作督导</t>
  </si>
  <si>
    <t xml:space="preserve"> 乡镇卫生院项目督导</t>
  </si>
  <si>
    <t xml:space="preserve"> 年度开展工作督导</t>
  </si>
  <si>
    <t xml:space="preserve"> 阳性家庭随访1年</t>
  </si>
  <si>
    <t xml:space="preserve"> 50户</t>
  </si>
  <si>
    <t xml:space="preserve"> 阳性孕产妇性伴检测</t>
  </si>
  <si>
    <t xml:space="preserve"> 60例</t>
  </si>
  <si>
    <t xml:space="preserve"> 阳性孕产妇治疗</t>
  </si>
  <si>
    <t xml:space="preserve"> 新生儿检测率</t>
  </si>
  <si>
    <t xml:space="preserve"> 达到90%以上</t>
  </si>
  <si>
    <t xml:space="preserve"> 新生儿预防性治疗率</t>
  </si>
  <si>
    <t xml:space="preserve"> 阳性家庭1年随访率</t>
  </si>
  <si>
    <t xml:space="preserve"> 阳性孕妇配偶检测率</t>
  </si>
  <si>
    <t xml:space="preserve"> 达到80%以上</t>
  </si>
  <si>
    <t xml:space="preserve"> 阳性孕妇治疗率</t>
  </si>
  <si>
    <t xml:space="preserve"> T201615.404-麻风病防治工作经费</t>
  </si>
  <si>
    <t xml:space="preserve"> 村庄普查人数</t>
  </si>
  <si>
    <t xml:space="preserve"> 被普查村庄常住人数</t>
  </si>
  <si>
    <t xml:space="preserve"> 可疑线索复核率</t>
  </si>
  <si>
    <t xml:space="preserve"> 100%</t>
  </si>
  <si>
    <t xml:space="preserve"> 可疑线索筛查数</t>
  </si>
  <si>
    <t xml:space="preserve"> 40人</t>
  </si>
  <si>
    <t xml:space="preserve"> 密切接触者检查人数</t>
  </si>
  <si>
    <t xml:space="preserve"> 20户</t>
  </si>
  <si>
    <t xml:space="preserve"> 培训人次</t>
  </si>
  <si>
    <t xml:space="preserve"> 100人</t>
  </si>
  <si>
    <t xml:space="preserve"> 专项督导</t>
  </si>
  <si>
    <t xml:space="preserve"> 30家镇卫生院及农场防疫站</t>
  </si>
  <si>
    <t xml:space="preserve"> 病例发现数</t>
  </si>
  <si>
    <t xml:space="preserve"> 1人</t>
  </si>
  <si>
    <t xml:space="preserve"> 可疑线索调查覆盖率</t>
  </si>
  <si>
    <t xml:space="preserve"> 重点乡镇所有自然村</t>
  </si>
  <si>
    <t xml:space="preserve"> 麻风病早期发现率</t>
  </si>
  <si>
    <t xml:space="preserve"> 70%，延迟期在两年以内，且无可见性畸残</t>
  </si>
  <si>
    <t xml:space="preserve"> 培训目的达成率</t>
  </si>
  <si>
    <t xml:space="preserve"> 掌握麻风防治知识（十条线索）6条以上</t>
  </si>
  <si>
    <t xml:space="preserve"> T201616.404-麻风病人医药费</t>
  </si>
  <si>
    <t xml:space="preserve"> 病人转诊住院生活补贴</t>
  </si>
  <si>
    <t xml:space="preserve"> 按病人实际转诊情况补贴</t>
  </si>
  <si>
    <t xml:space="preserve"> 畸残预防训练</t>
  </si>
  <si>
    <t xml:space="preserve"> 病人了解日常生活注意事项，掌握自我护理操作</t>
  </si>
  <si>
    <t xml:space="preserve"> 留院病人医疗费报销</t>
  </si>
  <si>
    <t xml:space="preserve"> 按病人实际产生医疗费报销</t>
  </si>
  <si>
    <t xml:space="preserve"> 麻风受累着体检建立健康档案</t>
  </si>
  <si>
    <t xml:space="preserve"> 70人</t>
  </si>
  <si>
    <t xml:space="preserve"> 病人安排转诊治疗率</t>
  </si>
  <si>
    <t xml:space="preserve"> 病人安排转诊治疗率100%</t>
  </si>
  <si>
    <t xml:space="preserve"> 病人畸残预防知识知晓率</t>
  </si>
  <si>
    <t xml:space="preserve"> 病人畸残预防知识知晓率不低于85%</t>
  </si>
  <si>
    <t xml:space="preserve"> T201619.404-艾滋病防治经费</t>
  </si>
  <si>
    <t xml:space="preserve"> 病人追踪随访</t>
  </si>
  <si>
    <t xml:space="preserve"> 按要求完成一年四次追踪随访</t>
  </si>
  <si>
    <t xml:space="preserve"> 服用预防机会性感染药物</t>
  </si>
  <si>
    <t xml:space="preserve"> 符合条件的病人服用预防机会性感染药物比例达到80%以上</t>
  </si>
  <si>
    <t xml:space="preserve"> 新加入治疗的病人基线检查</t>
  </si>
  <si>
    <t xml:space="preserve"> 基线检查30人</t>
  </si>
  <si>
    <t xml:space="preserve"> 新增抗病毒治疗人数</t>
  </si>
  <si>
    <t xml:space="preserve"> 新增抗病毒治疗30人</t>
  </si>
  <si>
    <t xml:space="preserve"> 在治病人完成CD4、病毒载量检测</t>
  </si>
  <si>
    <t xml:space="preserve"> 在治病人115人完成一年一次CD4、病毒载量检测</t>
  </si>
  <si>
    <t xml:space="preserve"> 自愿咨询检测</t>
  </si>
  <si>
    <t xml:space="preserve"> 完成自愿咨询检测任务</t>
  </si>
  <si>
    <t xml:space="preserve"> 病毒抑制率</t>
  </si>
  <si>
    <t xml:space="preserve"> 治疗满一年以上的病人病毒载量检测小于400拷贝/ml人数达90%以上</t>
  </si>
  <si>
    <t xml:space="preserve"> 在治病人完成CD4、病毒载量检测比例</t>
  </si>
  <si>
    <t xml:space="preserve"> 在治病人完成一年一次CD4、病毒载量检测比例达到90%以上</t>
  </si>
  <si>
    <t xml:space="preserve"> 治疗持续12个月比列</t>
  </si>
  <si>
    <t xml:space="preserve"> 持续治疗12个月以上病人达到85%以上</t>
  </si>
  <si>
    <t xml:space="preserve"> 治疗覆盖率</t>
  </si>
  <si>
    <t xml:space="preserve"> 治疗覆盖率不低于85%</t>
  </si>
  <si>
    <t xml:space="preserve"> 转介治疗率</t>
  </si>
  <si>
    <t xml:space="preserve"> 转介到位后符合治疗标准纳入治疗比例达90%以上</t>
  </si>
  <si>
    <t xml:space="preserve"> T201620.404-性病防治工作经费</t>
  </si>
  <si>
    <t xml:space="preserve"> 工作督导</t>
  </si>
  <si>
    <t xml:space="preserve"> 每季度开展市级以上医疗机构督导</t>
  </si>
  <si>
    <t xml:space="preserve"> 漏报调查</t>
  </si>
  <si>
    <t xml:space="preserve"> 每年开展两次漏报调查</t>
  </si>
  <si>
    <t xml:space="preserve"> 现场核查</t>
  </si>
  <si>
    <t xml:space="preserve"> 每年开展两次准确性复核</t>
  </si>
  <si>
    <t xml:space="preserve"> 性病知识培训</t>
  </si>
  <si>
    <t xml:space="preserve"> 培训对象覆盖全市皮肤性病科医生、传染病网络报告人员</t>
  </si>
  <si>
    <t xml:space="preserve"> 疫情分析</t>
  </si>
  <si>
    <t xml:space="preserve"> 每季度撰写疫情分析</t>
  </si>
  <si>
    <t xml:space="preserve"> 报病准确率</t>
  </si>
  <si>
    <t xml:space="preserve"> 报病准确率不低于85%</t>
  </si>
  <si>
    <t xml:space="preserve"> 规范化诊疗</t>
  </si>
  <si>
    <t xml:space="preserve"> 用卞星青霉素或普鲁卡因青霉素治疗梅毒比例不低于80%</t>
  </si>
  <si>
    <t xml:space="preserve"> 漏报率</t>
  </si>
  <si>
    <t xml:space="preserve"> 漏报率小于5%</t>
  </si>
  <si>
    <t xml:space="preserve">   05-其他</t>
  </si>
  <si>
    <t xml:space="preserve">       01-打击“两非”</t>
  </si>
  <si>
    <t xml:space="preserve"> R200570.404-打击“两非”专项工作经费</t>
  </si>
  <si>
    <t xml:space="preserve"> 两非违法案件数</t>
  </si>
  <si>
    <t xml:space="preserve"> 14例</t>
  </si>
  <si>
    <t xml:space="preserve"> 完成查出两非违法案件数</t>
  </si>
  <si>
    <t xml:space="preserve">       04-其他事务</t>
  </si>
  <si>
    <t xml:space="preserve"> T202429.404-补缴部分市计生服务中心及镇计生服务站财拨人员社保费</t>
  </si>
  <si>
    <t xml:space="preserve"> 404043-儋州市计划生育服务中心</t>
  </si>
  <si>
    <t xml:space="preserve"> 使用率</t>
  </si>
  <si>
    <t xml:space="preserve"> 2002年1月至2003年10月新招聘镇计生服务站工作人员，第一年社保费未缴纳。</t>
  </si>
  <si>
    <t xml:space="preserve"> 完成率</t>
  </si>
  <si>
    <t xml:space="preserve"> 2002年1月至2003年10月新招聘镇计生服务站工作人员，补缴社保费</t>
  </si>
  <si>
    <t xml:space="preserve"> T202430.404-其他事务经费</t>
  </si>
  <si>
    <t xml:space="preserve"> 404006-儋州市医学会</t>
  </si>
  <si>
    <t xml:space="preserve"> 医疗事故处理工作及医学学术交流活动</t>
  </si>
  <si>
    <t xml:space="preserve"> 保证医疗事故处理工作及医学学术交流活动顺利开展</t>
  </si>
  <si>
    <t xml:space="preserve">  ≥90%，≤100%保证医疗事故处理工作及医学学术交流活动顺利开展</t>
  </si>
  <si>
    <t xml:space="preserve"> T202431.404-服务中心服务大楼及孕优服务楼消防维保费</t>
  </si>
  <si>
    <t xml:space="preserve"> 按每平方米8元/年计算，共3100平方米</t>
  </si>
  <si>
    <t xml:space="preserve"> 第三方专业的消防公司维保，确保消防的安全</t>
  </si>
  <si>
    <t xml:space="preserve"> T202514.404-工会经费</t>
  </si>
  <si>
    <t xml:space="preserve"> 工会活动</t>
  </si>
  <si>
    <t xml:space="preserve"> 完成各项工会活动80%</t>
  </si>
  <si>
    <t xml:space="preserve"> 节日慰问</t>
  </si>
  <si>
    <t xml:space="preserve"> 购买中秋节、春节发放节日慰问品</t>
  </si>
  <si>
    <t xml:space="preserve"> 慰问困难职工</t>
  </si>
  <si>
    <t xml:space="preserve"> 年终慰问单位困难在职及退休职工</t>
  </si>
  <si>
    <t xml:space="preserve"> 职工生日蛋糕</t>
  </si>
  <si>
    <t xml:space="preserve"> 职工每年过生日赠送蛋糕一个</t>
  </si>
  <si>
    <t xml:space="preserve"> T202695.404-服务中心大院绿化及孕优服务楼修缮工程</t>
  </si>
  <si>
    <t xml:space="preserve"> 孕优服务楼内外楼涂料、地板块料、屋面防水改造及大院绿化等附属工程，面积7240平方米。</t>
  </si>
  <si>
    <t xml:space="preserve"> 改善服务环境，提高服务质量，提高群众满意度</t>
  </si>
  <si>
    <t xml:space="preserve"> T202696.404-服务中心服务大楼与孕优服务楼过道天桥工程</t>
  </si>
  <si>
    <t xml:space="preserve"> 过道天桥长15.5米，宽3.5米，高7.2米，主框架钢件均为Q235型材及钢板，栏杆檐口用304不锈钢，顶棚遮阳用夹胶钢化玻璃。 </t>
  </si>
  <si>
    <t xml:space="preserve"> 提高工作效率，减少耗能，提高群众满意度  </t>
  </si>
  <si>
    <t xml:space="preserve"> T203315.404-卫生计生监督大队工会经费</t>
  </si>
  <si>
    <t xml:space="preserve"> 节日慰问品</t>
  </si>
  <si>
    <t xml:space="preserve"> 7200元</t>
  </si>
  <si>
    <t xml:space="preserve"> 生日慰问</t>
  </si>
  <si>
    <t xml:space="preserve"> 4800元</t>
  </si>
  <si>
    <t xml:space="preserve"> 工会职工满意度</t>
  </si>
  <si>
    <t xml:space="preserve"> 满意度100%</t>
  </si>
  <si>
    <t xml:space="preserve"> T203441.404-皮防2018年工会经费</t>
  </si>
  <si>
    <t xml:space="preserve">       06-日常办公</t>
  </si>
  <si>
    <t xml:space="preserve"> T200726.404-财政专项网络经费</t>
  </si>
  <si>
    <t xml:space="preserve"> 404017-儋州市新型农村合作医疗管理委员会办公室</t>
  </si>
  <si>
    <t xml:space="preserve"> 零余额账户网络经费</t>
  </si>
  <si>
    <t xml:space="preserve"> 使用零余额账户网络经费的百分率</t>
  </si>
  <si>
    <t xml:space="preserve"> 保证每月财政网络正常工作</t>
  </si>
  <si>
    <t xml:space="preserve"> R201644.404-财政专线网络经费</t>
  </si>
  <si>
    <t xml:space="preserve"> 零余额账户网络经费，维护财政内网网络</t>
  </si>
  <si>
    <t xml:space="preserve"> ≥90%，≤100%维护财政内网网络</t>
  </si>
  <si>
    <t xml:space="preserve"> 保证每月财政网络≥90%，≤100%正常工作</t>
  </si>
  <si>
    <t xml:space="preserve">       08-信息系统运行维护</t>
  </si>
  <si>
    <t xml:space="preserve"> R200473.404-信息系统维护费</t>
  </si>
  <si>
    <t xml:space="preserve"> 用于定点医疗机构的新农合管理信息平台医疗费用补偿审核监督系统和小医院系统的维护</t>
  </si>
  <si>
    <t xml:space="preserve"> 用于信息平台系统维护的费用申报数的金额</t>
  </si>
  <si>
    <t xml:space="preserve"> 实现新农合基金运行的网络预警预测和网上信息汇总分析，达到管理规范、服务高效和农民方便受益。</t>
  </si>
  <si>
    <t xml:space="preserve"> 实现新农合基金运行的网络预警预测和网上信息汇总分析，达到管理规范、服务高效和农民方便受益百分率</t>
  </si>
  <si>
    <t xml:space="preserve"> R200874.404-信息系统日常运行维护费</t>
  </si>
  <si>
    <t xml:space="preserve"> 信息系统及网络运行维护</t>
  </si>
  <si>
    <t xml:space="preserve"> 12次</t>
  </si>
  <si>
    <t xml:space="preserve"> 信息系统及网络全年正常使用</t>
  </si>
  <si>
    <t xml:space="preserve"> 信息系统及网络正常运行</t>
  </si>
  <si>
    <t xml:space="preserve"> 12个月</t>
  </si>
  <si>
    <t xml:space="preserve">       10-综合业务</t>
  </si>
  <si>
    <t xml:space="preserve"> R200438.404-综合业务经费</t>
  </si>
  <si>
    <t xml:space="preserve"> 日常办公所需的水费、电费、差旅费、手续费、其他商品和服务支出等综合业务</t>
  </si>
  <si>
    <t xml:space="preserve"> 申请经费用100%</t>
  </si>
  <si>
    <t xml:space="preserve"> 确保日常办公正常运行</t>
  </si>
  <si>
    <t xml:space="preserve"> 确保日常办公100%正常运行</t>
  </si>
  <si>
    <t xml:space="preserve"> R200579.404-综合业务经费</t>
  </si>
  <si>
    <t xml:space="preserve"> 各项综合业务</t>
  </si>
  <si>
    <t xml:space="preserve"> 335千元</t>
  </si>
  <si>
    <t xml:space="preserve"> 综合业务经费按工作进展支出</t>
  </si>
  <si>
    <t xml:space="preserve"> 按季度支出</t>
  </si>
  <si>
    <t xml:space="preserve"> R200651.404-综合业务经费</t>
  </si>
  <si>
    <t xml:space="preserve"> 为医疗机构做好医疗事故鉴定、医疗机构评审及培训，公益性岗位人员临时工资</t>
  </si>
  <si>
    <t xml:space="preserve"> ≥90%，≤100%医疗机构做好医疗事故鉴定、医疗机构评审及培训，公益性岗位人员临时工资</t>
  </si>
  <si>
    <t xml:space="preserve"> 保证医疗事故鉴定、医疗机构评审及培训服务工作顺利开展</t>
  </si>
  <si>
    <t xml:space="preserve"> 保证医疗事故鉴定、医疗机构评审及培训服务
工作≥90%，≤100%顺利开展</t>
  </si>
  <si>
    <t xml:space="preserve"> R200852.404-综合业务经费</t>
  </si>
  <si>
    <t xml:space="preserve"> 窗帘</t>
  </si>
  <si>
    <t xml:space="preserve"> 更换8个窗帘</t>
  </si>
  <si>
    <t xml:space="preserve"> 公务车保险</t>
  </si>
  <si>
    <t xml:space="preserve"> 4500元/年</t>
  </si>
  <si>
    <t xml:space="preserve"> 公务车维修</t>
  </si>
  <si>
    <t xml:space="preserve"> 全年维修费8500元</t>
  </si>
  <si>
    <t xml:space="preserve"> 公务接待</t>
  </si>
  <si>
    <t xml:space="preserve"> 全年接待费5000元</t>
  </si>
  <si>
    <t xml:space="preserve"> 空调维修</t>
  </si>
  <si>
    <t xml:space="preserve"> 单位所有需要维修的空调全部维修</t>
  </si>
  <si>
    <t xml:space="preserve"> 水、电费</t>
  </si>
  <si>
    <t xml:space="preserve"> 1700元/月</t>
  </si>
  <si>
    <t xml:space="preserve"> 办公环境美化</t>
  </si>
  <si>
    <t xml:space="preserve"> 使用6年以上</t>
  </si>
  <si>
    <t xml:space="preserve"> 公务车正常运行</t>
  </si>
  <si>
    <t xml:space="preserve"> 保证公务车正常使用12个月</t>
  </si>
  <si>
    <t xml:space="preserve"> 空调使用寿命延长</t>
  </si>
  <si>
    <t xml:space="preserve"> 使用10年以上</t>
  </si>
  <si>
    <t xml:space="preserve"> 水电供应</t>
  </si>
  <si>
    <t xml:space="preserve"> T202482.404-西部医院包干经费</t>
  </si>
  <si>
    <t xml:space="preserve"> 404014-海南西部中心医院</t>
  </si>
  <si>
    <t xml:space="preserve"> 财政差额拨款单位</t>
  </si>
  <si>
    <t xml:space="preserve"> 财政差额拨款单位，每年人员工资实施包干。</t>
  </si>
  <si>
    <t xml:space="preserve"> 包干经费</t>
  </si>
  <si>
    <t xml:space="preserve"> 470万包干经费</t>
  </si>
  <si>
    <t xml:space="preserve"> T202483.404-财政贴息</t>
  </si>
  <si>
    <t xml:space="preserve"> 国内银行贷款</t>
  </si>
  <si>
    <t xml:space="preserve"> 160.21万元</t>
  </si>
  <si>
    <t xml:space="preserve"> 财政贴息</t>
  </si>
  <si>
    <t xml:space="preserve"> 贴息由市政府补贴</t>
  </si>
  <si>
    <t xml:space="preserve"> T202484.404-西部医院德促贷款贴息</t>
  </si>
  <si>
    <t xml:space="preserve"> 德国贷款2000万欧元</t>
  </si>
  <si>
    <t xml:space="preserve"> 50.6万元</t>
  </si>
  <si>
    <t xml:space="preserve"> 利息由市财政解决</t>
  </si>
  <si>
    <t xml:space="preserve"> T202485.404-西部医院德促贷款承诺费与管理费</t>
  </si>
  <si>
    <t xml:space="preserve"> 16万元</t>
  </si>
  <si>
    <t xml:space="preserve"> 承诺费、管理费由市财政解决</t>
  </si>
  <si>
    <t xml:space="preserve"> T202486.404-上海专家租房经费</t>
  </si>
  <si>
    <t xml:space="preserve"> 上海专家租房费</t>
  </si>
  <si>
    <t xml:space="preserve"> 85万</t>
  </si>
  <si>
    <t xml:space="preserve"> 驻派我院的上海专家房屋租赁费由市财政解决</t>
  </si>
  <si>
    <t xml:space="preserve"> T203192.404-西部医院房租收入</t>
  </si>
  <si>
    <t xml:space="preserve"> 西部医院房租预算收入</t>
  </si>
  <si>
    <t xml:space="preserve"> T203193.404-市第一人民医院房租收入</t>
  </si>
  <si>
    <t xml:space="preserve"> 404019-儋州市第一人民医院</t>
  </si>
  <si>
    <t xml:space="preserve"> 市第一人民医院房租预算收入</t>
  </si>
  <si>
    <t xml:space="preserve">   06-卫生教育</t>
  </si>
  <si>
    <t xml:space="preserve">       01-基本建设与维护</t>
  </si>
  <si>
    <t xml:space="preserve"> T202492.404-二期项目及配套设施建设项目</t>
  </si>
  <si>
    <t xml:space="preserve"> 根据儋发改预算[2015]411号</t>
  </si>
  <si>
    <t xml:space="preserve"> 2250万元</t>
  </si>
  <si>
    <t xml:space="preserve"> 建设二期项目及配套设施建设项目</t>
  </si>
  <si>
    <t xml:space="preserve"> 总建筑面积为65611m2,其中1栋病房综合楼26725m2、1栋门急诊医技楼38886m2，及配套建设道路、绿化、室内外供电照明、给排水、通信网络等设施。</t>
  </si>
  <si>
    <t xml:space="preserve">   07-医疗保障事务</t>
  </si>
  <si>
    <t xml:space="preserve">       01-体检</t>
  </si>
  <si>
    <t xml:space="preserve"> R201620.404-从业人员预防体检医疗服务</t>
  </si>
  <si>
    <t xml:space="preserve"> 体检医疗服务</t>
  </si>
  <si>
    <t xml:space="preserve"> 食品行业和公共卫生行业体检人员共19500人次 </t>
  </si>
  <si>
    <t xml:space="preserve"> 健康体检		
</t>
  </si>
  <si>
    <t xml:space="preserve"> 食品行业和公共卫生行业体检人员共19500人次			
</t>
  </si>
  <si>
    <t xml:space="preserve"> 健康证		
</t>
  </si>
  <si>
    <t xml:space="preserve"> 办证人数共19490人次			
</t>
  </si>
  <si>
    <t xml:space="preserve">       02-新农合</t>
  </si>
  <si>
    <t xml:space="preserve"> R200398.404-新农合财政专项补助资金</t>
  </si>
  <si>
    <t xml:space="preserve"> 新农合基金</t>
  </si>
  <si>
    <t xml:space="preserve"> 56.46万参合人员的医疗报销补偿百分率</t>
  </si>
  <si>
    <t xml:space="preserve"> 报销医疗费</t>
  </si>
  <si>
    <t xml:space="preserve"> 保障参合人员的医疗费用报销百分率</t>
  </si>
  <si>
    <t xml:space="preserve"> T200120.404-征收工作经费</t>
  </si>
  <si>
    <t xml:space="preserve"> 用于17个乡镇政府组织征收</t>
  </si>
  <si>
    <t xml:space="preserve"> 用于17个乡镇政府组织征收56万参合人员的参合金和参合人员信息录入工作</t>
  </si>
  <si>
    <t xml:space="preserve"> 调动乡镇政府征收工作的积极性，确保参合金征收任务顺利完成</t>
  </si>
  <si>
    <t xml:space="preserve"> 确保参合金征收任务顺利100%完成</t>
  </si>
  <si>
    <t xml:space="preserve"> T200121.404-征收奖励</t>
  </si>
  <si>
    <t xml:space="preserve"> 对17个镇政府征收参合金和录入人员信息工作的完成情况进行奖励</t>
  </si>
  <si>
    <t xml:space="preserve"> 对17个镇政府征收参合金和录入人员信息工作的完成情况进行百分率</t>
  </si>
  <si>
    <t xml:space="preserve"> 调动镇政府开展征收参合金和录入人员信息工作的积极性，保障任务的完成，扩大参合金的征收面。</t>
  </si>
  <si>
    <t xml:space="preserve"> 调动镇政府开展征收参合金和录入人员信息工作的积极性，保障任务的完成，扩大参合金的征收面的百分率</t>
  </si>
  <si>
    <t xml:space="preserve"> T202436.404-贫困人口医疗兜底补助专项工作经费</t>
  </si>
  <si>
    <t xml:space="preserve"> 建立完善基本医疗保险、大病保险、医疗救助“三重医疗保障”体系</t>
  </si>
  <si>
    <t xml:space="preserve"> ≥90%，≤100%建立完善基本医疗保险、大病保险、医疗救助“三重医疗保障”体系</t>
  </si>
  <si>
    <t xml:space="preserve"> 切实提高农村贫困人口医疗救助水平，遏制和减少农村贫困人口“因病致贫、因病返贫”问题发生</t>
  </si>
  <si>
    <t xml:space="preserve"> ≥90%，≤100%提高农村贫困人口医疗救助水平，遏制和减少农村贫困人口“因病致贫、因病返贫”问题发生</t>
  </si>
  <si>
    <t xml:space="preserve">       03-重大活动医疗保障</t>
  </si>
  <si>
    <t xml:space="preserve"> T201623.404-贫困户皮肤病性病免费治疗经费</t>
  </si>
  <si>
    <t xml:space="preserve"> 皮肤病诊疗</t>
  </si>
  <si>
    <t xml:space="preserve"> 为全市贫困人口提供皮肤病免费诊疗</t>
  </si>
  <si>
    <t xml:space="preserve"> 治愈率</t>
  </si>
  <si>
    <t xml:space="preserve"> 治愈率达到80%以上</t>
  </si>
  <si>
    <t xml:space="preserve">   08-医疗卫生机构能力建设</t>
  </si>
  <si>
    <t xml:space="preserve">       01-基本建设与维修</t>
  </si>
  <si>
    <t xml:space="preserve"> T201654.404-住院大楼</t>
  </si>
  <si>
    <t xml:space="preserve"> 404040-儋州市人民医院（儋州市农垦医院）</t>
  </si>
  <si>
    <t xml:space="preserve"> 住院大楼</t>
  </si>
  <si>
    <t xml:space="preserve"> 有效提高我院的医疗质亮和基础设施水平</t>
  </si>
  <si>
    <t xml:space="preserve">       02-基本药物制度试点</t>
  </si>
  <si>
    <t xml:space="preserve"> T201335.404-公立医院药品零差率销售补助</t>
  </si>
  <si>
    <t xml:space="preserve"> 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</si>
  <si>
    <t xml:space="preserve">       03-基层医疗机构能力建设</t>
  </si>
  <si>
    <t xml:space="preserve"> T201175.404-老年乡村医生（赤脚医生）生活保障经费</t>
  </si>
  <si>
    <t xml:space="preserve"> 大力发展农村医疗卫生服务体系。进一步健全以县级医院为龙头、乡镇卫生院和村卫生室为基础的农村医疗卫生服务网络。县级医院作为县域内的医疗卫生中心，主要负责基本医疗服务及危重急症病人的抢救，并承担对乡镇卫生院、村卫生室的业务技术指导和卫生人员的进修培训；乡镇卫生院负责提供公共卫生服务和常见病、多发病的诊疗等综合服务，并承担对村卫生室的业务管理和技术指导；村卫生室承担行政村的公共卫生服务及一般疾病的诊治等工作。有条件的农村实行乡村一体化管理。积极推进农村医疗卫生基础设施和能力建设，政府重点办好县级医院，并在每个乡镇办好一所卫生院，采取多种形式支持村卫生室建设，使每个行政村都有一所村卫生室，大力改善农村医疗卫生条件，提高服务质量。</t>
  </si>
  <si>
    <t xml:space="preserve">       08-专科学科建设</t>
  </si>
  <si>
    <t xml:space="preserve"> T202703.404-院士工作站工作经费</t>
  </si>
  <si>
    <t xml:space="preserve"> （一）科研成果署名：乙方征得丙方同意的情况下，可以将研究成果中的乙方完成部分单独申报科研成果；丙方征得乙方同意的情况下，可以将研究成果中的丙方完成部分单独申报科研成果；联合申报时，经乙丙双方协商，完成单位排序按照乙方为第一完成单位，丙方的单位为第二完成单位排列，完成人名单排序按照乙丙双方商定的名单排序方式进行。
（二）论文发表：乙方征得丙方同意的情况下，可以单独将乙方完成部分的研究成果以论文形式单独或联合发表；丙方征得乙方同意的情况下，可以将丙方完成部分的研究成果以论文形式单独或联合发表；联合发表论文时，经乙丙双方协商，论文作者排名将按照“按贡献大小排名”原则进行。
</t>
  </si>
  <si>
    <t xml:space="preserve">   09-医疗卫生行业监管</t>
  </si>
  <si>
    <t xml:space="preserve">       09-咨询服务及其他</t>
  </si>
  <si>
    <t xml:space="preserve"> R200584.404-现场调查费</t>
  </si>
  <si>
    <t xml:space="preserve"> 综合执法工作</t>
  </si>
  <si>
    <t xml:space="preserve"> 21万元</t>
  </si>
  <si>
    <t xml:space="preserve"> 综合执法工作顺利开展</t>
  </si>
  <si>
    <t xml:space="preserve"> 各项卫生行政许可、校验（复核）、延续工作的现场审查及公共卫生突发事件、医疗纠纷的现场调查工作完成率</t>
  </si>
  <si>
    <t xml:space="preserve">   10-中医药事务</t>
  </si>
  <si>
    <t xml:space="preserve">       03-中医药发展</t>
  </si>
  <si>
    <t xml:space="preserve"> R200481.404-中医药发展项目经费</t>
  </si>
  <si>
    <t xml:space="preserve"> 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</si>
  <si>
    <t xml:space="preserve">   11-计划生育服务</t>
  </si>
  <si>
    <t xml:space="preserve">       01-计生技术管理</t>
  </si>
  <si>
    <t xml:space="preserve"> T203046.404-计生检测仪器经费</t>
  </si>
  <si>
    <t xml:space="preserve"> 完成对四维彩色B超机的采购</t>
  </si>
  <si>
    <t xml:space="preserve"> 让育龄夫妻获得更好的孕优检查服务</t>
  </si>
  <si>
    <t xml:space="preserve">       04-计划生育机构管理</t>
  </si>
  <si>
    <t xml:space="preserve"> T000083.404-召开全市人口和计划生育表彰大会</t>
  </si>
  <si>
    <t xml:space="preserve"> 表彰责任奖励金</t>
  </si>
  <si>
    <t xml:space="preserve"> 完成90%以上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</si>
</sst>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indexed="8"/>
      <name val="宋体"/>
      <charset val="134"/>
    </font>
    <font>
      <b/>
      <sz val="22"/>
      <color indexed="8"/>
      <name val="宋体"/>
      <charset val="134"/>
    </font>
    <font>
      <b/>
      <sz val="12"/>
      <color indexed="10"/>
      <name val="宋体"/>
      <charset val="134"/>
    </font>
    <font>
      <sz val="12"/>
      <color indexed="8"/>
      <name val="宋体"/>
      <charset val="134"/>
    </font>
    <font>
      <b/>
      <sz val="11"/>
      <color indexed="8"/>
      <name val="宋体"/>
      <charset val="134"/>
    </font>
    <font>
      <b/>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indexed="16"/>
      </left>
      <right style="thin">
        <color indexed="16"/>
      </right>
      <top style="thin">
        <color indexed="16"/>
      </top>
      <bottom style="thin">
        <color indexed="16"/>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2"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4" fillId="3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7" fillId="16" borderId="15" applyNumberFormat="0" applyFont="0" applyAlignment="0" applyProtection="0">
      <alignment vertical="center"/>
    </xf>
    <xf numFmtId="0" fontId="14" fillId="2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13" applyNumberFormat="0" applyFill="0" applyAlignment="0" applyProtection="0">
      <alignment vertical="center"/>
    </xf>
    <xf numFmtId="0" fontId="12" fillId="0" borderId="13" applyNumberFormat="0" applyFill="0" applyAlignment="0" applyProtection="0">
      <alignment vertical="center"/>
    </xf>
    <xf numFmtId="0" fontId="14" fillId="29" borderId="0" applyNumberFormat="0" applyBorder="0" applyAlignment="0" applyProtection="0">
      <alignment vertical="center"/>
    </xf>
    <xf numFmtId="0" fontId="8" fillId="0" borderId="17" applyNumberFormat="0" applyFill="0" applyAlignment="0" applyProtection="0">
      <alignment vertical="center"/>
    </xf>
    <xf numFmtId="0" fontId="14" fillId="22" borderId="0" applyNumberFormat="0" applyBorder="0" applyAlignment="0" applyProtection="0">
      <alignment vertical="center"/>
    </xf>
    <xf numFmtId="0" fontId="15" fillId="15" borderId="14" applyNumberFormat="0" applyAlignment="0" applyProtection="0">
      <alignment vertical="center"/>
    </xf>
    <xf numFmtId="0" fontId="23" fillId="15" borderId="18" applyNumberFormat="0" applyAlignment="0" applyProtection="0">
      <alignment vertical="center"/>
    </xf>
    <xf numFmtId="0" fontId="11" fillId="10" borderId="12" applyNumberFormat="0" applyAlignment="0" applyProtection="0">
      <alignment vertical="center"/>
    </xf>
    <xf numFmtId="0" fontId="6" fillId="34" borderId="0" applyNumberFormat="0" applyBorder="0" applyAlignment="0" applyProtection="0">
      <alignment vertical="center"/>
    </xf>
    <xf numFmtId="0" fontId="14" fillId="19" borderId="0" applyNumberFormat="0" applyBorder="0" applyAlignment="0" applyProtection="0">
      <alignment vertical="center"/>
    </xf>
    <xf numFmtId="0" fontId="24" fillId="0" borderId="19" applyNumberFormat="0" applyFill="0" applyAlignment="0" applyProtection="0">
      <alignment vertical="center"/>
    </xf>
    <xf numFmtId="0" fontId="18" fillId="0" borderId="16" applyNumberFormat="0" applyFill="0" applyAlignment="0" applyProtection="0">
      <alignment vertical="center"/>
    </xf>
    <xf numFmtId="0" fontId="25" fillId="33" borderId="0" applyNumberFormat="0" applyBorder="0" applyAlignment="0" applyProtection="0">
      <alignment vertical="center"/>
    </xf>
    <xf numFmtId="0" fontId="21" fillId="21" borderId="0" applyNumberFormat="0" applyBorder="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6" fillId="0" borderId="0">
      <alignment vertical="center"/>
    </xf>
    <xf numFmtId="0" fontId="6" fillId="25" borderId="0" applyNumberFormat="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2" borderId="0" applyNumberFormat="0" applyBorder="0" applyAlignment="0" applyProtection="0">
      <alignment vertical="center"/>
    </xf>
    <xf numFmtId="0" fontId="6" fillId="8"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4" borderId="0" applyNumberFormat="0" applyBorder="0" applyAlignment="0" applyProtection="0">
      <alignment vertical="center"/>
    </xf>
    <xf numFmtId="0" fontId="14" fillId="20" borderId="0" applyNumberFormat="0" applyBorder="0" applyAlignment="0" applyProtection="0">
      <alignment vertical="center"/>
    </xf>
    <xf numFmtId="0" fontId="26" fillId="0" borderId="0">
      <alignment vertical="center"/>
    </xf>
  </cellStyleXfs>
  <cellXfs count="73">
    <xf numFmtId="0" fontId="0" fillId="0" borderId="0" xfId="0">
      <alignment vertical="center"/>
    </xf>
    <xf numFmtId="0" fontId="0" fillId="0" borderId="0" xfId="0" applyFont="1" applyAlignment="1">
      <alignment wrapText="1"/>
    </xf>
    <xf numFmtId="0" fontId="0" fillId="0" borderId="0" xfId="0" applyFill="1" applyAlignment="1"/>
    <xf numFmtId="0" fontId="0" fillId="0" borderId="0" xfId="0" applyFill="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shrinkToFit="1"/>
    </xf>
    <xf numFmtId="49" fontId="0"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shrinkToFit="1"/>
    </xf>
    <xf numFmtId="49" fontId="2" fillId="0" borderId="0" xfId="0" applyNumberFormat="1" applyFont="1" applyFill="1" applyBorder="1" applyAlignment="1">
      <alignment horizontal="right" vertical="center" wrapText="1" shrinkToFi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0" fillId="0" borderId="0" xfId="0" applyFill="1" applyBorder="1" applyAlignment="1">
      <alignment horizontal="right"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shrinkToFit="1"/>
    </xf>
    <xf numFmtId="0" fontId="0" fillId="0" borderId="1" xfId="0" applyFont="1" applyFill="1" applyBorder="1" applyAlignment="1">
      <alignment horizontal="right" vertic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right" vertical="top"/>
    </xf>
    <xf numFmtId="49" fontId="0" fillId="0" borderId="1" xfId="0" applyNumberFormat="1" applyFont="1" applyFill="1" applyBorder="1" applyAlignment="1">
      <alignment horizontal="left" vertical="top" wrapText="1" shrinkToFit="1"/>
    </xf>
    <xf numFmtId="49" fontId="0" fillId="0" borderId="1" xfId="0" applyNumberFormat="1" applyFont="1" applyFill="1" applyBorder="1" applyAlignment="1">
      <alignment horizontal="center" vertical="center"/>
    </xf>
    <xf numFmtId="0" fontId="0" fillId="0" borderId="0" xfId="0" applyFont="1" applyFill="1" applyAlignment="1">
      <alignment wrapText="1"/>
    </xf>
    <xf numFmtId="0" fontId="0" fillId="0" borderId="1" xfId="0" applyFont="1" applyFill="1" applyBorder="1" applyAlignment="1">
      <alignment horizontal="left" vertical="center" wrapText="1" shrinkToFit="1"/>
    </xf>
    <xf numFmtId="0" fontId="0" fillId="0" borderId="0" xfId="0" applyFont="1">
      <alignment vertical="center"/>
    </xf>
    <xf numFmtId="0" fontId="1" fillId="0" borderId="0" xfId="0" applyFont="1" applyAlignment="1">
      <alignment horizontal="center" vertical="center"/>
    </xf>
    <xf numFmtId="0" fontId="0" fillId="0" borderId="0" xfId="0" applyBorder="1">
      <alignment vertical="center"/>
    </xf>
    <xf numFmtId="0" fontId="0" fillId="0" borderId="2" xfId="0" applyFont="1" applyBorder="1" applyAlignment="1">
      <alignment horizontal="center" vertical="center"/>
    </xf>
    <xf numFmtId="49" fontId="0" fillId="2" borderId="2"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5" xfId="0" applyBorder="1">
      <alignment vertical="center"/>
    </xf>
    <xf numFmtId="0" fontId="0" fillId="0" borderId="2" xfId="0" applyFill="1" applyBorder="1">
      <alignment vertical="center"/>
    </xf>
    <xf numFmtId="0" fontId="0" fillId="3" borderId="2" xfId="0" applyFill="1" applyBorder="1">
      <alignment vertical="center"/>
    </xf>
    <xf numFmtId="0" fontId="0" fillId="0" borderId="6" xfId="0" applyNumberFormat="1" applyFill="1" applyBorder="1" applyAlignment="1">
      <alignment horizontal="left" vertical="center" wrapText="1"/>
    </xf>
    <xf numFmtId="0" fontId="0" fillId="0" borderId="0" xfId="0" applyAlignment="1">
      <alignment horizontal="right" vertical="center"/>
    </xf>
    <xf numFmtId="49" fontId="0" fillId="2" borderId="5" xfId="0" applyNumberFormat="1"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0" fillId="0" borderId="0" xfId="0" applyFont="1" applyBorder="1">
      <alignment vertical="center"/>
    </xf>
    <xf numFmtId="0" fontId="0" fillId="0" borderId="0" xfId="0" applyBorder="1" applyAlignment="1">
      <alignment horizontal="center" vertical="center"/>
    </xf>
    <xf numFmtId="0" fontId="0" fillId="0" borderId="7" xfId="0" applyBorder="1">
      <alignment vertical="center"/>
    </xf>
    <xf numFmtId="0" fontId="0" fillId="0" borderId="0" xfId="0" applyBorder="1" applyAlignment="1">
      <alignment horizontal="left" vertical="center"/>
    </xf>
    <xf numFmtId="0" fontId="0" fillId="0" borderId="8" xfId="0" applyFont="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lignment vertical="center"/>
    </xf>
    <xf numFmtId="0" fontId="0" fillId="0" borderId="11" xfId="0" applyBorder="1" applyAlignment="1">
      <alignment horizontal="right" vertical="center"/>
    </xf>
    <xf numFmtId="49" fontId="4" fillId="2" borderId="2" xfId="0" applyNumberFormat="1" applyFont="1" applyFill="1" applyBorder="1" applyAlignment="1">
      <alignment horizontal="center" vertical="center"/>
    </xf>
    <xf numFmtId="49" fontId="0" fillId="2" borderId="2" xfId="0" applyNumberFormat="1" applyFont="1" applyFill="1" applyBorder="1" applyAlignment="1">
      <alignment horizontal="left" vertical="center"/>
    </xf>
    <xf numFmtId="49" fontId="0" fillId="2" borderId="2" xfId="0" applyNumberFormat="1" applyFont="1" applyFill="1" applyBorder="1" applyAlignment="1">
      <alignment horizontal="left" vertical="center" wrapText="1"/>
    </xf>
    <xf numFmtId="0" fontId="0" fillId="2" borderId="2"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0" xfId="0" applyAlignment="1">
      <alignment horizontal="center" vertical="center" wrapText="1"/>
    </xf>
    <xf numFmtId="0" fontId="1" fillId="0" borderId="0" xfId="0" applyFont="1"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6" xfId="0" applyFill="1" applyBorder="1" applyAlignment="1">
      <alignment horizontal="left" vertical="center"/>
    </xf>
    <xf numFmtId="0" fontId="0" fillId="0" borderId="6" xfId="0" applyBorder="1" applyAlignment="1">
      <alignment horizontal="left" vertical="center"/>
    </xf>
    <xf numFmtId="0" fontId="0" fillId="0" borderId="0" xfId="0" applyFill="1" applyAlignment="1">
      <alignment horizontal="left" vertical="center"/>
    </xf>
    <xf numFmtId="0" fontId="4"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176" fontId="5" fillId="3"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0" fillId="2" borderId="2" xfId="50" applyNumberFormat="1" applyFont="1" applyFill="1" applyBorder="1" applyAlignment="1">
      <alignment horizontal="left" vertical="center"/>
    </xf>
    <xf numFmtId="0" fontId="0" fillId="0" borderId="6" xfId="0" applyBorder="1" applyAlignment="1">
      <alignment horizontal="left" vertical="center" wrapText="1"/>
    </xf>
    <xf numFmtId="0" fontId="0" fillId="0" borderId="0" xfId="0"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14收"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topLeftCell="A3" workbookViewId="0">
      <selection activeCell="E25" sqref="E25"/>
    </sheetView>
  </sheetViews>
  <sheetFormatPr defaultColWidth="9" defaultRowHeight="24.95" customHeight="1" outlineLevelCol="5"/>
  <cols>
    <col min="1" max="1" width="23.125" customWidth="1"/>
    <col min="2" max="2" width="19.375" customWidth="1"/>
    <col min="3" max="3" width="32.75" customWidth="1"/>
    <col min="4" max="4" width="13.875" customWidth="1"/>
    <col min="5" max="5" width="15.125" customWidth="1"/>
    <col min="6" max="6" width="15.25" customWidth="1"/>
  </cols>
  <sheetData>
    <row r="1" ht="24.75" customHeight="1" spans="1:1">
      <c r="A1" t="s">
        <v>0</v>
      </c>
    </row>
    <row r="2" ht="39" customHeight="1" spans="1:6">
      <c r="A2" s="24" t="s">
        <v>1</v>
      </c>
      <c r="B2" s="24"/>
      <c r="C2" s="24"/>
      <c r="D2" s="24"/>
      <c r="E2" s="24"/>
      <c r="F2" s="24"/>
    </row>
    <row r="3" ht="26.25" customHeight="1" spans="1:6">
      <c r="A3" s="25" t="s">
        <v>2</v>
      </c>
      <c r="B3" s="24"/>
      <c r="C3" s="24"/>
      <c r="D3" s="24"/>
      <c r="E3" s="24"/>
      <c r="F3" s="39" t="s">
        <v>3</v>
      </c>
    </row>
    <row r="4" customHeight="1" spans="1:6">
      <c r="A4" s="30" t="s">
        <v>4</v>
      </c>
      <c r="B4" s="30"/>
      <c r="C4" s="30" t="s">
        <v>5</v>
      </c>
      <c r="D4" s="30"/>
      <c r="E4" s="30"/>
      <c r="F4" s="30"/>
    </row>
    <row r="5" customHeight="1" spans="1:6">
      <c r="A5" s="30" t="s">
        <v>6</v>
      </c>
      <c r="B5" s="30" t="s">
        <v>7</v>
      </c>
      <c r="C5" s="30" t="s">
        <v>6</v>
      </c>
      <c r="D5" s="30" t="s">
        <v>8</v>
      </c>
      <c r="E5" s="30" t="s">
        <v>9</v>
      </c>
      <c r="F5" s="30" t="s">
        <v>10</v>
      </c>
    </row>
    <row r="6" customHeight="1" spans="1:6">
      <c r="A6" s="31" t="s">
        <v>11</v>
      </c>
      <c r="B6" s="68">
        <f>221388309.2+80238634.3</f>
        <v>301626943.5</v>
      </c>
      <c r="C6" s="50" t="s">
        <v>12</v>
      </c>
      <c r="D6" s="31">
        <f>E6+F6</f>
        <v>0</v>
      </c>
      <c r="E6" s="31"/>
      <c r="F6" s="31"/>
    </row>
    <row r="7" customHeight="1" spans="1:6">
      <c r="A7" s="31" t="s">
        <v>13</v>
      </c>
      <c r="B7" s="69">
        <v>54960000</v>
      </c>
      <c r="C7" s="50" t="s">
        <v>14</v>
      </c>
      <c r="D7" s="31">
        <f t="shared" ref="D7:D32" si="0">E7+F7</f>
        <v>0</v>
      </c>
      <c r="E7" s="31"/>
      <c r="F7" s="31"/>
    </row>
    <row r="8" customHeight="1" spans="1:6">
      <c r="A8" s="31"/>
      <c r="B8" s="31"/>
      <c r="C8" s="50" t="s">
        <v>15</v>
      </c>
      <c r="D8" s="31">
        <f t="shared" si="0"/>
        <v>0</v>
      </c>
      <c r="E8" s="31"/>
      <c r="F8" s="31"/>
    </row>
    <row r="9" customHeight="1" spans="1:6">
      <c r="A9" s="31"/>
      <c r="B9" s="31"/>
      <c r="C9" s="50" t="s">
        <v>16</v>
      </c>
      <c r="D9" s="31">
        <f t="shared" si="0"/>
        <v>0</v>
      </c>
      <c r="E9" s="31"/>
      <c r="F9" s="31"/>
    </row>
    <row r="10" customHeight="1" spans="1:6">
      <c r="A10" s="31"/>
      <c r="B10" s="31"/>
      <c r="C10" s="50" t="s">
        <v>17</v>
      </c>
      <c r="D10" s="31">
        <f t="shared" si="0"/>
        <v>1922180.5</v>
      </c>
      <c r="E10" s="31">
        <v>1922180.5</v>
      </c>
      <c r="F10" s="31"/>
    </row>
    <row r="11" customHeight="1" spans="1:6">
      <c r="A11" s="31"/>
      <c r="B11" s="31"/>
      <c r="C11" s="50" t="s">
        <v>18</v>
      </c>
      <c r="D11" s="31">
        <f t="shared" si="0"/>
        <v>0</v>
      </c>
      <c r="E11" s="31"/>
      <c r="F11" s="31"/>
    </row>
    <row r="12" customHeight="1" spans="1:6">
      <c r="A12" s="31"/>
      <c r="B12" s="31"/>
      <c r="C12" s="50" t="s">
        <v>19</v>
      </c>
      <c r="D12" s="31">
        <f t="shared" si="0"/>
        <v>0</v>
      </c>
      <c r="E12" s="31"/>
      <c r="F12" s="31"/>
    </row>
    <row r="13" customHeight="1" spans="1:6">
      <c r="A13" s="31"/>
      <c r="B13" s="31"/>
      <c r="C13" s="50" t="s">
        <v>20</v>
      </c>
      <c r="D13" s="31">
        <f t="shared" si="0"/>
        <v>35283414.7</v>
      </c>
      <c r="E13" s="34">
        <f>24995110.7+10288304</f>
        <v>35283414.7</v>
      </c>
      <c r="F13" s="31"/>
    </row>
    <row r="14" customHeight="1" spans="1:6">
      <c r="A14" s="31"/>
      <c r="B14" s="31"/>
      <c r="C14" s="50" t="s">
        <v>21</v>
      </c>
      <c r="D14" s="31">
        <f t="shared" si="0"/>
        <v>0</v>
      </c>
      <c r="E14" s="34"/>
      <c r="F14" s="31"/>
    </row>
    <row r="15" ht="31" customHeight="1" spans="1:6">
      <c r="A15" s="31"/>
      <c r="B15" s="31"/>
      <c r="C15" s="51" t="s">
        <v>22</v>
      </c>
      <c r="D15" s="31">
        <f t="shared" si="0"/>
        <v>256949503.3</v>
      </c>
      <c r="E15" s="34">
        <f>192675209.4+64274293.9</f>
        <v>256949503.3</v>
      </c>
      <c r="F15" s="31"/>
    </row>
    <row r="16" customHeight="1" spans="1:6">
      <c r="A16" s="31"/>
      <c r="B16" s="31"/>
      <c r="C16" s="50" t="s">
        <v>23</v>
      </c>
      <c r="D16" s="31">
        <f t="shared" si="0"/>
        <v>0</v>
      </c>
      <c r="E16" s="31"/>
      <c r="F16" s="31"/>
    </row>
    <row r="17" customHeight="1" spans="1:6">
      <c r="A17" s="31"/>
      <c r="B17" s="31"/>
      <c r="C17" s="50" t="s">
        <v>24</v>
      </c>
      <c r="D17" s="31">
        <f t="shared" si="0"/>
        <v>54960000</v>
      </c>
      <c r="E17" s="31"/>
      <c r="F17" s="31">
        <v>54960000</v>
      </c>
    </row>
    <row r="18" customHeight="1" spans="1:6">
      <c r="A18" s="31"/>
      <c r="B18" s="31"/>
      <c r="C18" s="50" t="s">
        <v>25</v>
      </c>
      <c r="D18" s="31">
        <f t="shared" si="0"/>
        <v>0</v>
      </c>
      <c r="E18" s="31"/>
      <c r="F18" s="31"/>
    </row>
    <row r="19" customHeight="1" spans="1:6">
      <c r="A19" s="31"/>
      <c r="B19" s="31"/>
      <c r="C19" s="50" t="s">
        <v>26</v>
      </c>
      <c r="D19" s="31">
        <f t="shared" si="0"/>
        <v>0</v>
      </c>
      <c r="E19" s="31"/>
      <c r="F19" s="31"/>
    </row>
    <row r="20" customHeight="1" spans="1:6">
      <c r="A20" s="31"/>
      <c r="B20" s="31"/>
      <c r="C20" s="50" t="s">
        <v>27</v>
      </c>
      <c r="D20" s="31">
        <f t="shared" si="0"/>
        <v>0</v>
      </c>
      <c r="E20" s="31"/>
      <c r="F20" s="31"/>
    </row>
    <row r="21" customHeight="1" spans="1:6">
      <c r="A21" s="31"/>
      <c r="B21" s="31"/>
      <c r="C21" s="50" t="s">
        <v>28</v>
      </c>
      <c r="D21" s="31">
        <f t="shared" si="0"/>
        <v>0</v>
      </c>
      <c r="E21" s="31"/>
      <c r="F21" s="31"/>
    </row>
    <row r="22" customHeight="1" spans="1:6">
      <c r="A22" s="31"/>
      <c r="B22" s="31"/>
      <c r="C22" s="50" t="s">
        <v>29</v>
      </c>
      <c r="D22" s="31">
        <f t="shared" si="0"/>
        <v>0</v>
      </c>
      <c r="E22" s="31"/>
      <c r="F22" s="31"/>
    </row>
    <row r="23" customHeight="1" spans="1:6">
      <c r="A23" s="31"/>
      <c r="B23" s="31"/>
      <c r="C23" s="50" t="s">
        <v>30</v>
      </c>
      <c r="D23" s="31">
        <f t="shared" si="0"/>
        <v>0</v>
      </c>
      <c r="E23" s="31"/>
      <c r="F23" s="31"/>
    </row>
    <row r="24" customHeight="1" spans="1:6">
      <c r="A24" s="31"/>
      <c r="B24" s="31"/>
      <c r="C24" s="50" t="s">
        <v>31</v>
      </c>
      <c r="D24" s="31">
        <f t="shared" si="0"/>
        <v>0</v>
      </c>
      <c r="E24" s="31"/>
      <c r="F24" s="31"/>
    </row>
    <row r="25" customHeight="1" spans="1:6">
      <c r="A25" s="31"/>
      <c r="B25" s="31"/>
      <c r="C25" s="50" t="s">
        <v>32</v>
      </c>
      <c r="D25" s="31">
        <f t="shared" si="0"/>
        <v>7471845</v>
      </c>
      <c r="E25" s="34">
        <f>1795808.6+5676036.4</f>
        <v>7471845</v>
      </c>
      <c r="F25" s="31"/>
    </row>
    <row r="26" customHeight="1" spans="1:6">
      <c r="A26" s="31"/>
      <c r="B26" s="31"/>
      <c r="C26" s="50" t="s">
        <v>33</v>
      </c>
      <c r="D26" s="31">
        <f t="shared" si="0"/>
        <v>0</v>
      </c>
      <c r="E26" s="31"/>
      <c r="F26" s="31"/>
    </row>
    <row r="27" customHeight="1" spans="1:6">
      <c r="A27" s="31"/>
      <c r="B27" s="31"/>
      <c r="C27" s="50" t="s">
        <v>34</v>
      </c>
      <c r="D27" s="31">
        <f t="shared" si="0"/>
        <v>0</v>
      </c>
      <c r="E27" s="31"/>
      <c r="F27" s="31"/>
    </row>
    <row r="28" customHeight="1" spans="1:6">
      <c r="A28" s="31"/>
      <c r="B28" s="31"/>
      <c r="C28" s="50" t="s">
        <v>35</v>
      </c>
      <c r="D28" s="31">
        <f t="shared" si="0"/>
        <v>0</v>
      </c>
      <c r="E28" s="31"/>
      <c r="F28" s="31"/>
    </row>
    <row r="29" customHeight="1" spans="1:6">
      <c r="A29" s="31"/>
      <c r="B29" s="31"/>
      <c r="C29" s="50" t="s">
        <v>36</v>
      </c>
      <c r="D29" s="31">
        <f t="shared" si="0"/>
        <v>0</v>
      </c>
      <c r="E29" s="31"/>
      <c r="F29" s="31"/>
    </row>
    <row r="30" customHeight="1" spans="1:6">
      <c r="A30" s="31"/>
      <c r="B30" s="31"/>
      <c r="C30" s="50" t="s">
        <v>37</v>
      </c>
      <c r="D30" s="31">
        <f t="shared" si="0"/>
        <v>0</v>
      </c>
      <c r="E30" s="31"/>
      <c r="F30" s="31"/>
    </row>
    <row r="31" customHeight="1" spans="1:6">
      <c r="A31" s="31"/>
      <c r="B31" s="31"/>
      <c r="C31" s="50" t="s">
        <v>38</v>
      </c>
      <c r="D31" s="31">
        <f t="shared" si="0"/>
        <v>0</v>
      </c>
      <c r="E31" s="31"/>
      <c r="F31" s="31"/>
    </row>
    <row r="32" customHeight="1" spans="1:6">
      <c r="A32" s="31"/>
      <c r="B32" s="31"/>
      <c r="C32" s="50" t="s">
        <v>39</v>
      </c>
      <c r="D32" s="31">
        <f t="shared" si="0"/>
        <v>0</v>
      </c>
      <c r="E32" s="31"/>
      <c r="F32" s="31"/>
    </row>
    <row r="33" customHeight="1" spans="1:6">
      <c r="A33" s="31" t="s">
        <v>40</v>
      </c>
      <c r="B33" s="31">
        <f>B6+B7</f>
        <v>356586943.5</v>
      </c>
      <c r="C33" s="70" t="s">
        <v>41</v>
      </c>
      <c r="D33" s="31">
        <f>SUM(D6:D32)</f>
        <v>356586943.5</v>
      </c>
      <c r="E33" s="31">
        <f>SUM(E6:E32)</f>
        <v>301626943.5</v>
      </c>
      <c r="F33" s="31">
        <f t="shared" ref="D33:F33" si="1">SUM(F6:F32)</f>
        <v>54960000</v>
      </c>
    </row>
    <row r="34" s="66" customFormat="1" ht="33" customHeight="1" spans="1:6">
      <c r="A34" s="71"/>
      <c r="B34" s="71"/>
      <c r="C34" s="71"/>
      <c r="D34" s="71"/>
      <c r="E34" s="71"/>
      <c r="F34" s="71"/>
    </row>
    <row r="35" s="66" customFormat="1" ht="33.75" customHeight="1" spans="1:6">
      <c r="A35" s="72"/>
      <c r="B35" s="72"/>
      <c r="C35" s="72"/>
      <c r="D35" s="72"/>
      <c r="E35" s="72"/>
      <c r="F35" s="72"/>
    </row>
    <row r="36" s="66" customFormat="1" ht="33.75" customHeight="1" spans="1:6">
      <c r="A36" s="72"/>
      <c r="B36" s="72"/>
      <c r="C36" s="72"/>
      <c r="D36" s="72"/>
      <c r="E36" s="72"/>
      <c r="F36" s="72"/>
    </row>
    <row r="37" s="66" customFormat="1" ht="33.75" customHeight="1" spans="1:6">
      <c r="A37" s="67"/>
      <c r="B37" s="67"/>
      <c r="C37" s="67"/>
      <c r="D37" s="67"/>
      <c r="E37" s="67"/>
      <c r="F37" s="67"/>
    </row>
    <row r="38" ht="26.25" customHeight="1" spans="1:6">
      <c r="A38" s="55"/>
      <c r="B38" s="55"/>
      <c r="C38" s="55"/>
      <c r="D38" s="55"/>
      <c r="E38" s="55"/>
      <c r="F38" s="55"/>
    </row>
  </sheetData>
  <mergeCells count="8">
    <mergeCell ref="A2:F2"/>
    <mergeCell ref="A4:B4"/>
    <mergeCell ref="C4:F4"/>
    <mergeCell ref="A34:F34"/>
    <mergeCell ref="A35:F35"/>
    <mergeCell ref="A36:F36"/>
    <mergeCell ref="A37:F37"/>
    <mergeCell ref="A38:F38"/>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6"/>
  <sheetViews>
    <sheetView workbookViewId="0">
      <selection activeCell="B16" sqref="B16"/>
    </sheetView>
  </sheetViews>
  <sheetFormatPr defaultColWidth="15.625" defaultRowHeight="24.95" customHeight="1" outlineLevelCol="4"/>
  <cols>
    <col min="1" max="1" width="9.25" style="55" customWidth="1"/>
    <col min="2" max="2" width="33.875" customWidth="1"/>
    <col min="3" max="3" width="16.125" customWidth="1"/>
    <col min="4" max="4" width="14.25" customWidth="1"/>
    <col min="5" max="5" width="14.875" customWidth="1"/>
  </cols>
  <sheetData>
    <row r="1" customHeight="1" spans="1:1">
      <c r="A1" t="s">
        <v>42</v>
      </c>
    </row>
    <row r="2" customHeight="1" spans="1:5">
      <c r="A2" s="24" t="s">
        <v>43</v>
      </c>
      <c r="B2" s="24"/>
      <c r="C2" s="24"/>
      <c r="D2" s="24"/>
      <c r="E2" s="24"/>
    </row>
    <row r="3" customHeight="1" spans="1:5">
      <c r="A3" s="25" t="s">
        <v>2</v>
      </c>
      <c r="B3" s="24"/>
      <c r="C3" s="24"/>
      <c r="D3" s="24"/>
      <c r="E3" s="36" t="s">
        <v>3</v>
      </c>
    </row>
    <row r="4" customHeight="1" spans="1:5">
      <c r="A4" s="30" t="s">
        <v>44</v>
      </c>
      <c r="B4" s="30"/>
      <c r="C4" s="30" t="s">
        <v>45</v>
      </c>
      <c r="D4" s="30"/>
      <c r="E4" s="30"/>
    </row>
    <row r="5" s="54" customFormat="1" customHeight="1" spans="1:5">
      <c r="A5" s="30" t="s">
        <v>46</v>
      </c>
      <c r="B5" s="30" t="s">
        <v>47</v>
      </c>
      <c r="C5" s="30" t="s">
        <v>48</v>
      </c>
      <c r="D5" s="30" t="s">
        <v>49</v>
      </c>
      <c r="E5" s="30" t="s">
        <v>50</v>
      </c>
    </row>
    <row r="6" ht="19" customHeight="1" spans="1:5">
      <c r="A6" s="31">
        <v>2050302</v>
      </c>
      <c r="B6" s="32" t="s">
        <v>51</v>
      </c>
      <c r="C6" s="31">
        <f t="shared" ref="C6:C35" si="0">SUM(D6:E6)</f>
        <v>150000</v>
      </c>
      <c r="D6" s="31"/>
      <c r="E6" s="31">
        <v>150000</v>
      </c>
    </row>
    <row r="7" ht="19" customHeight="1" spans="1:5">
      <c r="A7" s="31">
        <v>2050303</v>
      </c>
      <c r="B7" s="31" t="s">
        <v>52</v>
      </c>
      <c r="C7" s="31">
        <f t="shared" si="0"/>
        <v>1772180.5</v>
      </c>
      <c r="D7" s="34">
        <v>1772180.5</v>
      </c>
      <c r="E7" s="31"/>
    </row>
    <row r="8" ht="19" customHeight="1" spans="1:5">
      <c r="A8" s="31">
        <v>2080501</v>
      </c>
      <c r="B8" s="31" t="s">
        <v>53</v>
      </c>
      <c r="C8" s="31">
        <f t="shared" si="0"/>
        <v>408870</v>
      </c>
      <c r="D8" s="34">
        <v>408870</v>
      </c>
      <c r="E8" s="31"/>
    </row>
    <row r="9" ht="19" customHeight="1" spans="1:5">
      <c r="A9" s="31">
        <v>2080505</v>
      </c>
      <c r="B9" s="31" t="s">
        <v>54</v>
      </c>
      <c r="C9" s="31">
        <f t="shared" si="0"/>
        <v>28279460</v>
      </c>
      <c r="D9" s="34">
        <f>18307080+9972380</f>
        <v>28279460</v>
      </c>
      <c r="E9" s="31"/>
    </row>
    <row r="10" ht="19" customHeight="1" spans="1:5">
      <c r="A10" s="31">
        <v>2080506</v>
      </c>
      <c r="B10" s="31" t="s">
        <v>55</v>
      </c>
      <c r="C10" s="31">
        <f t="shared" si="0"/>
        <v>6156744</v>
      </c>
      <c r="D10" s="34">
        <v>6156744</v>
      </c>
      <c r="E10" s="31"/>
    </row>
    <row r="11" ht="19" customHeight="1" spans="1:5">
      <c r="A11" s="31">
        <v>2080899</v>
      </c>
      <c r="B11" s="31" t="s">
        <v>56</v>
      </c>
      <c r="C11" s="31">
        <f t="shared" si="0"/>
        <v>122416.7</v>
      </c>
      <c r="D11" s="34">
        <f>122416.7</f>
        <v>122416.7</v>
      </c>
      <c r="E11" s="31"/>
    </row>
    <row r="12" ht="19" customHeight="1" spans="1:5">
      <c r="A12" s="31">
        <v>2100101</v>
      </c>
      <c r="B12" s="31" t="s">
        <v>57</v>
      </c>
      <c r="C12" s="31">
        <f t="shared" si="0"/>
        <v>19380737</v>
      </c>
      <c r="D12" s="34">
        <v>4350737</v>
      </c>
      <c r="E12" s="31">
        <v>15030000</v>
      </c>
    </row>
    <row r="13" ht="19" customHeight="1" spans="1:5">
      <c r="A13" s="31">
        <v>2100102</v>
      </c>
      <c r="B13" s="32" t="s">
        <v>58</v>
      </c>
      <c r="C13" s="31">
        <f t="shared" si="0"/>
        <v>2193900</v>
      </c>
      <c r="D13" s="34"/>
      <c r="E13" s="31">
        <v>2193900</v>
      </c>
    </row>
    <row r="14" ht="19" customHeight="1" spans="1:5">
      <c r="A14" s="31">
        <v>2100103</v>
      </c>
      <c r="B14" s="31" t="s">
        <v>59</v>
      </c>
      <c r="C14" s="31">
        <f t="shared" si="0"/>
        <v>2664845.4</v>
      </c>
      <c r="D14" s="34">
        <v>2641745.4</v>
      </c>
      <c r="E14" s="31">
        <v>23100</v>
      </c>
    </row>
    <row r="15" ht="19" customHeight="1" spans="1:5">
      <c r="A15" s="31">
        <v>2100199</v>
      </c>
      <c r="B15" s="32" t="s">
        <v>60</v>
      </c>
      <c r="C15" s="31">
        <f t="shared" si="0"/>
        <v>3317000</v>
      </c>
      <c r="D15" s="34"/>
      <c r="E15" s="31">
        <v>3317000</v>
      </c>
    </row>
    <row r="16" ht="19" customHeight="1" spans="1:5">
      <c r="A16" s="31">
        <v>2100201</v>
      </c>
      <c r="B16" s="31" t="s">
        <v>61</v>
      </c>
      <c r="C16" s="31">
        <f t="shared" si="0"/>
        <v>74825000.5</v>
      </c>
      <c r="D16" s="34">
        <f>29309889.6+150410.9</f>
        <v>29460300.5</v>
      </c>
      <c r="E16" s="31">
        <v>45364700</v>
      </c>
    </row>
    <row r="17" ht="19" customHeight="1" spans="1:5">
      <c r="A17" s="31">
        <v>2100202</v>
      </c>
      <c r="B17" s="32" t="s">
        <v>62</v>
      </c>
      <c r="C17" s="31">
        <f t="shared" si="0"/>
        <v>5000000</v>
      </c>
      <c r="D17" s="34"/>
      <c r="E17" s="31">
        <v>5000000</v>
      </c>
    </row>
    <row r="18" ht="19" customHeight="1" spans="1:5">
      <c r="A18" s="31">
        <v>2100299</v>
      </c>
      <c r="B18" s="32" t="s">
        <v>63</v>
      </c>
      <c r="C18" s="31">
        <f t="shared" si="0"/>
        <v>1000000</v>
      </c>
      <c r="D18" s="34"/>
      <c r="E18" s="31">
        <v>1000000</v>
      </c>
    </row>
    <row r="19" ht="19" customHeight="1" spans="1:5">
      <c r="A19" s="31">
        <v>2100302</v>
      </c>
      <c r="B19" s="32" t="s">
        <v>64</v>
      </c>
      <c r="C19" s="31">
        <f t="shared" si="0"/>
        <v>67312977.4</v>
      </c>
      <c r="D19" s="34">
        <v>57295377.4</v>
      </c>
      <c r="E19" s="31">
        <v>10017600</v>
      </c>
    </row>
    <row r="20" ht="19" customHeight="1" spans="1:5">
      <c r="A20" s="31">
        <v>2100399</v>
      </c>
      <c r="B20" s="32" t="s">
        <v>65</v>
      </c>
      <c r="C20" s="31">
        <f t="shared" si="0"/>
        <v>1486300</v>
      </c>
      <c r="D20" s="34"/>
      <c r="E20" s="31">
        <v>1486300</v>
      </c>
    </row>
    <row r="21" ht="19" customHeight="1" spans="1:5">
      <c r="A21" s="31">
        <v>2100401</v>
      </c>
      <c r="B21" s="31" t="s">
        <v>66</v>
      </c>
      <c r="C21" s="31">
        <f t="shared" si="0"/>
        <v>5372085.8</v>
      </c>
      <c r="D21" s="34">
        <v>5128085.8</v>
      </c>
      <c r="E21" s="31">
        <v>244000</v>
      </c>
    </row>
    <row r="22" ht="19" customHeight="1" spans="1:5">
      <c r="A22" s="31">
        <v>2100402</v>
      </c>
      <c r="B22" s="31" t="s">
        <v>67</v>
      </c>
      <c r="C22" s="31">
        <f t="shared" si="0"/>
        <v>3357196.4</v>
      </c>
      <c r="D22" s="34">
        <v>1405196.4</v>
      </c>
      <c r="E22" s="31">
        <v>1952000</v>
      </c>
    </row>
    <row r="23" ht="19" customHeight="1" spans="1:5">
      <c r="A23" s="31">
        <v>2100403</v>
      </c>
      <c r="B23" s="31" t="s">
        <v>68</v>
      </c>
      <c r="C23" s="31">
        <f t="shared" si="0"/>
        <v>5538436.2</v>
      </c>
      <c r="D23" s="34">
        <v>1059836.2</v>
      </c>
      <c r="E23" s="31">
        <v>4478600</v>
      </c>
    </row>
    <row r="24" ht="19" customHeight="1" spans="1:5">
      <c r="A24" s="31">
        <v>2100407</v>
      </c>
      <c r="B24" s="31" t="s">
        <v>69</v>
      </c>
      <c r="C24" s="31">
        <f t="shared" si="0"/>
        <v>3547858</v>
      </c>
      <c r="D24" s="34">
        <v>1781658</v>
      </c>
      <c r="E24" s="31">
        <v>1766200</v>
      </c>
    </row>
    <row r="25" ht="19" customHeight="1" spans="1:5">
      <c r="A25" s="31">
        <v>2100408</v>
      </c>
      <c r="B25" s="32" t="s">
        <v>70</v>
      </c>
      <c r="C25" s="31">
        <f t="shared" si="0"/>
        <v>8800000</v>
      </c>
      <c r="D25" s="34"/>
      <c r="E25" s="31">
        <v>8800000</v>
      </c>
    </row>
    <row r="26" ht="19" customHeight="1" spans="1:5">
      <c r="A26" s="31">
        <v>2100409</v>
      </c>
      <c r="B26" s="32" t="s">
        <v>71</v>
      </c>
      <c r="C26" s="31">
        <f t="shared" si="0"/>
        <v>2620000</v>
      </c>
      <c r="D26" s="34"/>
      <c r="E26" s="31">
        <v>2620000</v>
      </c>
    </row>
    <row r="27" ht="19" customHeight="1" spans="1:5">
      <c r="A27" s="31">
        <v>2100499</v>
      </c>
      <c r="B27" s="32" t="s">
        <v>72</v>
      </c>
      <c r="C27" s="31">
        <f t="shared" si="0"/>
        <v>3810000</v>
      </c>
      <c r="D27" s="34"/>
      <c r="E27" s="31">
        <v>3810000</v>
      </c>
    </row>
    <row r="28" ht="19" customHeight="1" spans="1:5">
      <c r="A28" s="31">
        <v>2100717</v>
      </c>
      <c r="B28" s="32" t="s">
        <v>73</v>
      </c>
      <c r="C28" s="31">
        <f t="shared" si="0"/>
        <v>1548600</v>
      </c>
      <c r="D28" s="34"/>
      <c r="E28" s="31">
        <v>1548600</v>
      </c>
    </row>
    <row r="29" ht="19" customHeight="1" spans="1:5">
      <c r="A29" s="31">
        <v>2100799</v>
      </c>
      <c r="B29" s="32" t="s">
        <v>74</v>
      </c>
      <c r="C29" s="31">
        <f t="shared" si="0"/>
        <v>11232160</v>
      </c>
      <c r="D29" s="34"/>
      <c r="E29" s="31">
        <v>11232160</v>
      </c>
    </row>
    <row r="30" ht="19" customHeight="1" spans="1:5">
      <c r="A30" s="31">
        <v>2101101</v>
      </c>
      <c r="B30" s="31" t="s">
        <v>75</v>
      </c>
      <c r="C30" s="31">
        <f t="shared" si="0"/>
        <v>145265.3</v>
      </c>
      <c r="D30" s="34">
        <v>145265.3</v>
      </c>
      <c r="E30" s="31"/>
    </row>
    <row r="31" ht="19" customHeight="1" spans="1:5">
      <c r="A31" s="31">
        <v>2101102</v>
      </c>
      <c r="B31" s="31" t="s">
        <v>76</v>
      </c>
      <c r="C31" s="31">
        <f t="shared" si="0"/>
        <v>2650837.3</v>
      </c>
      <c r="D31" s="34">
        <f>552361.9+2098475.4</f>
        <v>2650837.3</v>
      </c>
      <c r="E31" s="31"/>
    </row>
    <row r="32" ht="19" customHeight="1" spans="1:5">
      <c r="A32" s="31">
        <v>2101103</v>
      </c>
      <c r="B32" s="31" t="s">
        <v>77</v>
      </c>
      <c r="C32" s="31">
        <f t="shared" si="0"/>
        <v>6226537.4</v>
      </c>
      <c r="D32" s="34">
        <f>1496507.2+4730030.2</f>
        <v>6226537.4</v>
      </c>
      <c r="E32" s="31"/>
    </row>
    <row r="33" ht="19" customHeight="1" spans="1:5">
      <c r="A33" s="31">
        <v>2101203</v>
      </c>
      <c r="B33" s="32" t="s">
        <v>78</v>
      </c>
      <c r="C33" s="31">
        <f t="shared" si="0"/>
        <v>22380000</v>
      </c>
      <c r="D33" s="34"/>
      <c r="E33" s="31">
        <v>22380000</v>
      </c>
    </row>
    <row r="34" ht="19" customHeight="1" spans="1:5">
      <c r="A34" s="31">
        <v>2109901</v>
      </c>
      <c r="B34" s="31" t="s">
        <v>79</v>
      </c>
      <c r="C34" s="31">
        <f t="shared" si="0"/>
        <v>2539766.6</v>
      </c>
      <c r="D34" s="34">
        <v>77766.6</v>
      </c>
      <c r="E34" s="31">
        <v>2462000</v>
      </c>
    </row>
    <row r="35" ht="19" customHeight="1" spans="1:5">
      <c r="A35" s="32">
        <v>2210201</v>
      </c>
      <c r="B35" s="32" t="s">
        <v>80</v>
      </c>
      <c r="C35" s="32">
        <f t="shared" si="0"/>
        <v>7471845</v>
      </c>
      <c r="D35" s="34">
        <f>1795808.6+5676036.4</f>
        <v>7471845</v>
      </c>
      <c r="E35" s="31"/>
    </row>
    <row r="36" ht="19" customHeight="1" spans="1:5">
      <c r="A36" s="30" t="s">
        <v>8</v>
      </c>
      <c r="B36" s="30"/>
      <c r="C36" s="31">
        <f>SUM(C6:C35)</f>
        <v>301311019.5</v>
      </c>
      <c r="D36" s="31">
        <f>SUM(D6:D35)</f>
        <v>156434859.5</v>
      </c>
      <c r="E36" s="31">
        <f>SUM(E6:E35)</f>
        <v>144876160</v>
      </c>
    </row>
  </sheetData>
  <mergeCells count="4">
    <mergeCell ref="A2:E2"/>
    <mergeCell ref="A4:B4"/>
    <mergeCell ref="C4:E4"/>
    <mergeCell ref="A36:B36"/>
  </mergeCells>
  <printOptions horizontalCentered="1"/>
  <pageMargins left="0.707638888888889" right="0.707638888888889" top="0.747916666666667" bottom="0.747916666666667" header="0.313888888888889" footer="0.313888888888889"/>
  <pageSetup paperSize="9"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topLeftCell="A5" workbookViewId="0">
      <selection activeCell="E15" sqref="E15"/>
    </sheetView>
  </sheetViews>
  <sheetFormatPr defaultColWidth="15.625" defaultRowHeight="24.95" customHeight="1" outlineLevelCol="4"/>
  <cols>
    <col min="1" max="1" width="9" style="55" customWidth="1"/>
    <col min="2" max="2" width="31.125" customWidth="1"/>
    <col min="3" max="3" width="17.5" customWidth="1"/>
    <col min="4" max="5" width="14.25" customWidth="1"/>
  </cols>
  <sheetData>
    <row r="1" customHeight="1" spans="1:1">
      <c r="A1" t="s">
        <v>81</v>
      </c>
    </row>
    <row r="2" customHeight="1" spans="1:5">
      <c r="A2" s="24" t="s">
        <v>82</v>
      </c>
      <c r="B2" s="24"/>
      <c r="C2" s="24"/>
      <c r="D2" s="24"/>
      <c r="E2" s="24"/>
    </row>
    <row r="3" customHeight="1" spans="1:5">
      <c r="A3" s="25" t="s">
        <v>2</v>
      </c>
      <c r="E3" s="36" t="s">
        <v>3</v>
      </c>
    </row>
    <row r="4" customHeight="1" spans="1:5">
      <c r="A4" s="30" t="s">
        <v>83</v>
      </c>
      <c r="B4" s="30"/>
      <c r="C4" s="30" t="s">
        <v>84</v>
      </c>
      <c r="D4" s="30"/>
      <c r="E4" s="30"/>
    </row>
    <row r="5" s="54" customFormat="1" customHeight="1" spans="1:5">
      <c r="A5" s="30" t="s">
        <v>46</v>
      </c>
      <c r="B5" s="30" t="s">
        <v>47</v>
      </c>
      <c r="C5" s="30" t="s">
        <v>8</v>
      </c>
      <c r="D5" s="30" t="s">
        <v>85</v>
      </c>
      <c r="E5" s="30" t="s">
        <v>86</v>
      </c>
    </row>
    <row r="6" s="65" customFormat="1" ht="23" customHeight="1" spans="1:5">
      <c r="A6" s="31">
        <v>2050303</v>
      </c>
      <c r="B6" s="31" t="s">
        <v>52</v>
      </c>
      <c r="C6" s="31">
        <v>1772180.5</v>
      </c>
      <c r="D6" s="34">
        <v>1561538.9</v>
      </c>
      <c r="E6" s="31">
        <v>210641.6</v>
      </c>
    </row>
    <row r="7" ht="23" customHeight="1" spans="1:5">
      <c r="A7" s="31">
        <v>2080501</v>
      </c>
      <c r="B7" s="31" t="s">
        <v>53</v>
      </c>
      <c r="C7" s="31">
        <v>408870</v>
      </c>
      <c r="D7" s="34">
        <v>408870</v>
      </c>
      <c r="E7" s="31"/>
    </row>
    <row r="8" ht="23" customHeight="1" spans="1:5">
      <c r="A8" s="31">
        <v>2080505</v>
      </c>
      <c r="B8" s="31" t="s">
        <v>54</v>
      </c>
      <c r="C8" s="34">
        <v>28279460</v>
      </c>
      <c r="D8" s="34">
        <v>28279460</v>
      </c>
      <c r="E8" s="31"/>
    </row>
    <row r="9" ht="23" customHeight="1" spans="1:5">
      <c r="A9" s="31">
        <v>2080506</v>
      </c>
      <c r="B9" s="31" t="s">
        <v>55</v>
      </c>
      <c r="C9" s="31">
        <v>6156744</v>
      </c>
      <c r="D9" s="34">
        <v>6156744</v>
      </c>
      <c r="E9" s="31"/>
    </row>
    <row r="10" ht="23" customHeight="1" spans="1:5">
      <c r="A10" s="31">
        <v>2080899</v>
      </c>
      <c r="B10" s="31" t="s">
        <v>56</v>
      </c>
      <c r="C10" s="31">
        <v>122416.7</v>
      </c>
      <c r="D10" s="31">
        <v>122416.7</v>
      </c>
      <c r="E10" s="31"/>
    </row>
    <row r="11" ht="23" customHeight="1" spans="1:5">
      <c r="A11" s="31">
        <v>2100101</v>
      </c>
      <c r="B11" s="31" t="s">
        <v>57</v>
      </c>
      <c r="C11" s="31">
        <v>4350737</v>
      </c>
      <c r="D11" s="34">
        <v>3462689</v>
      </c>
      <c r="E11" s="31">
        <v>888048</v>
      </c>
    </row>
    <row r="12" ht="23" customHeight="1" spans="1:5">
      <c r="A12" s="31">
        <v>2100103</v>
      </c>
      <c r="B12" s="31" t="s">
        <v>59</v>
      </c>
      <c r="C12" s="31">
        <v>2641745.4</v>
      </c>
      <c r="D12" s="34">
        <v>2363907.8</v>
      </c>
      <c r="E12" s="31">
        <v>277837.6</v>
      </c>
    </row>
    <row r="13" ht="23" customHeight="1" spans="1:5">
      <c r="A13" s="31">
        <v>2100201</v>
      </c>
      <c r="B13" s="31" t="s">
        <v>61</v>
      </c>
      <c r="C13" s="31">
        <v>29460300.5</v>
      </c>
      <c r="D13" s="34">
        <v>29436891.7</v>
      </c>
      <c r="E13" s="31">
        <v>23408.8</v>
      </c>
    </row>
    <row r="14" ht="23" customHeight="1" spans="1:5">
      <c r="A14" s="31">
        <v>2100302</v>
      </c>
      <c r="B14" s="31" t="s">
        <v>64</v>
      </c>
      <c r="C14" s="31">
        <v>57295377.4</v>
      </c>
      <c r="D14" s="34">
        <v>56546956.6</v>
      </c>
      <c r="E14" s="31">
        <v>748420.8</v>
      </c>
    </row>
    <row r="15" ht="23" customHeight="1" spans="1:5">
      <c r="A15" s="31">
        <v>2100401</v>
      </c>
      <c r="B15" s="31" t="s">
        <v>66</v>
      </c>
      <c r="C15" s="31">
        <v>5128085.8</v>
      </c>
      <c r="D15" s="34">
        <v>4499378.6</v>
      </c>
      <c r="E15" s="31">
        <v>628707.2</v>
      </c>
    </row>
    <row r="16" ht="23" customHeight="1" spans="1:5">
      <c r="A16" s="31">
        <v>2100402</v>
      </c>
      <c r="B16" s="31" t="s">
        <v>67</v>
      </c>
      <c r="C16" s="31">
        <v>1405196.4</v>
      </c>
      <c r="D16" s="34">
        <v>1226937.2</v>
      </c>
      <c r="E16" s="31">
        <v>178259.2</v>
      </c>
    </row>
    <row r="17" ht="23" customHeight="1" spans="1:5">
      <c r="A17" s="31">
        <v>2100403</v>
      </c>
      <c r="B17" s="31" t="s">
        <v>68</v>
      </c>
      <c r="C17" s="31">
        <v>1059836.2</v>
      </c>
      <c r="D17" s="34">
        <v>929253</v>
      </c>
      <c r="E17" s="31">
        <v>130583.2</v>
      </c>
    </row>
    <row r="18" ht="23" customHeight="1" spans="1:5">
      <c r="A18" s="31">
        <v>2100407</v>
      </c>
      <c r="B18" s="31" t="s">
        <v>69</v>
      </c>
      <c r="C18" s="31">
        <v>1781658</v>
      </c>
      <c r="D18" s="34">
        <v>1568025.2</v>
      </c>
      <c r="E18" s="31">
        <v>213632.8</v>
      </c>
    </row>
    <row r="19" ht="23" customHeight="1" spans="1:5">
      <c r="A19" s="31">
        <v>2101101</v>
      </c>
      <c r="B19" s="31" t="s">
        <v>75</v>
      </c>
      <c r="C19" s="31">
        <v>145265.3</v>
      </c>
      <c r="D19" s="31">
        <v>145265.3</v>
      </c>
      <c r="E19" s="31"/>
    </row>
    <row r="20" ht="23" customHeight="1" spans="1:5">
      <c r="A20" s="31">
        <v>2101102</v>
      </c>
      <c r="B20" s="31" t="s">
        <v>76</v>
      </c>
      <c r="C20" s="31">
        <v>2650837.3</v>
      </c>
      <c r="D20" s="31">
        <v>2650837.3</v>
      </c>
      <c r="E20" s="31"/>
    </row>
    <row r="21" ht="23" customHeight="1" spans="1:5">
      <c r="A21" s="31">
        <v>2101103</v>
      </c>
      <c r="B21" s="31" t="s">
        <v>77</v>
      </c>
      <c r="C21" s="31">
        <v>6226537.4</v>
      </c>
      <c r="D21" s="31">
        <v>6226537.4</v>
      </c>
      <c r="E21" s="31"/>
    </row>
    <row r="22" ht="23" customHeight="1" spans="1:5">
      <c r="A22" s="31">
        <v>2109901</v>
      </c>
      <c r="B22" s="31" t="s">
        <v>79</v>
      </c>
      <c r="C22" s="31">
        <v>77766.6</v>
      </c>
      <c r="D22" s="34">
        <v>66775.4</v>
      </c>
      <c r="E22" s="31">
        <v>10991.2</v>
      </c>
    </row>
    <row r="23" ht="23" customHeight="1" spans="1:5">
      <c r="A23" s="31">
        <v>2210201</v>
      </c>
      <c r="B23" s="31" t="s">
        <v>80</v>
      </c>
      <c r="C23" s="31">
        <v>7471845</v>
      </c>
      <c r="D23" s="31">
        <v>7471845</v>
      </c>
      <c r="E23" s="31"/>
    </row>
    <row r="24" customFormat="1" ht="23" customHeight="1" spans="1:5">
      <c r="A24" s="30" t="s">
        <v>8</v>
      </c>
      <c r="B24" s="30"/>
      <c r="C24" s="31">
        <f>SUM(C6:C23)</f>
        <v>156434859.5</v>
      </c>
      <c r="D24" s="34">
        <f>SUM(D6:D23)</f>
        <v>153124329.1</v>
      </c>
      <c r="E24" s="31">
        <f>SUM(E6:E23)</f>
        <v>3310530.4</v>
      </c>
    </row>
    <row r="25" s="66" customFormat="1" ht="36" customHeight="1" spans="1:5">
      <c r="A25" s="67" t="s">
        <v>87</v>
      </c>
      <c r="B25" s="67"/>
      <c r="C25" s="67"/>
      <c r="D25" s="67"/>
      <c r="E25" s="67"/>
    </row>
    <row r="26" ht="27" customHeight="1" spans="1:5">
      <c r="A26" s="67"/>
      <c r="B26" s="67"/>
      <c r="C26" s="67"/>
      <c r="D26" s="67"/>
      <c r="E26" s="67"/>
    </row>
    <row r="27" ht="30.75" customHeight="1" spans="1:5">
      <c r="A27" s="67"/>
      <c r="B27" s="67"/>
      <c r="C27" s="67"/>
      <c r="D27" s="67"/>
      <c r="E27" s="67"/>
    </row>
  </sheetData>
  <mergeCells count="7">
    <mergeCell ref="A2:E2"/>
    <mergeCell ref="A4:B4"/>
    <mergeCell ref="C4:E4"/>
    <mergeCell ref="A24:B24"/>
    <mergeCell ref="A25:E25"/>
    <mergeCell ref="A26:E26"/>
    <mergeCell ref="A27:E27"/>
  </mergeCells>
  <printOptions horizontalCentered="1"/>
  <pageMargins left="0.707638888888889" right="0.707638888888889" top="0.747916666666667" bottom="0.747916666666667" header="0.313888888888889" footer="0.313888888888889"/>
  <pageSetup paperSize="9"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tabSelected="1" workbookViewId="0">
      <selection activeCell="I7" sqref="I7"/>
    </sheetView>
  </sheetViews>
  <sheetFormatPr defaultColWidth="15.625" defaultRowHeight="24.95" customHeight="1"/>
  <cols>
    <col min="1" max="1" width="9.625" style="3" customWidth="1"/>
    <col min="2" max="2" width="12.75" style="3" customWidth="1"/>
    <col min="3" max="3" width="12.625" style="3" customWidth="1"/>
    <col min="4" max="5" width="15.625" style="3"/>
    <col min="6" max="6" width="12.875" style="3" customWidth="1"/>
    <col min="7" max="7" width="10.375" customWidth="1"/>
    <col min="8" max="8" width="12.5" customWidth="1"/>
    <col min="9" max="9" width="12.25" customWidth="1"/>
    <col min="12" max="12" width="12" customWidth="1"/>
  </cols>
  <sheetData>
    <row r="1" customHeight="1" spans="1:1">
      <c r="A1" s="3" t="s">
        <v>88</v>
      </c>
    </row>
    <row r="2" ht="34.5" customHeight="1" spans="1:12">
      <c r="A2" s="58" t="s">
        <v>89</v>
      </c>
      <c r="B2" s="58"/>
      <c r="C2" s="58"/>
      <c r="D2" s="58"/>
      <c r="E2" s="58"/>
      <c r="F2" s="58"/>
      <c r="G2" s="24"/>
      <c r="H2" s="24"/>
      <c r="I2" s="24"/>
      <c r="J2" s="24"/>
      <c r="K2" s="24"/>
      <c r="L2" s="24"/>
    </row>
    <row r="3" customHeight="1" spans="1:12">
      <c r="A3" s="25" t="s">
        <v>2</v>
      </c>
      <c r="L3" s="36" t="s">
        <v>90</v>
      </c>
    </row>
    <row r="4" ht="29.25" customHeight="1" spans="1:12">
      <c r="A4" s="59" t="s">
        <v>91</v>
      </c>
      <c r="B4" s="59"/>
      <c r="C4" s="59"/>
      <c r="D4" s="59"/>
      <c r="E4" s="59"/>
      <c r="F4" s="59"/>
      <c r="G4" s="30" t="s">
        <v>45</v>
      </c>
      <c r="H4" s="30"/>
      <c r="I4" s="30"/>
      <c r="J4" s="30"/>
      <c r="K4" s="30"/>
      <c r="L4" s="30"/>
    </row>
    <row r="5" s="57" customFormat="1" customHeight="1" spans="1:12">
      <c r="A5" s="60" t="s">
        <v>8</v>
      </c>
      <c r="B5" s="60" t="s">
        <v>92</v>
      </c>
      <c r="C5" s="60" t="s">
        <v>93</v>
      </c>
      <c r="D5" s="60"/>
      <c r="E5" s="60"/>
      <c r="F5" s="60" t="s">
        <v>94</v>
      </c>
      <c r="G5" s="61" t="s">
        <v>8</v>
      </c>
      <c r="H5" s="61" t="s">
        <v>92</v>
      </c>
      <c r="I5" s="61" t="s">
        <v>93</v>
      </c>
      <c r="J5" s="61"/>
      <c r="K5" s="61"/>
      <c r="L5" s="61" t="s">
        <v>94</v>
      </c>
    </row>
    <row r="6" s="57" customFormat="1" customHeight="1" spans="1:12">
      <c r="A6" s="60"/>
      <c r="B6" s="60"/>
      <c r="C6" s="60" t="s">
        <v>48</v>
      </c>
      <c r="D6" s="60" t="s">
        <v>95</v>
      </c>
      <c r="E6" s="60" t="s">
        <v>96</v>
      </c>
      <c r="F6" s="60"/>
      <c r="G6" s="61"/>
      <c r="H6" s="61"/>
      <c r="I6" s="61" t="s">
        <v>48</v>
      </c>
      <c r="J6" s="61" t="s">
        <v>95</v>
      </c>
      <c r="K6" s="61" t="s">
        <v>96</v>
      </c>
      <c r="L6" s="61"/>
    </row>
    <row r="7" ht="39" customHeight="1" spans="1:12">
      <c r="A7" s="33">
        <f>B7+C7+F7</f>
        <v>228</v>
      </c>
      <c r="B7" s="33"/>
      <c r="C7" s="33">
        <f>SUM(D7:E7)</f>
        <v>187</v>
      </c>
      <c r="D7" s="33">
        <v>0</v>
      </c>
      <c r="E7" s="33">
        <v>187</v>
      </c>
      <c r="F7" s="33">
        <v>41</v>
      </c>
      <c r="G7" s="33">
        <f>H7+I7+L7</f>
        <v>225</v>
      </c>
      <c r="H7" s="33"/>
      <c r="I7" s="33">
        <f>SUM(J7:K7)</f>
        <v>185</v>
      </c>
      <c r="J7" s="33">
        <v>0</v>
      </c>
      <c r="K7" s="33">
        <v>185</v>
      </c>
      <c r="L7" s="33">
        <v>40</v>
      </c>
    </row>
    <row r="8" ht="40.5" customHeight="1" spans="1:12">
      <c r="A8" s="62"/>
      <c r="B8" s="62"/>
      <c r="C8" s="62"/>
      <c r="D8" s="62"/>
      <c r="E8" s="62"/>
      <c r="F8" s="62"/>
      <c r="G8" s="63"/>
      <c r="H8" s="63"/>
      <c r="I8" s="63"/>
      <c r="J8" s="63"/>
      <c r="K8" s="63"/>
      <c r="L8" s="63"/>
    </row>
    <row r="9" customHeight="1" spans="1:12">
      <c r="A9" s="64"/>
      <c r="B9" s="64"/>
      <c r="C9" s="64"/>
      <c r="D9" s="64"/>
      <c r="E9" s="64"/>
      <c r="F9" s="64"/>
      <c r="G9" s="55"/>
      <c r="H9" s="55"/>
      <c r="I9" s="55"/>
      <c r="J9" s="55"/>
      <c r="K9" s="55"/>
      <c r="L9" s="55"/>
    </row>
    <row r="10" ht="26.25" customHeight="1" spans="1:12">
      <c r="A10" s="64"/>
      <c r="B10" s="64"/>
      <c r="C10" s="64"/>
      <c r="D10" s="64"/>
      <c r="E10" s="64"/>
      <c r="F10" s="64"/>
      <c r="G10" s="55"/>
      <c r="H10" s="55"/>
      <c r="I10" s="55"/>
      <c r="J10" s="55"/>
      <c r="K10" s="55"/>
      <c r="L10" s="55"/>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9"/>
  <sheetViews>
    <sheetView workbookViewId="0">
      <selection activeCell="C12" sqref="C12"/>
    </sheetView>
  </sheetViews>
  <sheetFormatPr defaultColWidth="15.625" defaultRowHeight="24.95" customHeight="1" outlineLevelCol="4"/>
  <cols>
    <col min="1" max="1" width="10.125" style="55" customWidth="1"/>
    <col min="2" max="2" width="38.625" customWidth="1"/>
    <col min="3" max="3" width="14" customWidth="1"/>
    <col min="4" max="4" width="12.25" customWidth="1"/>
    <col min="5" max="5" width="13.75" customWidth="1"/>
  </cols>
  <sheetData>
    <row r="1" customHeight="1" spans="1:1">
      <c r="A1" t="s">
        <v>97</v>
      </c>
    </row>
    <row r="2" s="53" customFormat="1" ht="47.25" customHeight="1" spans="1:5">
      <c r="A2" s="24" t="s">
        <v>98</v>
      </c>
      <c r="B2" s="24"/>
      <c r="C2" s="24"/>
      <c r="D2" s="24"/>
      <c r="E2" s="24"/>
    </row>
    <row r="3" customHeight="1" spans="1:5">
      <c r="A3" s="25" t="s">
        <v>2</v>
      </c>
      <c r="E3" s="36" t="s">
        <v>3</v>
      </c>
    </row>
    <row r="4" customHeight="1" spans="1:5">
      <c r="A4" s="30" t="s">
        <v>44</v>
      </c>
      <c r="B4" s="30"/>
      <c r="C4" s="30" t="s">
        <v>45</v>
      </c>
      <c r="D4" s="30"/>
      <c r="E4" s="30"/>
    </row>
    <row r="5" s="54" customFormat="1" customHeight="1" spans="1:5">
      <c r="A5" s="30" t="s">
        <v>46</v>
      </c>
      <c r="B5" s="30" t="s">
        <v>47</v>
      </c>
      <c r="C5" s="30" t="s">
        <v>48</v>
      </c>
      <c r="D5" s="30" t="s">
        <v>49</v>
      </c>
      <c r="E5" s="30" t="s">
        <v>50</v>
      </c>
    </row>
    <row r="6" customHeight="1" spans="1:5">
      <c r="A6" s="56">
        <v>2120804</v>
      </c>
      <c r="B6" s="31" t="s">
        <v>99</v>
      </c>
      <c r="C6" s="31">
        <f>D6+E6</f>
        <v>4000000</v>
      </c>
      <c r="D6" s="31"/>
      <c r="E6" s="31">
        <v>4000000</v>
      </c>
    </row>
    <row r="7" customHeight="1" spans="1:5">
      <c r="A7" s="56">
        <v>2120899</v>
      </c>
      <c r="B7" s="31" t="s">
        <v>100</v>
      </c>
      <c r="C7" s="31">
        <f>D7+E7</f>
        <v>50960000</v>
      </c>
      <c r="D7" s="31"/>
      <c r="E7" s="31">
        <v>50960000</v>
      </c>
    </row>
    <row r="8" customHeight="1" spans="1:5">
      <c r="A8" s="30" t="s">
        <v>8</v>
      </c>
      <c r="B8" s="30"/>
      <c r="C8" s="31">
        <f>SUM(C6:C7)</f>
        <v>54960000</v>
      </c>
      <c r="D8" s="31">
        <f>SUM(D6:D7)</f>
        <v>0</v>
      </c>
      <c r="E8" s="31">
        <f>SUM(E6:E7)</f>
        <v>54960000</v>
      </c>
    </row>
    <row r="9" customHeight="1" spans="1:5">
      <c r="A9" s="55" t="s">
        <v>87</v>
      </c>
      <c r="B9" s="55"/>
      <c r="C9" s="55"/>
      <c r="D9" s="55"/>
      <c r="E9" s="55"/>
    </row>
  </sheetData>
  <mergeCells count="5">
    <mergeCell ref="A2:E2"/>
    <mergeCell ref="A4:B4"/>
    <mergeCell ref="C4:E4"/>
    <mergeCell ref="A8:B8"/>
    <mergeCell ref="A9:E9"/>
  </mergeCells>
  <printOptions horizontalCentered="1"/>
  <pageMargins left="0.707638888888889" right="0.707638888888889" top="0.747916666666667" bottom="0.747916666666667" header="0.313888888888889" footer="0.313888888888889"/>
  <pageSetup paperSize="9"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3"/>
  <sheetViews>
    <sheetView workbookViewId="0">
      <selection activeCell="C6" sqref="C6"/>
    </sheetView>
  </sheetViews>
  <sheetFormatPr defaultColWidth="9" defaultRowHeight="24.95" customHeight="1" outlineLevelCol="3"/>
  <cols>
    <col min="1" max="1" width="29.125" customWidth="1"/>
    <col min="2" max="2" width="15.25" customWidth="1"/>
    <col min="3" max="3" width="34" customWidth="1"/>
    <col min="4" max="4" width="15" customWidth="1"/>
    <col min="5" max="5" width="27.625" customWidth="1"/>
    <col min="6" max="6" width="11.5"/>
  </cols>
  <sheetData>
    <row r="1" customHeight="1" spans="1:1">
      <c r="A1" t="s">
        <v>101</v>
      </c>
    </row>
    <row r="2" ht="40.5" customHeight="1" spans="1:4">
      <c r="A2" s="24" t="s">
        <v>102</v>
      </c>
      <c r="B2" s="24"/>
      <c r="C2" s="24"/>
      <c r="D2" s="24"/>
    </row>
    <row r="3" customHeight="1" spans="1:4">
      <c r="A3" s="25" t="s">
        <v>2</v>
      </c>
      <c r="D3" s="36" t="s">
        <v>3</v>
      </c>
    </row>
    <row r="4" customHeight="1" spans="1:4">
      <c r="A4" s="49" t="s">
        <v>103</v>
      </c>
      <c r="B4" s="49"/>
      <c r="C4" s="49" t="s">
        <v>104</v>
      </c>
      <c r="D4" s="49"/>
    </row>
    <row r="5" customHeight="1" spans="1:4">
      <c r="A5" s="49" t="s">
        <v>105</v>
      </c>
      <c r="B5" s="49" t="s">
        <v>106</v>
      </c>
      <c r="C5" s="49" t="s">
        <v>105</v>
      </c>
      <c r="D5" s="49" t="s">
        <v>106</v>
      </c>
    </row>
    <row r="6" ht="20.1" customHeight="1" spans="1:4">
      <c r="A6" s="50" t="s">
        <v>107</v>
      </c>
      <c r="B6" s="34">
        <f>221388309.2+80238634.3</f>
        <v>301626943.5</v>
      </c>
      <c r="C6" s="50" t="s">
        <v>12</v>
      </c>
      <c r="D6" s="31">
        <v>0</v>
      </c>
    </row>
    <row r="7" ht="20.1" customHeight="1" spans="1:4">
      <c r="A7" s="50" t="s">
        <v>108</v>
      </c>
      <c r="B7" s="31">
        <v>54960000</v>
      </c>
      <c r="C7" s="50" t="s">
        <v>14</v>
      </c>
      <c r="D7" s="31">
        <v>0</v>
      </c>
    </row>
    <row r="8" ht="20.1" customHeight="1" spans="1:4">
      <c r="A8" s="50" t="s">
        <v>109</v>
      </c>
      <c r="B8" s="31"/>
      <c r="C8" s="50" t="s">
        <v>15</v>
      </c>
      <c r="D8" s="31">
        <v>0</v>
      </c>
    </row>
    <row r="9" ht="20.1" customHeight="1" spans="1:4">
      <c r="A9" s="50" t="s">
        <v>110</v>
      </c>
      <c r="B9" s="31"/>
      <c r="C9" s="50" t="s">
        <v>16</v>
      </c>
      <c r="D9" s="31">
        <v>0</v>
      </c>
    </row>
    <row r="10" ht="20.1" customHeight="1" spans="1:4">
      <c r="A10" s="50" t="s">
        <v>111</v>
      </c>
      <c r="B10" s="31"/>
      <c r="C10" s="50" t="s">
        <v>17</v>
      </c>
      <c r="D10" s="31">
        <v>1922180.5</v>
      </c>
    </row>
    <row r="11" ht="20.1" customHeight="1" spans="1:4">
      <c r="A11" s="50" t="s">
        <v>112</v>
      </c>
      <c r="B11" s="31"/>
      <c r="C11" s="50" t="s">
        <v>18</v>
      </c>
      <c r="D11" s="31">
        <v>0</v>
      </c>
    </row>
    <row r="12" ht="20.1" customHeight="1" spans="1:4">
      <c r="A12" s="50" t="s">
        <v>113</v>
      </c>
      <c r="B12" s="31"/>
      <c r="C12" s="50" t="s">
        <v>19</v>
      </c>
      <c r="D12" s="31">
        <v>0</v>
      </c>
    </row>
    <row r="13" ht="20.1" customHeight="1" spans="1:4">
      <c r="A13" s="50"/>
      <c r="B13" s="31"/>
      <c r="C13" s="50" t="s">
        <v>20</v>
      </c>
      <c r="D13" s="34">
        <f>24995110.7+10288304</f>
        <v>35283414.7</v>
      </c>
    </row>
    <row r="14" ht="20.1" customHeight="1" spans="1:4">
      <c r="A14" s="50"/>
      <c r="B14" s="31"/>
      <c r="C14" s="50" t="s">
        <v>21</v>
      </c>
      <c r="D14" s="31">
        <v>0</v>
      </c>
    </row>
    <row r="15" ht="20.1" customHeight="1" spans="1:4">
      <c r="A15" s="50"/>
      <c r="B15" s="31"/>
      <c r="C15" s="51" t="s">
        <v>22</v>
      </c>
      <c r="D15" s="34">
        <f>192675209.4+64274293.9</f>
        <v>256949503.3</v>
      </c>
    </row>
    <row r="16" ht="20.1" customHeight="1" spans="1:4">
      <c r="A16" s="50"/>
      <c r="B16" s="31"/>
      <c r="C16" s="50" t="s">
        <v>23</v>
      </c>
      <c r="D16" s="31">
        <v>0</v>
      </c>
    </row>
    <row r="17" ht="20.1" customHeight="1" spans="1:4">
      <c r="A17" s="50"/>
      <c r="B17" s="31"/>
      <c r="C17" s="50" t="s">
        <v>24</v>
      </c>
      <c r="D17" s="31">
        <v>54960000</v>
      </c>
    </row>
    <row r="18" ht="20.1" customHeight="1" spans="1:4">
      <c r="A18" s="50"/>
      <c r="B18" s="31"/>
      <c r="C18" s="50" t="s">
        <v>25</v>
      </c>
      <c r="D18" s="31">
        <v>0</v>
      </c>
    </row>
    <row r="19" ht="20.1" customHeight="1" spans="1:4">
      <c r="A19" s="50"/>
      <c r="B19" s="31"/>
      <c r="C19" s="50" t="s">
        <v>26</v>
      </c>
      <c r="D19" s="31">
        <v>0</v>
      </c>
    </row>
    <row r="20" ht="20.1" customHeight="1" spans="1:4">
      <c r="A20" s="50"/>
      <c r="B20" s="31"/>
      <c r="C20" s="50" t="s">
        <v>27</v>
      </c>
      <c r="D20" s="31">
        <v>0</v>
      </c>
    </row>
    <row r="21" ht="20.1" customHeight="1" spans="1:4">
      <c r="A21" s="50"/>
      <c r="B21" s="31"/>
      <c r="C21" s="50" t="s">
        <v>28</v>
      </c>
      <c r="D21" s="31">
        <v>0</v>
      </c>
    </row>
    <row r="22" ht="20.1" customHeight="1" spans="1:4">
      <c r="A22" s="50"/>
      <c r="B22" s="31"/>
      <c r="C22" s="50" t="s">
        <v>29</v>
      </c>
      <c r="D22" s="31">
        <v>0</v>
      </c>
    </row>
    <row r="23" ht="20.1" customHeight="1" spans="1:4">
      <c r="A23" s="52"/>
      <c r="B23" s="31"/>
      <c r="C23" s="50" t="s">
        <v>30</v>
      </c>
      <c r="D23" s="31">
        <v>0</v>
      </c>
    </row>
    <row r="24" ht="20.1" customHeight="1" spans="1:4">
      <c r="A24" s="52"/>
      <c r="B24" s="31"/>
      <c r="C24" s="50" t="s">
        <v>31</v>
      </c>
      <c r="D24" s="31">
        <v>0</v>
      </c>
    </row>
    <row r="25" ht="20.1" customHeight="1" spans="1:4">
      <c r="A25" s="52"/>
      <c r="B25" s="31"/>
      <c r="C25" s="50" t="s">
        <v>32</v>
      </c>
      <c r="D25" s="34">
        <f>1795808.6+5676036.4</f>
        <v>7471845</v>
      </c>
    </row>
    <row r="26" ht="20.1" customHeight="1" spans="1:4">
      <c r="A26" s="52"/>
      <c r="B26" s="31"/>
      <c r="C26" s="50" t="s">
        <v>33</v>
      </c>
      <c r="D26" s="31">
        <v>0</v>
      </c>
    </row>
    <row r="27" ht="20.1" customHeight="1" spans="1:4">
      <c r="A27" s="52"/>
      <c r="B27" s="31"/>
      <c r="C27" s="50" t="s">
        <v>34</v>
      </c>
      <c r="D27" s="31">
        <v>0</v>
      </c>
    </row>
    <row r="28" ht="20.1" customHeight="1" spans="1:4">
      <c r="A28" s="52"/>
      <c r="B28" s="31"/>
      <c r="C28" s="50" t="s">
        <v>35</v>
      </c>
      <c r="D28" s="31">
        <v>0</v>
      </c>
    </row>
    <row r="29" ht="20.1" customHeight="1" spans="1:4">
      <c r="A29" s="52"/>
      <c r="B29" s="31"/>
      <c r="C29" s="50" t="s">
        <v>36</v>
      </c>
      <c r="D29" s="31">
        <v>0</v>
      </c>
    </row>
    <row r="30" ht="20.1" customHeight="1" spans="1:4">
      <c r="A30" s="52"/>
      <c r="B30" s="31"/>
      <c r="C30" s="50" t="s">
        <v>37</v>
      </c>
      <c r="D30" s="31">
        <v>0</v>
      </c>
    </row>
    <row r="31" ht="20.1" customHeight="1" spans="1:4">
      <c r="A31" s="52"/>
      <c r="B31" s="31"/>
      <c r="C31" s="50" t="s">
        <v>38</v>
      </c>
      <c r="D31" s="31">
        <v>0</v>
      </c>
    </row>
    <row r="32" ht="20.1" customHeight="1" spans="1:4">
      <c r="A32" s="52"/>
      <c r="B32" s="31"/>
      <c r="C32" s="50" t="s">
        <v>39</v>
      </c>
      <c r="D32" s="31">
        <v>0</v>
      </c>
    </row>
    <row r="33" ht="20.1" customHeight="1" spans="1:4">
      <c r="A33" s="49" t="s">
        <v>114</v>
      </c>
      <c r="B33" s="31">
        <f>B6+B7</f>
        <v>356586943.5</v>
      </c>
      <c r="C33" s="49" t="s">
        <v>115</v>
      </c>
      <c r="D33" s="31">
        <f>SUM(D6:D32)</f>
        <v>356586943.5</v>
      </c>
    </row>
  </sheetData>
  <mergeCells count="3">
    <mergeCell ref="A2:D2"/>
    <mergeCell ref="A4:B4"/>
    <mergeCell ref="C4:D4"/>
  </mergeCells>
  <printOptions horizontalCentered="1"/>
  <pageMargins left="0.826388888888889" right="0.235416666666667" top="0.393055555555556" bottom="0.196527777777778" header="0.313888888888889" footer="0.313888888888889"/>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selection activeCell="G7" sqref="G7"/>
    </sheetView>
  </sheetViews>
  <sheetFormatPr defaultColWidth="15.625" defaultRowHeight="24.95" customHeight="1"/>
  <cols>
    <col min="1" max="1" width="29" customWidth="1"/>
    <col min="2" max="5" width="14.375" customWidth="1"/>
    <col min="6" max="6" width="15.625" customWidth="1"/>
    <col min="7" max="7" width="15.5" customWidth="1"/>
    <col min="8" max="9" width="12.625" customWidth="1"/>
    <col min="10" max="10" width="14.375" customWidth="1"/>
    <col min="11" max="11" width="12.75" customWidth="1"/>
    <col min="12" max="12" width="13.25" customWidth="1"/>
  </cols>
  <sheetData>
    <row r="1" customFormat="1" customHeight="1" spans="1:1">
      <c r="A1" t="s">
        <v>116</v>
      </c>
    </row>
    <row r="2" customFormat="1" ht="35.25" customHeight="1" spans="1:12">
      <c r="A2" s="24" t="s">
        <v>117</v>
      </c>
      <c r="B2" s="24"/>
      <c r="C2" s="24"/>
      <c r="D2" s="24"/>
      <c r="E2" s="24"/>
      <c r="F2" s="24"/>
      <c r="G2" s="24"/>
      <c r="H2" s="24"/>
      <c r="I2" s="24"/>
      <c r="J2" s="24"/>
      <c r="K2" s="24"/>
      <c r="L2" s="24"/>
    </row>
    <row r="3" customFormat="1" customHeight="1" spans="1:12">
      <c r="A3" s="25"/>
      <c r="L3" s="48" t="s">
        <v>3</v>
      </c>
    </row>
    <row r="4" s="1" customFormat="1" ht="17.25" customHeight="1" spans="1:12">
      <c r="A4" s="44" t="s">
        <v>118</v>
      </c>
      <c r="B4" s="45" t="s">
        <v>119</v>
      </c>
      <c r="C4" s="45" t="s">
        <v>120</v>
      </c>
      <c r="D4" s="45" t="s">
        <v>121</v>
      </c>
      <c r="E4" s="45" t="s">
        <v>122</v>
      </c>
      <c r="F4" s="45" t="s">
        <v>123</v>
      </c>
      <c r="G4" s="45" t="s">
        <v>124</v>
      </c>
      <c r="H4" s="45" t="s">
        <v>125</v>
      </c>
      <c r="I4" s="45" t="s">
        <v>126</v>
      </c>
      <c r="J4" s="45" t="s">
        <v>127</v>
      </c>
      <c r="K4" s="45" t="s">
        <v>128</v>
      </c>
      <c r="L4" s="45" t="s">
        <v>129</v>
      </c>
    </row>
    <row r="5" s="1" customFormat="1" ht="17.25" customHeight="1" spans="1:12">
      <c r="A5" s="46"/>
      <c r="B5" s="45"/>
      <c r="C5" s="45"/>
      <c r="D5" s="45"/>
      <c r="E5" s="45"/>
      <c r="F5" s="45"/>
      <c r="G5" s="45"/>
      <c r="H5" s="45"/>
      <c r="I5" s="45"/>
      <c r="J5" s="45"/>
      <c r="K5" s="45"/>
      <c r="L5" s="45"/>
    </row>
    <row r="6" s="1" customFormat="1" ht="17.25" customHeight="1" spans="1:12">
      <c r="A6" s="46"/>
      <c r="B6" s="45"/>
      <c r="C6" s="45"/>
      <c r="D6" s="45"/>
      <c r="E6" s="45"/>
      <c r="F6" s="45"/>
      <c r="G6" s="45"/>
      <c r="H6" s="45"/>
      <c r="I6" s="45"/>
      <c r="J6" s="45"/>
      <c r="K6" s="45"/>
      <c r="L6" s="45"/>
    </row>
    <row r="7" customFormat="1" ht="57" customHeight="1" spans="1:12">
      <c r="A7" s="31" t="s">
        <v>130</v>
      </c>
      <c r="B7" s="47">
        <f>E7</f>
        <v>356586943.5</v>
      </c>
      <c r="C7" s="33"/>
      <c r="D7" s="33"/>
      <c r="E7" s="31">
        <f>SUM(F7:L7)</f>
        <v>356586943.5</v>
      </c>
      <c r="F7" s="31">
        <f>部门收支总表!B6</f>
        <v>301626943.5</v>
      </c>
      <c r="G7" s="31">
        <f>部门收支总表!B7</f>
        <v>54960000</v>
      </c>
      <c r="H7" s="31"/>
      <c r="I7" s="31"/>
      <c r="J7" s="31"/>
      <c r="K7" s="31"/>
      <c r="L7" s="31"/>
    </row>
    <row r="8" customHeight="1" spans="1:1">
      <c r="A8" s="25"/>
    </row>
    <row r="9" customHeight="1" spans="1:1">
      <c r="A9" s="25"/>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826388888888889" right="0.432638888888889" top="0.747916666666667" bottom="0.747916666666667" header="0.313888888888889" footer="0.313888888888889"/>
  <pageSetup paperSize="9" scale="6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47"/>
  <sheetViews>
    <sheetView topLeftCell="A23" workbookViewId="0">
      <selection activeCell="E38" sqref="E38"/>
    </sheetView>
  </sheetViews>
  <sheetFormatPr defaultColWidth="15.625" defaultRowHeight="24.95" customHeight="1"/>
  <cols>
    <col min="1" max="1" width="8.75" customWidth="1"/>
    <col min="2" max="2" width="32.625" customWidth="1"/>
    <col min="3" max="3" width="12.125" customWidth="1"/>
    <col min="4" max="4" width="11.625" customWidth="1"/>
    <col min="5" max="7" width="11.5" customWidth="1"/>
    <col min="8" max="8" width="10.375" customWidth="1"/>
    <col min="9" max="9" width="10.5" customWidth="1"/>
    <col min="15" max="15" width="11.125" customWidth="1"/>
  </cols>
  <sheetData>
    <row r="1" customHeight="1" spans="1:1">
      <c r="A1" t="s">
        <v>131</v>
      </c>
    </row>
    <row r="2" ht="31.5" customHeight="1" spans="1:9">
      <c r="A2" s="24" t="s">
        <v>132</v>
      </c>
      <c r="B2" s="24"/>
      <c r="C2" s="24"/>
      <c r="D2" s="24"/>
      <c r="E2" s="24"/>
      <c r="F2" s="24"/>
      <c r="G2" s="24"/>
      <c r="H2" s="24"/>
      <c r="I2" s="24"/>
    </row>
    <row r="3" customHeight="1" spans="1:15">
      <c r="A3" s="25" t="s">
        <v>2</v>
      </c>
      <c r="I3" s="36" t="s">
        <v>3</v>
      </c>
      <c r="K3" s="24"/>
      <c r="L3" s="24"/>
      <c r="M3" s="24"/>
      <c r="N3" s="24"/>
      <c r="O3" s="24"/>
    </row>
    <row r="4" s="23" customFormat="1" customHeight="1" spans="1:15">
      <c r="A4" s="26" t="s">
        <v>44</v>
      </c>
      <c r="B4" s="26"/>
      <c r="C4" s="27" t="s">
        <v>8</v>
      </c>
      <c r="D4" s="28" t="s">
        <v>49</v>
      </c>
      <c r="E4" s="29"/>
      <c r="F4" s="29"/>
      <c r="G4" s="27" t="s">
        <v>50</v>
      </c>
      <c r="H4" s="27"/>
      <c r="I4" s="37"/>
      <c r="K4" s="25"/>
      <c r="L4" s="38"/>
      <c r="M4" s="38"/>
      <c r="N4" s="38"/>
      <c r="O4" s="39"/>
    </row>
    <row r="5" s="23" customFormat="1" ht="36.75" customHeight="1" spans="1:15">
      <c r="A5" s="26" t="s">
        <v>46</v>
      </c>
      <c r="B5" s="26" t="s">
        <v>47</v>
      </c>
      <c r="C5" s="27"/>
      <c r="D5" s="27" t="s">
        <v>48</v>
      </c>
      <c r="E5" s="30" t="s">
        <v>85</v>
      </c>
      <c r="F5" s="30" t="s">
        <v>86</v>
      </c>
      <c r="G5" s="27" t="s">
        <v>48</v>
      </c>
      <c r="H5" s="28" t="s">
        <v>133</v>
      </c>
      <c r="I5" s="27" t="s">
        <v>134</v>
      </c>
      <c r="J5" s="40"/>
      <c r="K5" s="41"/>
      <c r="L5" s="41"/>
      <c r="M5" s="41"/>
      <c r="N5" s="41"/>
      <c r="O5" s="41"/>
    </row>
    <row r="6" customHeight="1" spans="1:15">
      <c r="A6" s="31">
        <v>2050302</v>
      </c>
      <c r="B6" s="32" t="s">
        <v>51</v>
      </c>
      <c r="C6" s="31">
        <v>150000</v>
      </c>
      <c r="D6" s="31">
        <f>E6+F6</f>
        <v>0</v>
      </c>
      <c r="E6" s="31"/>
      <c r="F6" s="31"/>
      <c r="G6" s="31">
        <f t="shared" ref="G6:G37" si="0">C6-D6</f>
        <v>150000</v>
      </c>
      <c r="H6" s="31"/>
      <c r="I6" s="42">
        <f t="shared" ref="I6:I37" si="1">G6-H6</f>
        <v>150000</v>
      </c>
      <c r="K6" s="41"/>
      <c r="L6" s="41"/>
      <c r="M6" s="41"/>
      <c r="N6" s="41"/>
      <c r="O6" s="41"/>
    </row>
    <row r="7" customHeight="1" spans="1:15">
      <c r="A7" s="31">
        <v>2050303</v>
      </c>
      <c r="B7" s="31" t="s">
        <v>52</v>
      </c>
      <c r="C7" s="31">
        <v>1772180.5</v>
      </c>
      <c r="D7" s="31">
        <f>E7+F7</f>
        <v>1772180.5</v>
      </c>
      <c r="E7" s="31">
        <v>1561538.9</v>
      </c>
      <c r="F7" s="31">
        <v>210641.6</v>
      </c>
      <c r="G7" s="31">
        <f t="shared" si="0"/>
        <v>0</v>
      </c>
      <c r="H7" s="33"/>
      <c r="I7" s="42">
        <f t="shared" si="1"/>
        <v>0</v>
      </c>
      <c r="K7" s="41"/>
      <c r="L7" s="41"/>
      <c r="M7" s="41"/>
      <c r="N7" s="41"/>
      <c r="O7" s="41"/>
    </row>
    <row r="8" customHeight="1" spans="1:15">
      <c r="A8" s="31">
        <v>2080501</v>
      </c>
      <c r="B8" s="31" t="s">
        <v>53</v>
      </c>
      <c r="C8" s="31">
        <v>408870</v>
      </c>
      <c r="D8" s="31">
        <f t="shared" ref="D8:D28" si="2">E8+F8</f>
        <v>408870</v>
      </c>
      <c r="E8" s="31">
        <v>408870</v>
      </c>
      <c r="F8" s="31"/>
      <c r="G8" s="31">
        <f t="shared" si="0"/>
        <v>0</v>
      </c>
      <c r="H8" s="33"/>
      <c r="I8" s="42">
        <f t="shared" si="1"/>
        <v>0</v>
      </c>
      <c r="K8" s="41"/>
      <c r="L8" s="41"/>
      <c r="M8" s="41"/>
      <c r="N8" s="41"/>
      <c r="O8" s="41"/>
    </row>
    <row r="9" customHeight="1" spans="1:15">
      <c r="A9" s="31">
        <v>2080505</v>
      </c>
      <c r="B9" s="31" t="s">
        <v>54</v>
      </c>
      <c r="C9" s="31">
        <v>28279460</v>
      </c>
      <c r="D9" s="31">
        <f t="shared" si="2"/>
        <v>28279460</v>
      </c>
      <c r="E9" s="34">
        <f>18307080+9972380</f>
        <v>28279460</v>
      </c>
      <c r="F9" s="31"/>
      <c r="G9" s="31">
        <f t="shared" si="0"/>
        <v>0</v>
      </c>
      <c r="H9" s="33"/>
      <c r="I9" s="42">
        <f t="shared" si="1"/>
        <v>0</v>
      </c>
      <c r="K9" s="41"/>
      <c r="L9" s="41"/>
      <c r="M9" s="41"/>
      <c r="N9" s="41"/>
      <c r="O9" s="41"/>
    </row>
    <row r="10" customHeight="1" spans="1:15">
      <c r="A10" s="31">
        <v>2080506</v>
      </c>
      <c r="B10" s="31" t="s">
        <v>55</v>
      </c>
      <c r="C10" s="31">
        <v>6156744</v>
      </c>
      <c r="D10" s="31">
        <f t="shared" si="2"/>
        <v>6156744</v>
      </c>
      <c r="E10" s="31">
        <v>6156744</v>
      </c>
      <c r="F10" s="31"/>
      <c r="G10" s="31">
        <f t="shared" si="0"/>
        <v>0</v>
      </c>
      <c r="H10" s="33"/>
      <c r="I10" s="42">
        <f t="shared" si="1"/>
        <v>0</v>
      </c>
      <c r="K10" s="41"/>
      <c r="L10" s="41"/>
      <c r="M10" s="41"/>
      <c r="N10" s="41"/>
      <c r="O10" s="41"/>
    </row>
    <row r="11" customHeight="1" spans="1:15">
      <c r="A11" s="31">
        <v>2080899</v>
      </c>
      <c r="B11" s="31" t="s">
        <v>56</v>
      </c>
      <c r="C11" s="31">
        <v>122416.7</v>
      </c>
      <c r="D11" s="31">
        <f t="shared" si="2"/>
        <v>122416.7</v>
      </c>
      <c r="E11" s="34">
        <v>122416.7</v>
      </c>
      <c r="F11" s="31"/>
      <c r="G11" s="31">
        <f t="shared" si="0"/>
        <v>0</v>
      </c>
      <c r="H11" s="33"/>
      <c r="I11" s="42">
        <f t="shared" si="1"/>
        <v>0</v>
      </c>
      <c r="K11" s="41"/>
      <c r="L11" s="41"/>
      <c r="M11" s="41"/>
      <c r="N11" s="41"/>
      <c r="O11" s="41"/>
    </row>
    <row r="12" customHeight="1" spans="1:15">
      <c r="A12" s="31">
        <v>2100101</v>
      </c>
      <c r="B12" s="31" t="s">
        <v>57</v>
      </c>
      <c r="C12" s="31">
        <v>19380737</v>
      </c>
      <c r="D12" s="31">
        <f t="shared" si="2"/>
        <v>4350737</v>
      </c>
      <c r="E12" s="31">
        <v>3462689</v>
      </c>
      <c r="F12" s="31">
        <v>888048</v>
      </c>
      <c r="G12" s="31">
        <f t="shared" si="0"/>
        <v>15030000</v>
      </c>
      <c r="H12" s="33">
        <v>15030000</v>
      </c>
      <c r="I12" s="42">
        <f t="shared" si="1"/>
        <v>0</v>
      </c>
      <c r="K12" s="41"/>
      <c r="L12" s="41"/>
      <c r="M12" s="41"/>
      <c r="N12" s="41"/>
      <c r="O12" s="41"/>
    </row>
    <row r="13" customHeight="1" spans="1:15">
      <c r="A13" s="31">
        <v>2100102</v>
      </c>
      <c r="B13" s="32" t="s">
        <v>58</v>
      </c>
      <c r="C13" s="31">
        <v>2193900</v>
      </c>
      <c r="D13" s="31">
        <f t="shared" si="2"/>
        <v>0</v>
      </c>
      <c r="E13" s="31"/>
      <c r="F13" s="31"/>
      <c r="G13" s="31">
        <f t="shared" si="0"/>
        <v>2193900</v>
      </c>
      <c r="H13" s="33"/>
      <c r="I13" s="42">
        <f t="shared" si="1"/>
        <v>2193900</v>
      </c>
      <c r="K13" s="41"/>
      <c r="L13" s="41"/>
      <c r="M13" s="41"/>
      <c r="N13" s="41"/>
      <c r="O13" s="41"/>
    </row>
    <row r="14" customHeight="1" spans="1:15">
      <c r="A14" s="31">
        <v>2100103</v>
      </c>
      <c r="B14" s="31" t="s">
        <v>59</v>
      </c>
      <c r="C14" s="31">
        <v>2664845.4</v>
      </c>
      <c r="D14" s="31">
        <f t="shared" si="2"/>
        <v>2641745.4</v>
      </c>
      <c r="E14" s="31">
        <v>2363907.8</v>
      </c>
      <c r="F14" s="31">
        <v>277837.6</v>
      </c>
      <c r="G14" s="31">
        <f t="shared" si="0"/>
        <v>23100</v>
      </c>
      <c r="H14" s="33"/>
      <c r="I14" s="42">
        <f t="shared" si="1"/>
        <v>23100</v>
      </c>
      <c r="K14" s="41"/>
      <c r="L14" s="41"/>
      <c r="M14" s="41"/>
      <c r="N14" s="41"/>
      <c r="O14" s="41"/>
    </row>
    <row r="15" customHeight="1" spans="1:15">
      <c r="A15" s="31">
        <v>2100199</v>
      </c>
      <c r="B15" s="32" t="s">
        <v>60</v>
      </c>
      <c r="C15" s="31">
        <v>3317000</v>
      </c>
      <c r="D15" s="31">
        <f t="shared" si="2"/>
        <v>0</v>
      </c>
      <c r="E15" s="31"/>
      <c r="F15" s="31"/>
      <c r="G15" s="31">
        <f t="shared" si="0"/>
        <v>3317000</v>
      </c>
      <c r="H15" s="33"/>
      <c r="I15" s="42">
        <f t="shared" si="1"/>
        <v>3317000</v>
      </c>
      <c r="K15" s="41"/>
      <c r="L15" s="41"/>
      <c r="M15" s="41"/>
      <c r="N15" s="41"/>
      <c r="O15" s="41"/>
    </row>
    <row r="16" customHeight="1" spans="1:15">
      <c r="A16" s="31">
        <v>2100201</v>
      </c>
      <c r="B16" s="31" t="s">
        <v>61</v>
      </c>
      <c r="C16" s="31">
        <v>74825000.5</v>
      </c>
      <c r="D16" s="31">
        <f t="shared" si="2"/>
        <v>29460300.5</v>
      </c>
      <c r="E16" s="34">
        <f>29286480.8+150410.9</f>
        <v>29436891.7</v>
      </c>
      <c r="F16" s="31">
        <v>23408.8</v>
      </c>
      <c r="G16" s="31">
        <f t="shared" si="0"/>
        <v>45364700</v>
      </c>
      <c r="H16" s="33">
        <v>12000000</v>
      </c>
      <c r="I16" s="42">
        <f t="shared" si="1"/>
        <v>33364700</v>
      </c>
      <c r="K16" s="41"/>
      <c r="L16" s="41"/>
      <c r="M16" s="41"/>
      <c r="N16" s="41"/>
      <c r="O16" s="41"/>
    </row>
    <row r="17" customHeight="1" spans="1:15">
      <c r="A17" s="31">
        <v>2100202</v>
      </c>
      <c r="B17" s="32" t="s">
        <v>62</v>
      </c>
      <c r="C17" s="31">
        <v>5000000</v>
      </c>
      <c r="D17" s="31">
        <f t="shared" si="2"/>
        <v>0</v>
      </c>
      <c r="E17" s="31"/>
      <c r="F17" s="31"/>
      <c r="G17" s="31">
        <f t="shared" si="0"/>
        <v>5000000</v>
      </c>
      <c r="H17" s="33"/>
      <c r="I17" s="42">
        <f t="shared" si="1"/>
        <v>5000000</v>
      </c>
      <c r="K17" s="41"/>
      <c r="L17" s="41"/>
      <c r="M17" s="41"/>
      <c r="N17" s="41"/>
      <c r="O17" s="41"/>
    </row>
    <row r="18" customHeight="1" spans="1:15">
      <c r="A18" s="31">
        <v>2100299</v>
      </c>
      <c r="B18" s="32" t="s">
        <v>63</v>
      </c>
      <c r="C18" s="31">
        <v>1000000</v>
      </c>
      <c r="D18" s="31">
        <f t="shared" si="2"/>
        <v>0</v>
      </c>
      <c r="E18" s="31"/>
      <c r="F18" s="31"/>
      <c r="G18" s="31">
        <f t="shared" si="0"/>
        <v>1000000</v>
      </c>
      <c r="H18" s="33">
        <v>1000000</v>
      </c>
      <c r="I18" s="42">
        <f t="shared" si="1"/>
        <v>0</v>
      </c>
      <c r="K18" s="41"/>
      <c r="L18" s="41"/>
      <c r="M18" s="41"/>
      <c r="N18" s="41"/>
      <c r="O18" s="41"/>
    </row>
    <row r="19" customHeight="1" spans="1:15">
      <c r="A19" s="31">
        <v>2100302</v>
      </c>
      <c r="B19" s="32" t="s">
        <v>64</v>
      </c>
      <c r="C19" s="31">
        <v>67312977.4</v>
      </c>
      <c r="D19" s="31">
        <f t="shared" si="2"/>
        <v>57295377.4</v>
      </c>
      <c r="E19" s="34">
        <v>56546956.6</v>
      </c>
      <c r="F19" s="34">
        <v>748420.8</v>
      </c>
      <c r="G19" s="31">
        <f t="shared" si="0"/>
        <v>10017600</v>
      </c>
      <c r="H19" s="33">
        <v>10017600</v>
      </c>
      <c r="I19" s="42">
        <f t="shared" si="1"/>
        <v>0</v>
      </c>
      <c r="K19" s="41"/>
      <c r="L19" s="41"/>
      <c r="M19" s="41"/>
      <c r="N19" s="41"/>
      <c r="O19" s="41"/>
    </row>
    <row r="20" customHeight="1" spans="1:15">
      <c r="A20" s="31">
        <v>2100399</v>
      </c>
      <c r="B20" s="32" t="s">
        <v>65</v>
      </c>
      <c r="C20" s="31">
        <v>1486300</v>
      </c>
      <c r="D20" s="31">
        <f t="shared" si="2"/>
        <v>0</v>
      </c>
      <c r="E20" s="31"/>
      <c r="F20" s="31"/>
      <c r="G20" s="31">
        <f t="shared" si="0"/>
        <v>1486300</v>
      </c>
      <c r="H20" s="33">
        <v>1486300</v>
      </c>
      <c r="I20" s="42">
        <f t="shared" si="1"/>
        <v>0</v>
      </c>
      <c r="K20" s="41"/>
      <c r="L20" s="41"/>
      <c r="M20" s="41"/>
      <c r="N20" s="41"/>
      <c r="O20" s="41"/>
    </row>
    <row r="21" customHeight="1" spans="1:15">
      <c r="A21" s="31">
        <v>2100401</v>
      </c>
      <c r="B21" s="31" t="s">
        <v>66</v>
      </c>
      <c r="C21" s="31">
        <v>5372085.8</v>
      </c>
      <c r="D21" s="31">
        <f t="shared" si="2"/>
        <v>5128085.8</v>
      </c>
      <c r="E21" s="31">
        <v>4499378.6</v>
      </c>
      <c r="F21" s="31">
        <v>628707.2</v>
      </c>
      <c r="G21" s="31">
        <f t="shared" si="0"/>
        <v>244000</v>
      </c>
      <c r="H21" s="33"/>
      <c r="I21" s="42">
        <f t="shared" si="1"/>
        <v>244000</v>
      </c>
      <c r="K21" s="41"/>
      <c r="L21" s="41"/>
      <c r="M21" s="41"/>
      <c r="N21" s="41"/>
      <c r="O21" s="41"/>
    </row>
    <row r="22" customHeight="1" spans="1:15">
      <c r="A22" s="31">
        <v>2100402</v>
      </c>
      <c r="B22" s="31" t="s">
        <v>67</v>
      </c>
      <c r="C22" s="31">
        <v>3357196.4</v>
      </c>
      <c r="D22" s="31">
        <f t="shared" si="2"/>
        <v>1405196.4</v>
      </c>
      <c r="E22" s="31">
        <v>1226937.2</v>
      </c>
      <c r="F22" s="31">
        <v>178259.2</v>
      </c>
      <c r="G22" s="31">
        <f t="shared" si="0"/>
        <v>1952000</v>
      </c>
      <c r="H22" s="33"/>
      <c r="I22" s="42">
        <f t="shared" si="1"/>
        <v>1952000</v>
      </c>
      <c r="K22" s="41"/>
      <c r="L22" s="41"/>
      <c r="M22" s="41"/>
      <c r="N22" s="41"/>
      <c r="O22" s="41"/>
    </row>
    <row r="23" customHeight="1" spans="1:15">
      <c r="A23" s="31">
        <v>2100403</v>
      </c>
      <c r="B23" s="31" t="s">
        <v>68</v>
      </c>
      <c r="C23" s="31">
        <v>5538436.2</v>
      </c>
      <c r="D23" s="31">
        <f t="shared" si="2"/>
        <v>1059836.2</v>
      </c>
      <c r="E23" s="31">
        <v>929253</v>
      </c>
      <c r="F23" s="31">
        <v>130583.2</v>
      </c>
      <c r="G23" s="31">
        <f t="shared" si="0"/>
        <v>4478600</v>
      </c>
      <c r="H23" s="33"/>
      <c r="I23" s="42">
        <f t="shared" si="1"/>
        <v>4478600</v>
      </c>
      <c r="K23" s="41"/>
      <c r="L23" s="41"/>
      <c r="M23" s="41"/>
      <c r="N23" s="41"/>
      <c r="O23" s="41"/>
    </row>
    <row r="24" customHeight="1" spans="1:15">
      <c r="A24" s="31">
        <v>2100407</v>
      </c>
      <c r="B24" s="31" t="s">
        <v>69</v>
      </c>
      <c r="C24" s="31">
        <v>3547858</v>
      </c>
      <c r="D24" s="31">
        <f t="shared" si="2"/>
        <v>1781658</v>
      </c>
      <c r="E24" s="31">
        <v>1568025.2</v>
      </c>
      <c r="F24" s="31">
        <v>213632.8</v>
      </c>
      <c r="G24" s="31">
        <f t="shared" si="0"/>
        <v>1766200</v>
      </c>
      <c r="H24" s="33"/>
      <c r="I24" s="42">
        <f t="shared" si="1"/>
        <v>1766200</v>
      </c>
      <c r="K24" s="41"/>
      <c r="L24" s="41"/>
      <c r="M24" s="41"/>
      <c r="N24" s="41"/>
      <c r="O24" s="41"/>
    </row>
    <row r="25" customHeight="1" spans="1:15">
      <c r="A25" s="31">
        <v>2100408</v>
      </c>
      <c r="B25" s="32" t="s">
        <v>70</v>
      </c>
      <c r="C25" s="31">
        <v>8800000</v>
      </c>
      <c r="D25" s="31">
        <f t="shared" ref="D25:D34" si="3">E25+F25</f>
        <v>0</v>
      </c>
      <c r="E25" s="31"/>
      <c r="F25" s="31"/>
      <c r="G25" s="31">
        <f t="shared" si="0"/>
        <v>8800000</v>
      </c>
      <c r="H25" s="33">
        <v>8800000</v>
      </c>
      <c r="I25" s="42">
        <f t="shared" si="1"/>
        <v>0</v>
      </c>
      <c r="K25" s="41"/>
      <c r="L25" s="41"/>
      <c r="M25" s="41"/>
      <c r="N25" s="41"/>
      <c r="O25" s="41"/>
    </row>
    <row r="26" customHeight="1" spans="1:15">
      <c r="A26" s="31">
        <v>2100409</v>
      </c>
      <c r="B26" s="32" t="s">
        <v>71</v>
      </c>
      <c r="C26" s="31">
        <v>2620000</v>
      </c>
      <c r="D26" s="31">
        <f t="shared" si="3"/>
        <v>0</v>
      </c>
      <c r="E26" s="31"/>
      <c r="F26" s="31"/>
      <c r="G26" s="31">
        <f t="shared" si="0"/>
        <v>2620000</v>
      </c>
      <c r="H26" s="33"/>
      <c r="I26" s="42">
        <f t="shared" si="1"/>
        <v>2620000</v>
      </c>
      <c r="K26" s="41"/>
      <c r="L26" s="41"/>
      <c r="M26" s="41"/>
      <c r="N26" s="41"/>
      <c r="O26" s="41"/>
    </row>
    <row r="27" customHeight="1" spans="1:15">
      <c r="A27" s="31">
        <v>2100499</v>
      </c>
      <c r="B27" s="32" t="s">
        <v>72</v>
      </c>
      <c r="C27" s="31">
        <v>3810000</v>
      </c>
      <c r="D27" s="31">
        <f t="shared" si="3"/>
        <v>0</v>
      </c>
      <c r="E27" s="31"/>
      <c r="F27" s="31"/>
      <c r="G27" s="31">
        <f t="shared" si="0"/>
        <v>3810000</v>
      </c>
      <c r="H27" s="33"/>
      <c r="I27" s="42">
        <f t="shared" si="1"/>
        <v>3810000</v>
      </c>
      <c r="K27" s="41"/>
      <c r="L27" s="41"/>
      <c r="M27" s="41"/>
      <c r="N27" s="41"/>
      <c r="O27" s="41"/>
    </row>
    <row r="28" customHeight="1" spans="1:15">
      <c r="A28" s="31">
        <v>2100717</v>
      </c>
      <c r="B28" s="32" t="s">
        <v>73</v>
      </c>
      <c r="C28" s="31">
        <v>1548600</v>
      </c>
      <c r="D28" s="31">
        <f t="shared" si="3"/>
        <v>0</v>
      </c>
      <c r="E28" s="31"/>
      <c r="F28" s="31"/>
      <c r="G28" s="31">
        <f t="shared" si="0"/>
        <v>1548600</v>
      </c>
      <c r="H28" s="33">
        <v>1548600</v>
      </c>
      <c r="I28" s="42">
        <f t="shared" si="1"/>
        <v>0</v>
      </c>
      <c r="K28" s="41"/>
      <c r="L28" s="41"/>
      <c r="M28" s="41"/>
      <c r="N28" s="41"/>
      <c r="O28" s="41"/>
    </row>
    <row r="29" customHeight="1" spans="1:15">
      <c r="A29" s="31">
        <v>2100799</v>
      </c>
      <c r="B29" s="32" t="s">
        <v>74</v>
      </c>
      <c r="C29" s="31">
        <v>11232160</v>
      </c>
      <c r="D29" s="31">
        <f t="shared" si="3"/>
        <v>0</v>
      </c>
      <c r="E29" s="31"/>
      <c r="F29" s="31"/>
      <c r="G29" s="31">
        <f t="shared" si="0"/>
        <v>11232160</v>
      </c>
      <c r="H29" s="33"/>
      <c r="I29" s="42">
        <f t="shared" si="1"/>
        <v>11232160</v>
      </c>
      <c r="K29" s="41"/>
      <c r="L29" s="41"/>
      <c r="M29" s="41"/>
      <c r="N29" s="41"/>
      <c r="O29" s="41"/>
    </row>
    <row r="30" customHeight="1" spans="1:15">
      <c r="A30" s="31">
        <v>2101101</v>
      </c>
      <c r="B30" s="31" t="s">
        <v>75</v>
      </c>
      <c r="C30" s="31">
        <v>145265.3</v>
      </c>
      <c r="D30" s="31">
        <f t="shared" si="3"/>
        <v>145265.3</v>
      </c>
      <c r="E30" s="31">
        <v>145265.3</v>
      </c>
      <c r="F30" s="31"/>
      <c r="G30" s="31">
        <f t="shared" si="0"/>
        <v>0</v>
      </c>
      <c r="H30" s="33"/>
      <c r="I30" s="42">
        <f t="shared" si="1"/>
        <v>0</v>
      </c>
      <c r="K30" s="41"/>
      <c r="L30" s="41"/>
      <c r="M30" s="41"/>
      <c r="N30" s="41"/>
      <c r="O30" s="41"/>
    </row>
    <row r="31" customHeight="1" spans="1:15">
      <c r="A31" s="31">
        <v>2101102</v>
      </c>
      <c r="B31" s="31" t="s">
        <v>76</v>
      </c>
      <c r="C31" s="31">
        <v>2650837.3</v>
      </c>
      <c r="D31" s="31">
        <f t="shared" si="3"/>
        <v>2650837.3</v>
      </c>
      <c r="E31" s="34">
        <f>552361.9+2098475.4</f>
        <v>2650837.3</v>
      </c>
      <c r="F31" s="31"/>
      <c r="G31" s="31">
        <f t="shared" si="0"/>
        <v>0</v>
      </c>
      <c r="H31" s="33"/>
      <c r="I31" s="42">
        <f t="shared" si="1"/>
        <v>0</v>
      </c>
      <c r="K31" s="41"/>
      <c r="L31" s="41"/>
      <c r="M31" s="41"/>
      <c r="N31" s="41"/>
      <c r="O31" s="41"/>
    </row>
    <row r="32" customHeight="1" spans="1:15">
      <c r="A32" s="31">
        <v>2101103</v>
      </c>
      <c r="B32" s="31" t="s">
        <v>77</v>
      </c>
      <c r="C32" s="31">
        <v>6226537.4</v>
      </c>
      <c r="D32" s="31">
        <f t="shared" si="3"/>
        <v>6226537.4</v>
      </c>
      <c r="E32" s="34">
        <f>1496507.2+4730030.2</f>
        <v>6226537.4</v>
      </c>
      <c r="F32" s="31"/>
      <c r="G32" s="31">
        <f t="shared" si="0"/>
        <v>0</v>
      </c>
      <c r="H32" s="33"/>
      <c r="I32" s="42">
        <f t="shared" si="1"/>
        <v>0</v>
      </c>
      <c r="K32" s="41"/>
      <c r="L32" s="41"/>
      <c r="M32" s="41"/>
      <c r="N32" s="41"/>
      <c r="O32" s="41"/>
    </row>
    <row r="33" customHeight="1" spans="1:15">
      <c r="A33" s="31">
        <v>2101203</v>
      </c>
      <c r="B33" s="32" t="s">
        <v>78</v>
      </c>
      <c r="C33" s="31">
        <v>22380000</v>
      </c>
      <c r="D33" s="31">
        <f t="shared" si="3"/>
        <v>0</v>
      </c>
      <c r="E33" s="34"/>
      <c r="F33" s="31"/>
      <c r="G33" s="31">
        <f t="shared" si="0"/>
        <v>22380000</v>
      </c>
      <c r="H33" s="33"/>
      <c r="I33" s="42">
        <f t="shared" si="1"/>
        <v>22380000</v>
      </c>
      <c r="K33" s="41"/>
      <c r="L33" s="41"/>
      <c r="M33" s="41"/>
      <c r="N33" s="41"/>
      <c r="O33" s="41"/>
    </row>
    <row r="34" customHeight="1" spans="1:15">
      <c r="A34" s="31">
        <v>2109901</v>
      </c>
      <c r="B34" s="31" t="s">
        <v>79</v>
      </c>
      <c r="C34" s="31">
        <v>2539766.6</v>
      </c>
      <c r="D34" s="31">
        <f t="shared" si="3"/>
        <v>77766.6</v>
      </c>
      <c r="E34" s="34">
        <v>66775.4</v>
      </c>
      <c r="F34" s="31">
        <v>10991.2</v>
      </c>
      <c r="G34" s="31">
        <f t="shared" si="0"/>
        <v>2462000</v>
      </c>
      <c r="H34" s="33"/>
      <c r="I34" s="42">
        <f t="shared" si="1"/>
        <v>2462000</v>
      </c>
      <c r="K34" s="41"/>
      <c r="L34" s="41"/>
      <c r="M34" s="41"/>
      <c r="N34" s="41"/>
      <c r="O34" s="41"/>
    </row>
    <row r="35" customHeight="1" spans="1:15">
      <c r="A35" s="32">
        <v>2210201</v>
      </c>
      <c r="B35" s="32" t="s">
        <v>80</v>
      </c>
      <c r="C35" s="31">
        <v>7471845</v>
      </c>
      <c r="D35" s="31">
        <f t="shared" ref="D32:D38" si="4">E35+F35</f>
        <v>7471845</v>
      </c>
      <c r="E35" s="34">
        <f>1795808.6+5676036.4</f>
        <v>7471845</v>
      </c>
      <c r="F35" s="31"/>
      <c r="G35" s="31">
        <f t="shared" si="0"/>
        <v>0</v>
      </c>
      <c r="H35" s="33"/>
      <c r="I35" s="42">
        <f t="shared" si="1"/>
        <v>0</v>
      </c>
      <c r="K35" s="41"/>
      <c r="L35" s="41"/>
      <c r="M35" s="41"/>
      <c r="N35" s="41"/>
      <c r="O35" s="41"/>
    </row>
    <row r="36" customHeight="1" spans="1:15">
      <c r="A36" s="32">
        <v>2120804</v>
      </c>
      <c r="B36" s="31" t="s">
        <v>99</v>
      </c>
      <c r="C36" s="31">
        <v>4000000</v>
      </c>
      <c r="D36" s="31">
        <f t="shared" si="4"/>
        <v>0</v>
      </c>
      <c r="E36" s="33"/>
      <c r="F36" s="31"/>
      <c r="G36" s="31">
        <f t="shared" si="0"/>
        <v>4000000</v>
      </c>
      <c r="H36" s="33">
        <v>4000000</v>
      </c>
      <c r="I36" s="42">
        <f t="shared" si="1"/>
        <v>0</v>
      </c>
      <c r="K36" s="41"/>
      <c r="L36" s="41"/>
      <c r="M36" s="41"/>
      <c r="N36" s="41"/>
      <c r="O36" s="41"/>
    </row>
    <row r="37" customHeight="1" spans="1:15">
      <c r="A37" s="32">
        <v>2120899</v>
      </c>
      <c r="B37" s="32" t="s">
        <v>100</v>
      </c>
      <c r="C37" s="31">
        <v>50960000</v>
      </c>
      <c r="D37" s="31">
        <f t="shared" si="4"/>
        <v>0</v>
      </c>
      <c r="E37" s="31"/>
      <c r="F37" s="31"/>
      <c r="G37" s="31">
        <f t="shared" si="0"/>
        <v>50960000</v>
      </c>
      <c r="H37" s="31"/>
      <c r="I37" s="42">
        <f t="shared" si="1"/>
        <v>50960000</v>
      </c>
      <c r="K37" s="41"/>
      <c r="L37" s="41"/>
      <c r="M37" s="41"/>
      <c r="N37" s="41"/>
      <c r="O37" s="41"/>
    </row>
    <row r="38" customHeight="1" spans="1:15">
      <c r="A38" s="30" t="s">
        <v>8</v>
      </c>
      <c r="B38" s="30"/>
      <c r="C38" s="31">
        <f>SUM(C6:C37)</f>
        <v>356271019.5</v>
      </c>
      <c r="D38" s="31">
        <f t="shared" ref="C38:F38" si="5">SUM(D6:D37)</f>
        <v>156434859.5</v>
      </c>
      <c r="E38" s="31">
        <f t="shared" si="5"/>
        <v>153124329.1</v>
      </c>
      <c r="F38" s="31">
        <f t="shared" si="5"/>
        <v>3310530.4</v>
      </c>
      <c r="G38" s="31">
        <f>H38+I38</f>
        <v>199836160</v>
      </c>
      <c r="H38" s="31">
        <f>SUM(H6:H37)</f>
        <v>53882500</v>
      </c>
      <c r="I38" s="31">
        <f>SUM(I6:I37)</f>
        <v>145953660</v>
      </c>
      <c r="K38" s="43"/>
      <c r="L38" s="25"/>
      <c r="M38" s="25"/>
      <c r="N38" s="25"/>
      <c r="O38" s="25"/>
    </row>
    <row r="39" ht="32.25" customHeight="1" spans="1:15">
      <c r="A39" s="35" t="s">
        <v>135</v>
      </c>
      <c r="B39" s="35"/>
      <c r="C39" s="35"/>
      <c r="D39" s="35"/>
      <c r="E39" s="35"/>
      <c r="F39" s="35"/>
      <c r="G39" s="35"/>
      <c r="H39" s="35"/>
      <c r="I39" s="35"/>
      <c r="K39" s="43"/>
      <c r="L39" s="25"/>
      <c r="M39" s="25"/>
      <c r="N39" s="25"/>
      <c r="O39" s="25"/>
    </row>
    <row r="40" ht="30.75" customHeight="1" spans="1:15">
      <c r="A40" s="35"/>
      <c r="B40" s="35"/>
      <c r="C40" s="35"/>
      <c r="D40" s="35"/>
      <c r="E40" s="35"/>
      <c r="F40" s="35"/>
      <c r="G40" s="35"/>
      <c r="H40" s="35"/>
      <c r="I40" s="35"/>
      <c r="K40" s="43"/>
      <c r="L40" s="25"/>
      <c r="M40" s="25"/>
      <c r="N40" s="25"/>
      <c r="O40" s="25"/>
    </row>
    <row r="41" customHeight="1" spans="11:15">
      <c r="K41" s="25"/>
      <c r="L41" s="25"/>
      <c r="M41" s="25"/>
      <c r="N41" s="25"/>
      <c r="O41" s="25"/>
    </row>
    <row r="42" customHeight="1" spans="11:15">
      <c r="K42" s="25"/>
      <c r="L42" s="25"/>
      <c r="M42" s="25"/>
      <c r="N42" s="25"/>
      <c r="O42" s="25"/>
    </row>
    <row r="43" customHeight="1" spans="11:15">
      <c r="K43" s="25"/>
      <c r="L43" s="25"/>
      <c r="M43" s="25"/>
      <c r="N43" s="25"/>
      <c r="O43" s="25"/>
    </row>
    <row r="44" customHeight="1" spans="11:15">
      <c r="K44" s="25"/>
      <c r="L44" s="25"/>
      <c r="M44" s="25"/>
      <c r="N44" s="25"/>
      <c r="O44" s="25"/>
    </row>
    <row r="45" customHeight="1" spans="11:15">
      <c r="K45" s="25"/>
      <c r="L45" s="25"/>
      <c r="M45" s="25"/>
      <c r="N45" s="25"/>
      <c r="O45" s="25"/>
    </row>
    <row r="46" customHeight="1" spans="11:15">
      <c r="K46" s="25"/>
      <c r="L46" s="25"/>
      <c r="M46" s="25"/>
      <c r="N46" s="25"/>
      <c r="O46" s="25"/>
    </row>
    <row r="47" customHeight="1" spans="11:15">
      <c r="K47" s="25"/>
      <c r="L47" s="25"/>
      <c r="M47" s="25"/>
      <c r="N47" s="25"/>
      <c r="O47" s="25"/>
    </row>
  </sheetData>
  <mergeCells count="10">
    <mergeCell ref="A2:I2"/>
    <mergeCell ref="K3:O3"/>
    <mergeCell ref="A4:B4"/>
    <mergeCell ref="D4:F4"/>
    <mergeCell ref="G4:I4"/>
    <mergeCell ref="K5:L5"/>
    <mergeCell ref="M5:O5"/>
    <mergeCell ref="A38:B38"/>
    <mergeCell ref="C4:C5"/>
    <mergeCell ref="A39:I40"/>
  </mergeCells>
  <printOptions horizontalCentered="1"/>
  <pageMargins left="0.826388888888889" right="0.235416666666667" top="0.747916666666667" bottom="0.747916666666667" header="0.313888888888889" footer="0.313888888888889"/>
  <pageSetup paperSize="9"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324"/>
  <sheetViews>
    <sheetView topLeftCell="A59" workbookViewId="0">
      <selection activeCell="E11" sqref="E11:E12"/>
    </sheetView>
  </sheetViews>
  <sheetFormatPr defaultColWidth="9" defaultRowHeight="13.5"/>
  <cols>
    <col min="1" max="1" width="30.5" style="2" customWidth="1"/>
    <col min="2" max="2" width="22.25" style="2" customWidth="1"/>
    <col min="3" max="3" width="21.125" style="2" customWidth="1"/>
    <col min="4" max="4" width="15.75" style="2" customWidth="1"/>
    <col min="5" max="5" width="16.25" style="2" customWidth="1"/>
    <col min="6" max="6" width="15.875" style="2" customWidth="1"/>
    <col min="7" max="7" width="12.625" style="2" customWidth="1"/>
    <col min="8" max="8" width="25.375" style="2" customWidth="1"/>
    <col min="9" max="9" width="28.625" style="2" customWidth="1"/>
    <col min="10" max="16382" width="9" style="2"/>
    <col min="16383" max="16384" width="9" style="3"/>
  </cols>
  <sheetData>
    <row r="1" spans="1:9">
      <c r="A1" s="3" t="s">
        <v>136</v>
      </c>
      <c r="B1" s="4"/>
      <c r="C1" s="5" t="s">
        <v>137</v>
      </c>
      <c r="D1" s="5" t="s">
        <v>137</v>
      </c>
      <c r="E1" s="5" t="s">
        <v>137</v>
      </c>
      <c r="F1" s="5" t="s">
        <v>137</v>
      </c>
      <c r="G1" s="5" t="s">
        <v>137</v>
      </c>
      <c r="H1" s="5" t="s">
        <v>137</v>
      </c>
      <c r="I1" s="5" t="s">
        <v>137</v>
      </c>
    </row>
    <row r="2" ht="27" spans="1:9">
      <c r="A2" s="6" t="s">
        <v>138</v>
      </c>
      <c r="B2" s="6"/>
      <c r="C2" s="6"/>
      <c r="D2" s="6"/>
      <c r="E2" s="6"/>
      <c r="F2" s="6"/>
      <c r="G2" s="6"/>
      <c r="H2" s="6"/>
      <c r="I2" s="6"/>
    </row>
    <row r="3" ht="26.25" customHeight="1" spans="1:9">
      <c r="A3" s="7"/>
      <c r="B3" s="7"/>
      <c r="C3" s="8" t="s">
        <v>139</v>
      </c>
      <c r="D3" s="9"/>
      <c r="E3" s="10"/>
      <c r="F3" s="11"/>
      <c r="G3" s="12"/>
      <c r="H3" s="13" t="s">
        <v>3</v>
      </c>
      <c r="I3" s="13"/>
    </row>
    <row r="4" s="1" customFormat="1" ht="27" customHeight="1" spans="1:16384">
      <c r="A4" s="14" t="s">
        <v>140</v>
      </c>
      <c r="B4" s="14" t="s">
        <v>141</v>
      </c>
      <c r="C4" s="14" t="s">
        <v>142</v>
      </c>
      <c r="D4" s="14" t="s">
        <v>7</v>
      </c>
      <c r="E4" s="14"/>
      <c r="F4" s="14"/>
      <c r="G4" s="14" t="s">
        <v>143</v>
      </c>
      <c r="H4" s="14" t="s">
        <v>144</v>
      </c>
      <c r="I4" s="14" t="s">
        <v>145</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c r="XEZ4" s="21"/>
      <c r="XFA4" s="21"/>
      <c r="XFB4" s="21"/>
      <c r="XFC4" s="21"/>
      <c r="XFD4" s="21"/>
    </row>
    <row r="5" s="1" customFormat="1" ht="22.5" customHeight="1" spans="1:16384">
      <c r="A5" s="14"/>
      <c r="B5" s="14"/>
      <c r="C5" s="14"/>
      <c r="D5" s="14" t="s">
        <v>48</v>
      </c>
      <c r="E5" s="14" t="s">
        <v>133</v>
      </c>
      <c r="F5" s="14" t="s">
        <v>134</v>
      </c>
      <c r="G5" s="14"/>
      <c r="H5" s="14"/>
      <c r="I5" s="14"/>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c r="XFC5" s="21"/>
      <c r="XFD5" s="21"/>
    </row>
    <row r="6" spans="1:9">
      <c r="A6" s="15" t="s">
        <v>146</v>
      </c>
      <c r="B6" s="16"/>
      <c r="C6" s="17"/>
      <c r="D6" s="18">
        <v>216203800</v>
      </c>
      <c r="E6" s="18">
        <f>E7+E212+E280+E284+E301+E311+E315+E318</f>
        <v>32045700</v>
      </c>
      <c r="F6" s="18">
        <f>F7+F212+F280+F284+F301+F311+F315+F318</f>
        <v>184158100</v>
      </c>
      <c r="G6" s="16"/>
      <c r="H6" s="16"/>
      <c r="I6" s="16"/>
    </row>
    <row r="7" spans="1:9">
      <c r="A7" s="15" t="s">
        <v>147</v>
      </c>
      <c r="B7" s="16"/>
      <c r="C7" s="17"/>
      <c r="D7" s="18">
        <v>33463300</v>
      </c>
      <c r="E7" s="18">
        <f>E8+E20+E22+E29+E40+E53+E116+E122+E132</f>
        <v>9100000</v>
      </c>
      <c r="F7" s="18">
        <f>F8+F20+F22+F29+F40+F53+F116+F122+F132</f>
        <v>24363300</v>
      </c>
      <c r="G7" s="16"/>
      <c r="H7" s="16"/>
      <c r="I7" s="16"/>
    </row>
    <row r="8" spans="1:9">
      <c r="A8" s="19" t="s">
        <v>148</v>
      </c>
      <c r="B8" s="16"/>
      <c r="C8" s="17"/>
      <c r="D8" s="18">
        <v>6468600</v>
      </c>
      <c r="E8" s="18"/>
      <c r="F8" s="18">
        <v>6468600</v>
      </c>
      <c r="G8" s="16"/>
      <c r="H8" s="16"/>
      <c r="I8" s="16"/>
    </row>
    <row r="9" ht="27" spans="1:9">
      <c r="A9" s="19"/>
      <c r="B9" s="19" t="s">
        <v>149</v>
      </c>
      <c r="C9" s="19" t="s">
        <v>150</v>
      </c>
      <c r="D9" s="18">
        <v>79200</v>
      </c>
      <c r="E9" s="18"/>
      <c r="F9" s="18">
        <v>79200</v>
      </c>
      <c r="G9" s="20" t="s">
        <v>151</v>
      </c>
      <c r="H9" s="15" t="s">
        <v>152</v>
      </c>
      <c r="I9" s="15" t="s">
        <v>153</v>
      </c>
    </row>
    <row r="10" ht="27" spans="1:9">
      <c r="A10" s="19"/>
      <c r="B10" s="19"/>
      <c r="C10" s="19"/>
      <c r="D10" s="18"/>
      <c r="E10" s="18"/>
      <c r="F10" s="18"/>
      <c r="G10" s="20" t="s">
        <v>154</v>
      </c>
      <c r="H10" s="15" t="s">
        <v>155</v>
      </c>
      <c r="I10" s="15" t="s">
        <v>156</v>
      </c>
    </row>
    <row r="11" ht="27" spans="1:9">
      <c r="A11" s="19"/>
      <c r="B11" s="19" t="s">
        <v>157</v>
      </c>
      <c r="C11" s="19" t="s">
        <v>150</v>
      </c>
      <c r="D11" s="18">
        <v>130900</v>
      </c>
      <c r="E11" s="18"/>
      <c r="F11" s="18">
        <v>130900</v>
      </c>
      <c r="G11" s="20" t="s">
        <v>151</v>
      </c>
      <c r="H11" s="15" t="s">
        <v>158</v>
      </c>
      <c r="I11" s="15" t="s">
        <v>159</v>
      </c>
    </row>
    <row r="12" ht="27" spans="1:9">
      <c r="A12" s="19"/>
      <c r="B12" s="19"/>
      <c r="C12" s="19"/>
      <c r="D12" s="18"/>
      <c r="E12" s="18"/>
      <c r="F12" s="18"/>
      <c r="G12" s="20" t="s">
        <v>154</v>
      </c>
      <c r="H12" s="15" t="s">
        <v>160</v>
      </c>
      <c r="I12" s="15" t="s">
        <v>161</v>
      </c>
    </row>
    <row r="13" ht="27" spans="1:9">
      <c r="A13" s="19"/>
      <c r="B13" s="19" t="s">
        <v>162</v>
      </c>
      <c r="C13" s="19" t="s">
        <v>150</v>
      </c>
      <c r="D13" s="18">
        <v>68500</v>
      </c>
      <c r="E13" s="18"/>
      <c r="F13" s="18">
        <v>68500</v>
      </c>
      <c r="G13" s="20" t="s">
        <v>151</v>
      </c>
      <c r="H13" s="15" t="s">
        <v>163</v>
      </c>
      <c r="I13" s="15" t="s">
        <v>164</v>
      </c>
    </row>
    <row r="14" ht="27" spans="1:9">
      <c r="A14" s="19"/>
      <c r="B14" s="19"/>
      <c r="C14" s="19"/>
      <c r="D14" s="18"/>
      <c r="E14" s="18"/>
      <c r="F14" s="18"/>
      <c r="G14" s="20" t="s">
        <v>154</v>
      </c>
      <c r="H14" s="15" t="s">
        <v>165</v>
      </c>
      <c r="I14" s="15" t="s">
        <v>166</v>
      </c>
    </row>
    <row r="15" ht="27" spans="1:9">
      <c r="A15" s="19"/>
      <c r="B15" s="19" t="s">
        <v>167</v>
      </c>
      <c r="C15" s="19" t="s">
        <v>150</v>
      </c>
      <c r="D15" s="18">
        <v>1500000</v>
      </c>
      <c r="E15" s="18"/>
      <c r="F15" s="18">
        <v>1500000</v>
      </c>
      <c r="G15" s="20" t="s">
        <v>151</v>
      </c>
      <c r="H15" s="15" t="s">
        <v>168</v>
      </c>
      <c r="I15" s="15" t="s">
        <v>169</v>
      </c>
    </row>
    <row r="16" spans="1:9">
      <c r="A16" s="19"/>
      <c r="B16" s="19"/>
      <c r="C16" s="19"/>
      <c r="D16" s="18"/>
      <c r="E16" s="18"/>
      <c r="F16" s="18"/>
      <c r="G16" s="20" t="s">
        <v>154</v>
      </c>
      <c r="H16" s="15" t="s">
        <v>170</v>
      </c>
      <c r="I16" s="15" t="s">
        <v>171</v>
      </c>
    </row>
    <row r="17" ht="27" spans="1:9">
      <c r="A17" s="19"/>
      <c r="B17" s="19" t="s">
        <v>172</v>
      </c>
      <c r="C17" s="19" t="s">
        <v>150</v>
      </c>
      <c r="D17" s="18">
        <v>1990000</v>
      </c>
      <c r="E17" s="18"/>
      <c r="F17" s="18">
        <v>1990000</v>
      </c>
      <c r="G17" s="20" t="s">
        <v>151</v>
      </c>
      <c r="H17" s="15" t="s">
        <v>173</v>
      </c>
      <c r="I17" s="15" t="s">
        <v>174</v>
      </c>
    </row>
    <row r="18" spans="1:9">
      <c r="A18" s="19"/>
      <c r="B18" s="19" t="s">
        <v>175</v>
      </c>
      <c r="C18" s="19" t="s">
        <v>150</v>
      </c>
      <c r="D18" s="18">
        <v>2700000</v>
      </c>
      <c r="E18" s="18"/>
      <c r="F18" s="18">
        <v>2700000</v>
      </c>
      <c r="G18" s="20" t="s">
        <v>151</v>
      </c>
      <c r="H18" s="15" t="s">
        <v>176</v>
      </c>
      <c r="I18" s="15" t="s">
        <v>177</v>
      </c>
    </row>
    <row r="19" ht="27" spans="1:9">
      <c r="A19" s="19"/>
      <c r="B19" s="19"/>
      <c r="C19" s="19"/>
      <c r="D19" s="18"/>
      <c r="E19" s="18"/>
      <c r="F19" s="18"/>
      <c r="G19" s="20" t="s">
        <v>154</v>
      </c>
      <c r="H19" s="15" t="s">
        <v>178</v>
      </c>
      <c r="I19" s="15" t="s">
        <v>179</v>
      </c>
    </row>
    <row r="20" spans="1:9">
      <c r="A20" s="19" t="s">
        <v>180</v>
      </c>
      <c r="B20" s="16"/>
      <c r="C20" s="17"/>
      <c r="D20" s="18">
        <v>11870000</v>
      </c>
      <c r="E20" s="18"/>
      <c r="F20" s="18">
        <v>11870000</v>
      </c>
      <c r="G20" s="16"/>
      <c r="H20" s="16"/>
      <c r="I20" s="16"/>
    </row>
    <row r="21" ht="27" spans="1:9">
      <c r="A21" s="19"/>
      <c r="B21" s="19" t="s">
        <v>181</v>
      </c>
      <c r="C21" s="19" t="s">
        <v>182</v>
      </c>
      <c r="D21" s="18">
        <v>11870000</v>
      </c>
      <c r="E21" s="18"/>
      <c r="F21" s="18">
        <v>11870000</v>
      </c>
      <c r="G21" s="20" t="s">
        <v>151</v>
      </c>
      <c r="H21" s="15" t="s">
        <v>183</v>
      </c>
      <c r="I21" s="15" t="s">
        <v>184</v>
      </c>
    </row>
    <row r="22" spans="1:9">
      <c r="A22" s="19" t="s">
        <v>185</v>
      </c>
      <c r="B22" s="16"/>
      <c r="C22" s="17"/>
      <c r="D22" s="18">
        <v>200000</v>
      </c>
      <c r="E22" s="18"/>
      <c r="F22" s="18">
        <v>200000</v>
      </c>
      <c r="G22" s="16"/>
      <c r="H22" s="16"/>
      <c r="I22" s="16"/>
    </row>
    <row r="23" ht="40.5" spans="1:9">
      <c r="A23" s="19"/>
      <c r="B23" s="19" t="s">
        <v>186</v>
      </c>
      <c r="C23" s="19" t="s">
        <v>182</v>
      </c>
      <c r="D23" s="18">
        <v>200000</v>
      </c>
      <c r="E23" s="18"/>
      <c r="F23" s="18">
        <v>200000</v>
      </c>
      <c r="G23" s="20" t="s">
        <v>151</v>
      </c>
      <c r="H23" s="15" t="s">
        <v>187</v>
      </c>
      <c r="I23" s="15" t="s">
        <v>188</v>
      </c>
    </row>
    <row r="24" ht="40.5" spans="1:9">
      <c r="A24" s="19"/>
      <c r="B24" s="19"/>
      <c r="C24" s="19"/>
      <c r="D24" s="18"/>
      <c r="E24" s="18"/>
      <c r="F24" s="18"/>
      <c r="G24" s="20"/>
      <c r="H24" s="15" t="s">
        <v>189</v>
      </c>
      <c r="I24" s="15" t="s">
        <v>190</v>
      </c>
    </row>
    <row r="25" ht="40.5" spans="1:9">
      <c r="A25" s="19"/>
      <c r="B25" s="19"/>
      <c r="C25" s="19"/>
      <c r="D25" s="18"/>
      <c r="E25" s="18"/>
      <c r="F25" s="18"/>
      <c r="G25" s="20"/>
      <c r="H25" s="15" t="s">
        <v>191</v>
      </c>
      <c r="I25" s="15" t="s">
        <v>192</v>
      </c>
    </row>
    <row r="26" ht="54" spans="1:9">
      <c r="A26" s="19"/>
      <c r="B26" s="19"/>
      <c r="C26" s="19"/>
      <c r="D26" s="18"/>
      <c r="E26" s="18"/>
      <c r="F26" s="18"/>
      <c r="G26" s="20" t="s">
        <v>154</v>
      </c>
      <c r="H26" s="15" t="s">
        <v>187</v>
      </c>
      <c r="I26" s="15" t="s">
        <v>193</v>
      </c>
    </row>
    <row r="27" ht="40.5" spans="1:9">
      <c r="A27" s="19"/>
      <c r="B27" s="19"/>
      <c r="C27" s="19"/>
      <c r="D27" s="18"/>
      <c r="E27" s="18"/>
      <c r="F27" s="18"/>
      <c r="G27" s="20"/>
      <c r="H27" s="15" t="s">
        <v>189</v>
      </c>
      <c r="I27" s="15" t="s">
        <v>194</v>
      </c>
    </row>
    <row r="28" ht="40.5" spans="1:9">
      <c r="A28" s="19"/>
      <c r="B28" s="19"/>
      <c r="C28" s="19"/>
      <c r="D28" s="18"/>
      <c r="E28" s="18"/>
      <c r="F28" s="18"/>
      <c r="G28" s="20"/>
      <c r="H28" s="15" t="s">
        <v>191</v>
      </c>
      <c r="I28" s="15" t="s">
        <v>195</v>
      </c>
    </row>
    <row r="29" spans="1:9">
      <c r="A29" s="19" t="s">
        <v>196</v>
      </c>
      <c r="B29" s="16"/>
      <c r="C29" s="17"/>
      <c r="D29" s="18">
        <v>300000</v>
      </c>
      <c r="E29" s="18">
        <v>300000</v>
      </c>
      <c r="F29" s="18">
        <v>0</v>
      </c>
      <c r="G29" s="16"/>
      <c r="H29" s="16"/>
      <c r="I29" s="16"/>
    </row>
    <row r="30" spans="1:9">
      <c r="A30" s="19"/>
      <c r="B30" s="19" t="s">
        <v>197</v>
      </c>
      <c r="C30" s="19" t="s">
        <v>198</v>
      </c>
      <c r="D30" s="18">
        <v>300000</v>
      </c>
      <c r="E30" s="18">
        <v>300000</v>
      </c>
      <c r="F30" s="18">
        <v>0</v>
      </c>
      <c r="G30" s="20" t="s">
        <v>151</v>
      </c>
      <c r="H30" s="15" t="s">
        <v>199</v>
      </c>
      <c r="I30" s="15" t="s">
        <v>200</v>
      </c>
    </row>
    <row r="31" spans="1:9">
      <c r="A31" s="19"/>
      <c r="B31" s="19"/>
      <c r="C31" s="19"/>
      <c r="D31" s="18"/>
      <c r="E31" s="18"/>
      <c r="F31" s="18"/>
      <c r="G31" s="20"/>
      <c r="H31" s="15" t="s">
        <v>201</v>
      </c>
      <c r="I31" s="15" t="s">
        <v>200</v>
      </c>
    </row>
    <row r="32" spans="1:9">
      <c r="A32" s="19"/>
      <c r="B32" s="19"/>
      <c r="C32" s="19"/>
      <c r="D32" s="18"/>
      <c r="E32" s="18"/>
      <c r="F32" s="18"/>
      <c r="G32" s="20"/>
      <c r="H32" s="15" t="s">
        <v>202</v>
      </c>
      <c r="I32" s="15" t="s">
        <v>200</v>
      </c>
    </row>
    <row r="33" spans="1:9">
      <c r="A33" s="19"/>
      <c r="B33" s="19"/>
      <c r="C33" s="19"/>
      <c r="D33" s="18"/>
      <c r="E33" s="18"/>
      <c r="F33" s="18"/>
      <c r="G33" s="20"/>
      <c r="H33" s="15" t="s">
        <v>203</v>
      </c>
      <c r="I33" s="15" t="s">
        <v>200</v>
      </c>
    </row>
    <row r="34" spans="1:9">
      <c r="A34" s="19"/>
      <c r="B34" s="19"/>
      <c r="C34" s="19"/>
      <c r="D34" s="18"/>
      <c r="E34" s="18"/>
      <c r="F34" s="18"/>
      <c r="G34" s="20"/>
      <c r="H34" s="15" t="s">
        <v>204</v>
      </c>
      <c r="I34" s="15" t="s">
        <v>200</v>
      </c>
    </row>
    <row r="35" spans="1:9">
      <c r="A35" s="19"/>
      <c r="B35" s="19"/>
      <c r="C35" s="19"/>
      <c r="D35" s="18"/>
      <c r="E35" s="18"/>
      <c r="F35" s="18"/>
      <c r="G35" s="20" t="s">
        <v>154</v>
      </c>
      <c r="H35" s="15" t="s">
        <v>199</v>
      </c>
      <c r="I35" s="15" t="s">
        <v>200</v>
      </c>
    </row>
    <row r="36" spans="1:9">
      <c r="A36" s="19"/>
      <c r="B36" s="19"/>
      <c r="C36" s="19"/>
      <c r="D36" s="18"/>
      <c r="E36" s="18"/>
      <c r="F36" s="18"/>
      <c r="G36" s="20"/>
      <c r="H36" s="15" t="s">
        <v>201</v>
      </c>
      <c r="I36" s="15" t="s">
        <v>200</v>
      </c>
    </row>
    <row r="37" spans="1:9">
      <c r="A37" s="19"/>
      <c r="B37" s="19"/>
      <c r="C37" s="19"/>
      <c r="D37" s="18"/>
      <c r="E37" s="18"/>
      <c r="F37" s="18"/>
      <c r="G37" s="20"/>
      <c r="H37" s="15" t="s">
        <v>202</v>
      </c>
      <c r="I37" s="15" t="s">
        <v>200</v>
      </c>
    </row>
    <row r="38" spans="1:9">
      <c r="A38" s="19"/>
      <c r="B38" s="19"/>
      <c r="C38" s="19"/>
      <c r="D38" s="18"/>
      <c r="E38" s="18"/>
      <c r="F38" s="18"/>
      <c r="G38" s="20"/>
      <c r="H38" s="15" t="s">
        <v>203</v>
      </c>
      <c r="I38" s="15" t="s">
        <v>200</v>
      </c>
    </row>
    <row r="39" spans="1:9">
      <c r="A39" s="19"/>
      <c r="B39" s="19"/>
      <c r="C39" s="19"/>
      <c r="D39" s="18"/>
      <c r="E39" s="18"/>
      <c r="F39" s="18"/>
      <c r="G39" s="20"/>
      <c r="H39" s="15" t="s">
        <v>204</v>
      </c>
      <c r="I39" s="15" t="s">
        <v>200</v>
      </c>
    </row>
    <row r="40" spans="1:9">
      <c r="A40" s="19" t="s">
        <v>205</v>
      </c>
      <c r="B40" s="16"/>
      <c r="C40" s="17"/>
      <c r="D40" s="18">
        <v>8800000</v>
      </c>
      <c r="E40" s="18">
        <v>8800000</v>
      </c>
      <c r="F40" s="18">
        <v>0</v>
      </c>
      <c r="G40" s="16"/>
      <c r="H40" s="16"/>
      <c r="I40" s="16"/>
    </row>
    <row r="41" spans="1:9">
      <c r="A41" s="19"/>
      <c r="B41" s="19" t="s">
        <v>206</v>
      </c>
      <c r="C41" s="19" t="s">
        <v>207</v>
      </c>
      <c r="D41" s="18">
        <v>8800000</v>
      </c>
      <c r="E41" s="18">
        <v>8800000</v>
      </c>
      <c r="F41" s="18">
        <v>0</v>
      </c>
      <c r="G41" s="20" t="s">
        <v>151</v>
      </c>
      <c r="H41" s="15" t="s">
        <v>208</v>
      </c>
      <c r="I41" s="15" t="s">
        <v>209</v>
      </c>
    </row>
    <row r="42" spans="1:9">
      <c r="A42" s="19"/>
      <c r="B42" s="19"/>
      <c r="C42" s="19"/>
      <c r="D42" s="18"/>
      <c r="E42" s="18"/>
      <c r="F42" s="18"/>
      <c r="G42" s="20"/>
      <c r="H42" s="15" t="s">
        <v>210</v>
      </c>
      <c r="I42" s="15" t="s">
        <v>209</v>
      </c>
    </row>
    <row r="43" ht="27" spans="1:9">
      <c r="A43" s="19"/>
      <c r="B43" s="19"/>
      <c r="C43" s="19"/>
      <c r="D43" s="18"/>
      <c r="E43" s="18"/>
      <c r="F43" s="18"/>
      <c r="G43" s="20"/>
      <c r="H43" s="15" t="s">
        <v>211</v>
      </c>
      <c r="I43" s="15" t="s">
        <v>209</v>
      </c>
    </row>
    <row r="44" spans="1:9">
      <c r="A44" s="19"/>
      <c r="B44" s="19"/>
      <c r="C44" s="19"/>
      <c r="D44" s="18"/>
      <c r="E44" s="18"/>
      <c r="F44" s="18"/>
      <c r="G44" s="20"/>
      <c r="H44" s="15" t="s">
        <v>212</v>
      </c>
      <c r="I44" s="15" t="s">
        <v>209</v>
      </c>
    </row>
    <row r="45" spans="1:9">
      <c r="A45" s="19"/>
      <c r="B45" s="19"/>
      <c r="C45" s="19"/>
      <c r="D45" s="18"/>
      <c r="E45" s="18"/>
      <c r="F45" s="18"/>
      <c r="G45" s="20"/>
      <c r="H45" s="15" t="s">
        <v>213</v>
      </c>
      <c r="I45" s="15" t="s">
        <v>209</v>
      </c>
    </row>
    <row r="46" spans="1:9">
      <c r="A46" s="19"/>
      <c r="B46" s="19"/>
      <c r="C46" s="19"/>
      <c r="D46" s="18"/>
      <c r="E46" s="18"/>
      <c r="F46" s="18"/>
      <c r="G46" s="20"/>
      <c r="H46" s="15" t="s">
        <v>214</v>
      </c>
      <c r="I46" s="15" t="s">
        <v>209</v>
      </c>
    </row>
    <row r="47" spans="1:9">
      <c r="A47" s="19"/>
      <c r="B47" s="19"/>
      <c r="C47" s="19"/>
      <c r="D47" s="18"/>
      <c r="E47" s="18"/>
      <c r="F47" s="18"/>
      <c r="G47" s="20" t="s">
        <v>154</v>
      </c>
      <c r="H47" s="15" t="s">
        <v>208</v>
      </c>
      <c r="I47" s="15" t="s">
        <v>209</v>
      </c>
    </row>
    <row r="48" spans="1:9">
      <c r="A48" s="19"/>
      <c r="B48" s="19"/>
      <c r="C48" s="19"/>
      <c r="D48" s="18"/>
      <c r="E48" s="18"/>
      <c r="F48" s="18"/>
      <c r="G48" s="20"/>
      <c r="H48" s="15" t="s">
        <v>210</v>
      </c>
      <c r="I48" s="15" t="s">
        <v>209</v>
      </c>
    </row>
    <row r="49" ht="27" spans="1:9">
      <c r="A49" s="19"/>
      <c r="B49" s="19"/>
      <c r="C49" s="19"/>
      <c r="D49" s="18"/>
      <c r="E49" s="18"/>
      <c r="F49" s="18"/>
      <c r="G49" s="20"/>
      <c r="H49" s="15" t="s">
        <v>211</v>
      </c>
      <c r="I49" s="15" t="s">
        <v>209</v>
      </c>
    </row>
    <row r="50" spans="1:9">
      <c r="A50" s="19"/>
      <c r="B50" s="19"/>
      <c r="C50" s="19"/>
      <c r="D50" s="18"/>
      <c r="E50" s="18"/>
      <c r="F50" s="18"/>
      <c r="G50" s="20"/>
      <c r="H50" s="15" t="s">
        <v>212</v>
      </c>
      <c r="I50" s="15" t="s">
        <v>209</v>
      </c>
    </row>
    <row r="51" spans="1:9">
      <c r="A51" s="19"/>
      <c r="B51" s="19"/>
      <c r="C51" s="19"/>
      <c r="D51" s="18"/>
      <c r="E51" s="18"/>
      <c r="F51" s="18"/>
      <c r="G51" s="20"/>
      <c r="H51" s="15" t="s">
        <v>213</v>
      </c>
      <c r="I51" s="15" t="s">
        <v>209</v>
      </c>
    </row>
    <row r="52" spans="1:9">
      <c r="A52" s="19"/>
      <c r="B52" s="19"/>
      <c r="C52" s="19"/>
      <c r="D52" s="18"/>
      <c r="E52" s="18"/>
      <c r="F52" s="18"/>
      <c r="G52" s="20"/>
      <c r="H52" s="15" t="s">
        <v>214</v>
      </c>
      <c r="I52" s="15" t="s">
        <v>209</v>
      </c>
    </row>
    <row r="53" spans="1:9">
      <c r="A53" s="19" t="s">
        <v>215</v>
      </c>
      <c r="B53" s="16"/>
      <c r="C53" s="17"/>
      <c r="D53" s="18">
        <v>2950000</v>
      </c>
      <c r="E53" s="18"/>
      <c r="F53" s="18">
        <v>2950000</v>
      </c>
      <c r="G53" s="16"/>
      <c r="H53" s="16"/>
      <c r="I53" s="16"/>
    </row>
    <row r="54" spans="1:9">
      <c r="A54" s="19"/>
      <c r="B54" s="19" t="s">
        <v>216</v>
      </c>
      <c r="C54" s="19" t="s">
        <v>217</v>
      </c>
      <c r="D54" s="18">
        <v>150000</v>
      </c>
      <c r="E54" s="18"/>
      <c r="F54" s="18">
        <v>150000</v>
      </c>
      <c r="G54" s="20" t="s">
        <v>151</v>
      </c>
      <c r="H54" s="15" t="s">
        <v>218</v>
      </c>
      <c r="I54" s="15" t="s">
        <v>219</v>
      </c>
    </row>
    <row r="55" spans="1:9">
      <c r="A55" s="19"/>
      <c r="B55" s="19"/>
      <c r="C55" s="19"/>
      <c r="D55" s="18"/>
      <c r="E55" s="18"/>
      <c r="F55" s="18"/>
      <c r="G55" s="20"/>
      <c r="H55" s="15" t="s">
        <v>220</v>
      </c>
      <c r="I55" s="15" t="s">
        <v>221</v>
      </c>
    </row>
    <row r="56" spans="1:9">
      <c r="A56" s="19"/>
      <c r="B56" s="19"/>
      <c r="C56" s="19"/>
      <c r="D56" s="18"/>
      <c r="E56" s="18"/>
      <c r="F56" s="18"/>
      <c r="G56" s="20"/>
      <c r="H56" s="15" t="s">
        <v>222</v>
      </c>
      <c r="I56" s="15" t="s">
        <v>223</v>
      </c>
    </row>
    <row r="57" spans="1:9">
      <c r="A57" s="19"/>
      <c r="B57" s="19"/>
      <c r="C57" s="19"/>
      <c r="D57" s="18"/>
      <c r="E57" s="18"/>
      <c r="F57" s="18"/>
      <c r="G57" s="20" t="s">
        <v>154</v>
      </c>
      <c r="H57" s="15" t="s">
        <v>224</v>
      </c>
      <c r="I57" s="15" t="s">
        <v>225</v>
      </c>
    </row>
    <row r="58" ht="67.5" spans="1:9">
      <c r="A58" s="19"/>
      <c r="B58" s="19" t="s">
        <v>226</v>
      </c>
      <c r="C58" s="19" t="s">
        <v>182</v>
      </c>
      <c r="D58" s="18">
        <v>200000</v>
      </c>
      <c r="E58" s="18"/>
      <c r="F58" s="18">
        <v>200000</v>
      </c>
      <c r="G58" s="20" t="s">
        <v>151</v>
      </c>
      <c r="H58" s="15" t="s">
        <v>227</v>
      </c>
      <c r="I58" s="15" t="s">
        <v>228</v>
      </c>
    </row>
    <row r="59" ht="54" spans="1:9">
      <c r="A59" s="19"/>
      <c r="B59" s="19"/>
      <c r="C59" s="19"/>
      <c r="D59" s="18"/>
      <c r="E59" s="18"/>
      <c r="F59" s="18"/>
      <c r="G59" s="20"/>
      <c r="H59" s="15" t="s">
        <v>229</v>
      </c>
      <c r="I59" s="15" t="s">
        <v>230</v>
      </c>
    </row>
    <row r="60" ht="40.5" spans="1:9">
      <c r="A60" s="19"/>
      <c r="B60" s="19"/>
      <c r="C60" s="19"/>
      <c r="D60" s="18"/>
      <c r="E60" s="18"/>
      <c r="F60" s="18"/>
      <c r="G60" s="20"/>
      <c r="H60" s="15" t="s">
        <v>231</v>
      </c>
      <c r="I60" s="15" t="s">
        <v>232</v>
      </c>
    </row>
    <row r="61" ht="40.5" spans="1:9">
      <c r="A61" s="19"/>
      <c r="B61" s="19"/>
      <c r="C61" s="19"/>
      <c r="D61" s="18"/>
      <c r="E61" s="18"/>
      <c r="F61" s="18"/>
      <c r="G61" s="20" t="s">
        <v>154</v>
      </c>
      <c r="H61" s="15" t="s">
        <v>233</v>
      </c>
      <c r="I61" s="15" t="s">
        <v>234</v>
      </c>
    </row>
    <row r="62" ht="40.5" spans="1:9">
      <c r="A62" s="19"/>
      <c r="B62" s="19"/>
      <c r="C62" s="19"/>
      <c r="D62" s="18"/>
      <c r="E62" s="18"/>
      <c r="F62" s="18"/>
      <c r="G62" s="20"/>
      <c r="H62" s="15" t="s">
        <v>235</v>
      </c>
      <c r="I62" s="15" t="s">
        <v>236</v>
      </c>
    </row>
    <row r="63" ht="40.5" spans="1:9">
      <c r="A63" s="19"/>
      <c r="B63" s="19"/>
      <c r="C63" s="19"/>
      <c r="D63" s="18"/>
      <c r="E63" s="18"/>
      <c r="F63" s="18"/>
      <c r="G63" s="20"/>
      <c r="H63" s="15" t="s">
        <v>237</v>
      </c>
      <c r="I63" s="15" t="s">
        <v>238</v>
      </c>
    </row>
    <row r="64" ht="40.5" spans="1:9">
      <c r="A64" s="19"/>
      <c r="B64" s="19"/>
      <c r="C64" s="19"/>
      <c r="D64" s="18"/>
      <c r="E64" s="18"/>
      <c r="F64" s="18"/>
      <c r="G64" s="20"/>
      <c r="H64" s="15" t="s">
        <v>239</v>
      </c>
      <c r="I64" s="15" t="s">
        <v>240</v>
      </c>
    </row>
    <row r="65" ht="40.5" spans="1:9">
      <c r="A65" s="19"/>
      <c r="B65" s="19" t="s">
        <v>241</v>
      </c>
      <c r="C65" s="19" t="s">
        <v>182</v>
      </c>
      <c r="D65" s="18">
        <v>30000</v>
      </c>
      <c r="E65" s="18"/>
      <c r="F65" s="18">
        <v>30000</v>
      </c>
      <c r="G65" s="20" t="s">
        <v>151</v>
      </c>
      <c r="H65" s="15" t="s">
        <v>242</v>
      </c>
      <c r="I65" s="15" t="s">
        <v>243</v>
      </c>
    </row>
    <row r="66" ht="40.5" spans="1:9">
      <c r="A66" s="19"/>
      <c r="B66" s="19"/>
      <c r="C66" s="19"/>
      <c r="D66" s="18"/>
      <c r="E66" s="18"/>
      <c r="F66" s="18"/>
      <c r="G66" s="20"/>
      <c r="H66" s="15" t="s">
        <v>244</v>
      </c>
      <c r="I66" s="15" t="s">
        <v>243</v>
      </c>
    </row>
    <row r="67" ht="40.5" spans="1:9">
      <c r="A67" s="19"/>
      <c r="B67" s="19"/>
      <c r="C67" s="19"/>
      <c r="D67" s="18"/>
      <c r="E67" s="18"/>
      <c r="F67" s="18"/>
      <c r="G67" s="20"/>
      <c r="H67" s="15" t="s">
        <v>245</v>
      </c>
      <c r="I67" s="15" t="s">
        <v>246</v>
      </c>
    </row>
    <row r="68" ht="54" spans="1:9">
      <c r="A68" s="19"/>
      <c r="B68" s="19"/>
      <c r="C68" s="19"/>
      <c r="D68" s="18"/>
      <c r="E68" s="18"/>
      <c r="F68" s="18"/>
      <c r="G68" s="20" t="s">
        <v>154</v>
      </c>
      <c r="H68" s="15" t="s">
        <v>247</v>
      </c>
      <c r="I68" s="15" t="s">
        <v>248</v>
      </c>
    </row>
    <row r="69" ht="27" spans="1:9">
      <c r="A69" s="19"/>
      <c r="B69" s="19" t="s">
        <v>249</v>
      </c>
      <c r="C69" s="19" t="s">
        <v>182</v>
      </c>
      <c r="D69" s="18">
        <v>900000</v>
      </c>
      <c r="E69" s="18"/>
      <c r="F69" s="18">
        <v>900000</v>
      </c>
      <c r="G69" s="20" t="s">
        <v>151</v>
      </c>
      <c r="H69" s="15" t="s">
        <v>250</v>
      </c>
      <c r="I69" s="15" t="s">
        <v>251</v>
      </c>
    </row>
    <row r="70" ht="40.5" spans="1:9">
      <c r="A70" s="19"/>
      <c r="B70" s="19"/>
      <c r="C70" s="19"/>
      <c r="D70" s="18"/>
      <c r="E70" s="18"/>
      <c r="F70" s="18"/>
      <c r="G70" s="20"/>
      <c r="H70" s="15" t="s">
        <v>252</v>
      </c>
      <c r="I70" s="15" t="s">
        <v>253</v>
      </c>
    </row>
    <row r="71" spans="1:9">
      <c r="A71" s="19"/>
      <c r="B71" s="19"/>
      <c r="C71" s="19"/>
      <c r="D71" s="18"/>
      <c r="E71" s="18"/>
      <c r="F71" s="18"/>
      <c r="G71" s="20" t="s">
        <v>154</v>
      </c>
      <c r="H71" s="15" t="s">
        <v>254</v>
      </c>
      <c r="I71" s="15" t="s">
        <v>255</v>
      </c>
    </row>
    <row r="72" ht="40.5" spans="1:9">
      <c r="A72" s="19"/>
      <c r="B72" s="19"/>
      <c r="C72" s="19"/>
      <c r="D72" s="18"/>
      <c r="E72" s="18"/>
      <c r="F72" s="18"/>
      <c r="G72" s="20"/>
      <c r="H72" s="15" t="s">
        <v>256</v>
      </c>
      <c r="I72" s="15" t="s">
        <v>257</v>
      </c>
    </row>
    <row r="73" ht="27" spans="1:9">
      <c r="A73" s="19"/>
      <c r="B73" s="19"/>
      <c r="C73" s="19"/>
      <c r="D73" s="18"/>
      <c r="E73" s="18"/>
      <c r="F73" s="18"/>
      <c r="G73" s="20"/>
      <c r="H73" s="15" t="s">
        <v>258</v>
      </c>
      <c r="I73" s="15" t="s">
        <v>259</v>
      </c>
    </row>
    <row r="74" ht="27" spans="1:9">
      <c r="A74" s="19"/>
      <c r="B74" s="19"/>
      <c r="C74" s="19"/>
      <c r="D74" s="18"/>
      <c r="E74" s="18"/>
      <c r="F74" s="18"/>
      <c r="G74" s="20"/>
      <c r="H74" s="15" t="s">
        <v>260</v>
      </c>
      <c r="I74" s="15" t="s">
        <v>261</v>
      </c>
    </row>
    <row r="75" spans="1:9">
      <c r="A75" s="19"/>
      <c r="B75" s="19"/>
      <c r="C75" s="19"/>
      <c r="D75" s="18"/>
      <c r="E75" s="18"/>
      <c r="F75" s="18"/>
      <c r="G75" s="20"/>
      <c r="H75" s="15" t="s">
        <v>262</v>
      </c>
      <c r="I75" s="15" t="s">
        <v>263</v>
      </c>
    </row>
    <row r="76" spans="1:9">
      <c r="A76" s="19"/>
      <c r="B76" s="19"/>
      <c r="C76" s="19"/>
      <c r="D76" s="18"/>
      <c r="E76" s="18"/>
      <c r="F76" s="18"/>
      <c r="G76" s="20"/>
      <c r="H76" s="15" t="s">
        <v>264</v>
      </c>
      <c r="I76" s="15" t="s">
        <v>263</v>
      </c>
    </row>
    <row r="77" ht="27" spans="1:9">
      <c r="A77" s="19"/>
      <c r="B77" s="19"/>
      <c r="C77" s="19"/>
      <c r="D77" s="18"/>
      <c r="E77" s="18"/>
      <c r="F77" s="18"/>
      <c r="G77" s="20" t="s">
        <v>265</v>
      </c>
      <c r="H77" s="15" t="s">
        <v>266</v>
      </c>
      <c r="I77" s="15" t="s">
        <v>267</v>
      </c>
    </row>
    <row r="78" ht="40.5" spans="1:9">
      <c r="A78" s="19"/>
      <c r="B78" s="19" t="s">
        <v>268</v>
      </c>
      <c r="C78" s="19" t="s">
        <v>182</v>
      </c>
      <c r="D78" s="18">
        <v>300000</v>
      </c>
      <c r="E78" s="18"/>
      <c r="F78" s="18">
        <v>300000</v>
      </c>
      <c r="G78" s="20" t="s">
        <v>151</v>
      </c>
      <c r="H78" s="15" t="s">
        <v>269</v>
      </c>
      <c r="I78" s="15" t="s">
        <v>270</v>
      </c>
    </row>
    <row r="79" ht="40.5" spans="1:9">
      <c r="A79" s="19"/>
      <c r="B79" s="19"/>
      <c r="C79" s="19"/>
      <c r="D79" s="18"/>
      <c r="E79" s="18"/>
      <c r="F79" s="18"/>
      <c r="G79" s="20"/>
      <c r="H79" s="15" t="s">
        <v>271</v>
      </c>
      <c r="I79" s="15" t="s">
        <v>272</v>
      </c>
    </row>
    <row r="80" ht="40.5" spans="1:9">
      <c r="A80" s="19"/>
      <c r="B80" s="19"/>
      <c r="C80" s="19"/>
      <c r="D80" s="18"/>
      <c r="E80" s="18"/>
      <c r="F80" s="18"/>
      <c r="G80" s="20"/>
      <c r="H80" s="15" t="s">
        <v>273</v>
      </c>
      <c r="I80" s="15" t="s">
        <v>274</v>
      </c>
    </row>
    <row r="81" ht="40.5" spans="1:9">
      <c r="A81" s="19"/>
      <c r="B81" s="19"/>
      <c r="C81" s="19"/>
      <c r="D81" s="18"/>
      <c r="E81" s="18"/>
      <c r="F81" s="18"/>
      <c r="G81" s="20"/>
      <c r="H81" s="15" t="s">
        <v>237</v>
      </c>
      <c r="I81" s="15" t="s">
        <v>275</v>
      </c>
    </row>
    <row r="82" ht="40.5" spans="1:9">
      <c r="A82" s="19"/>
      <c r="B82" s="19"/>
      <c r="C82" s="19"/>
      <c r="D82" s="18"/>
      <c r="E82" s="18"/>
      <c r="F82" s="18"/>
      <c r="G82" s="20"/>
      <c r="H82" s="15" t="s">
        <v>276</v>
      </c>
      <c r="I82" s="15" t="s">
        <v>277</v>
      </c>
    </row>
    <row r="83" spans="1:9">
      <c r="A83" s="19"/>
      <c r="B83" s="19"/>
      <c r="C83" s="19"/>
      <c r="D83" s="18"/>
      <c r="E83" s="18"/>
      <c r="F83" s="18"/>
      <c r="G83" s="20" t="s">
        <v>154</v>
      </c>
      <c r="H83" s="15" t="s">
        <v>278</v>
      </c>
      <c r="I83" s="15" t="s">
        <v>279</v>
      </c>
    </row>
    <row r="84" spans="1:9">
      <c r="A84" s="19"/>
      <c r="B84" s="19"/>
      <c r="C84" s="19"/>
      <c r="D84" s="18"/>
      <c r="E84" s="18"/>
      <c r="F84" s="18"/>
      <c r="G84" s="20"/>
      <c r="H84" s="15" t="s">
        <v>280</v>
      </c>
      <c r="I84" s="15" t="s">
        <v>281</v>
      </c>
    </row>
    <row r="85" ht="54" spans="1:9">
      <c r="A85" s="19"/>
      <c r="B85" s="19"/>
      <c r="C85" s="19"/>
      <c r="D85" s="18"/>
      <c r="E85" s="18"/>
      <c r="F85" s="18"/>
      <c r="G85" s="20"/>
      <c r="H85" s="15" t="s">
        <v>282</v>
      </c>
      <c r="I85" s="15" t="s">
        <v>283</v>
      </c>
    </row>
    <row r="86" ht="54" spans="1:9">
      <c r="A86" s="19"/>
      <c r="B86" s="19" t="s">
        <v>284</v>
      </c>
      <c r="C86" s="19" t="s">
        <v>182</v>
      </c>
      <c r="D86" s="18">
        <v>100000</v>
      </c>
      <c r="E86" s="18"/>
      <c r="F86" s="18">
        <v>100000</v>
      </c>
      <c r="G86" s="20" t="s">
        <v>151</v>
      </c>
      <c r="H86" s="15" t="s">
        <v>285</v>
      </c>
      <c r="I86" s="15" t="s">
        <v>286</v>
      </c>
    </row>
    <row r="87" ht="40.5" spans="1:9">
      <c r="A87" s="19"/>
      <c r="B87" s="19"/>
      <c r="C87" s="19"/>
      <c r="D87" s="18"/>
      <c r="E87" s="18"/>
      <c r="F87" s="18"/>
      <c r="G87" s="20"/>
      <c r="H87" s="15" t="s">
        <v>287</v>
      </c>
      <c r="I87" s="15" t="s">
        <v>288</v>
      </c>
    </row>
    <row r="88" ht="54" spans="1:9">
      <c r="A88" s="19"/>
      <c r="B88" s="19"/>
      <c r="C88" s="19"/>
      <c r="D88" s="18"/>
      <c r="E88" s="18"/>
      <c r="F88" s="18"/>
      <c r="G88" s="20" t="s">
        <v>154</v>
      </c>
      <c r="H88" s="15" t="s">
        <v>289</v>
      </c>
      <c r="I88" s="15" t="s">
        <v>290</v>
      </c>
    </row>
    <row r="89" ht="54" spans="1:9">
      <c r="A89" s="19"/>
      <c r="B89" s="19"/>
      <c r="C89" s="19"/>
      <c r="D89" s="18"/>
      <c r="E89" s="18"/>
      <c r="F89" s="18"/>
      <c r="G89" s="20"/>
      <c r="H89" s="15" t="s">
        <v>291</v>
      </c>
      <c r="I89" s="15" t="s">
        <v>292</v>
      </c>
    </row>
    <row r="90" ht="54" spans="1:9">
      <c r="A90" s="19"/>
      <c r="B90" s="19"/>
      <c r="C90" s="19"/>
      <c r="D90" s="18"/>
      <c r="E90" s="18"/>
      <c r="F90" s="18"/>
      <c r="G90" s="20"/>
      <c r="H90" s="15" t="s">
        <v>293</v>
      </c>
      <c r="I90" s="15" t="s">
        <v>294</v>
      </c>
    </row>
    <row r="91" ht="67.5" spans="1:9">
      <c r="A91" s="19"/>
      <c r="B91" s="19"/>
      <c r="C91" s="19"/>
      <c r="D91" s="18"/>
      <c r="E91" s="18"/>
      <c r="F91" s="18"/>
      <c r="G91" s="20"/>
      <c r="H91" s="15" t="s">
        <v>295</v>
      </c>
      <c r="I91" s="15" t="s">
        <v>296</v>
      </c>
    </row>
    <row r="92" ht="54" spans="1:9">
      <c r="A92" s="19"/>
      <c r="B92" s="19"/>
      <c r="C92" s="19"/>
      <c r="D92" s="18"/>
      <c r="E92" s="18"/>
      <c r="F92" s="18"/>
      <c r="G92" s="20"/>
      <c r="H92" s="15" t="s">
        <v>297</v>
      </c>
      <c r="I92" s="15" t="s">
        <v>298</v>
      </c>
    </row>
    <row r="93" ht="54" spans="1:9">
      <c r="A93" s="19"/>
      <c r="B93" s="19"/>
      <c r="C93" s="19"/>
      <c r="D93" s="18"/>
      <c r="E93" s="18"/>
      <c r="F93" s="18"/>
      <c r="G93" s="20"/>
      <c r="H93" s="15" t="s">
        <v>299</v>
      </c>
      <c r="I93" s="15" t="s">
        <v>300</v>
      </c>
    </row>
    <row r="94" spans="1:9">
      <c r="A94" s="19"/>
      <c r="B94" s="19" t="s">
        <v>301</v>
      </c>
      <c r="C94" s="19" t="s">
        <v>302</v>
      </c>
      <c r="D94" s="18">
        <v>30000</v>
      </c>
      <c r="E94" s="18"/>
      <c r="F94" s="18">
        <v>30000</v>
      </c>
      <c r="G94" s="20" t="s">
        <v>151</v>
      </c>
      <c r="H94" s="15" t="s">
        <v>303</v>
      </c>
      <c r="I94" s="15" t="s">
        <v>304</v>
      </c>
    </row>
    <row r="95" spans="1:9">
      <c r="A95" s="19"/>
      <c r="B95" s="19"/>
      <c r="C95" s="19"/>
      <c r="D95" s="18"/>
      <c r="E95" s="18"/>
      <c r="F95" s="18"/>
      <c r="G95" s="20"/>
      <c r="H95" s="15"/>
      <c r="I95" s="15" t="s">
        <v>305</v>
      </c>
    </row>
    <row r="96" spans="1:9">
      <c r="A96" s="19"/>
      <c r="B96" s="19"/>
      <c r="C96" s="19"/>
      <c r="D96" s="18"/>
      <c r="E96" s="18"/>
      <c r="F96" s="18"/>
      <c r="G96" s="20"/>
      <c r="H96" s="15" t="s">
        <v>306</v>
      </c>
      <c r="I96" s="15" t="s">
        <v>307</v>
      </c>
    </row>
    <row r="97" spans="1:9">
      <c r="A97" s="19"/>
      <c r="B97" s="19"/>
      <c r="C97" s="19"/>
      <c r="D97" s="18"/>
      <c r="E97" s="18"/>
      <c r="F97" s="18"/>
      <c r="G97" s="20"/>
      <c r="H97" s="15"/>
      <c r="I97" s="15" t="s">
        <v>308</v>
      </c>
    </row>
    <row r="98" spans="1:9">
      <c r="A98" s="19"/>
      <c r="B98" s="19"/>
      <c r="C98" s="19"/>
      <c r="D98" s="18"/>
      <c r="E98" s="18"/>
      <c r="F98" s="18"/>
      <c r="G98" s="20"/>
      <c r="H98" s="15" t="s">
        <v>309</v>
      </c>
      <c r="I98" s="15" t="s">
        <v>307</v>
      </c>
    </row>
    <row r="99" spans="1:9">
      <c r="A99" s="19"/>
      <c r="B99" s="19"/>
      <c r="C99" s="19"/>
      <c r="D99" s="18"/>
      <c r="E99" s="18"/>
      <c r="F99" s="18"/>
      <c r="G99" s="20"/>
      <c r="H99" s="15"/>
      <c r="I99" s="15" t="s">
        <v>310</v>
      </c>
    </row>
    <row r="100" spans="1:9">
      <c r="A100" s="19"/>
      <c r="B100" s="19"/>
      <c r="C100" s="19"/>
      <c r="D100" s="18"/>
      <c r="E100" s="18"/>
      <c r="F100" s="18"/>
      <c r="G100" s="20"/>
      <c r="H100" s="15" t="s">
        <v>311</v>
      </c>
      <c r="I100" s="15" t="s">
        <v>312</v>
      </c>
    </row>
    <row r="101" spans="1:9">
      <c r="A101" s="19"/>
      <c r="B101" s="19"/>
      <c r="C101" s="19"/>
      <c r="D101" s="18"/>
      <c r="E101" s="18"/>
      <c r="F101" s="18"/>
      <c r="G101" s="20"/>
      <c r="H101" s="15"/>
      <c r="I101" s="15" t="s">
        <v>313</v>
      </c>
    </row>
    <row r="102" spans="1:9">
      <c r="A102" s="19"/>
      <c r="B102" s="19"/>
      <c r="C102" s="19"/>
      <c r="D102" s="18"/>
      <c r="E102" s="18"/>
      <c r="F102" s="18"/>
      <c r="G102" s="20"/>
      <c r="H102" s="15" t="s">
        <v>314</v>
      </c>
      <c r="I102" s="15" t="s">
        <v>315</v>
      </c>
    </row>
    <row r="103" spans="1:9">
      <c r="A103" s="19"/>
      <c r="B103" s="19"/>
      <c r="C103" s="19"/>
      <c r="D103" s="18"/>
      <c r="E103" s="18"/>
      <c r="F103" s="18"/>
      <c r="G103" s="20"/>
      <c r="H103" s="15"/>
      <c r="I103" s="15" t="s">
        <v>316</v>
      </c>
    </row>
    <row r="104" ht="27" spans="1:9">
      <c r="A104" s="19"/>
      <c r="B104" s="19"/>
      <c r="C104" s="19"/>
      <c r="D104" s="18"/>
      <c r="E104" s="18"/>
      <c r="F104" s="18"/>
      <c r="G104" s="20" t="s">
        <v>154</v>
      </c>
      <c r="H104" s="15" t="s">
        <v>317</v>
      </c>
      <c r="I104" s="15" t="s">
        <v>318</v>
      </c>
    </row>
    <row r="105" spans="1:9">
      <c r="A105" s="19"/>
      <c r="B105" s="19"/>
      <c r="C105" s="19"/>
      <c r="D105" s="18"/>
      <c r="E105" s="18"/>
      <c r="F105" s="18"/>
      <c r="G105" s="20"/>
      <c r="H105" s="15" t="s">
        <v>319</v>
      </c>
      <c r="I105" s="15" t="s">
        <v>318</v>
      </c>
    </row>
    <row r="106" spans="1:9">
      <c r="A106" s="19"/>
      <c r="B106" s="19"/>
      <c r="C106" s="19"/>
      <c r="D106" s="18"/>
      <c r="E106" s="18"/>
      <c r="F106" s="18"/>
      <c r="G106" s="20"/>
      <c r="H106" s="15" t="s">
        <v>320</v>
      </c>
      <c r="I106" s="15" t="s">
        <v>318</v>
      </c>
    </row>
    <row r="107" ht="40.5" spans="1:9">
      <c r="A107" s="19"/>
      <c r="B107" s="19" t="s">
        <v>321</v>
      </c>
      <c r="C107" s="19" t="s">
        <v>182</v>
      </c>
      <c r="D107" s="18">
        <v>680000</v>
      </c>
      <c r="E107" s="18"/>
      <c r="F107" s="18">
        <v>680000</v>
      </c>
      <c r="G107" s="20" t="s">
        <v>151</v>
      </c>
      <c r="H107" s="15" t="s">
        <v>322</v>
      </c>
      <c r="I107" s="15" t="s">
        <v>323</v>
      </c>
    </row>
    <row r="108" ht="54" spans="1:9">
      <c r="A108" s="19"/>
      <c r="B108" s="19"/>
      <c r="C108" s="19"/>
      <c r="D108" s="18"/>
      <c r="E108" s="18"/>
      <c r="F108" s="18"/>
      <c r="G108" s="20"/>
      <c r="H108" s="15" t="s">
        <v>324</v>
      </c>
      <c r="I108" s="15" t="s">
        <v>325</v>
      </c>
    </row>
    <row r="109" ht="54" spans="1:9">
      <c r="A109" s="19"/>
      <c r="B109" s="19"/>
      <c r="C109" s="19"/>
      <c r="D109" s="18"/>
      <c r="E109" s="18"/>
      <c r="F109" s="18"/>
      <c r="G109" s="20" t="s">
        <v>154</v>
      </c>
      <c r="H109" s="15" t="s">
        <v>326</v>
      </c>
      <c r="I109" s="15" t="s">
        <v>327</v>
      </c>
    </row>
    <row r="110" ht="27" spans="1:9">
      <c r="A110" s="19"/>
      <c r="B110" s="19" t="s">
        <v>328</v>
      </c>
      <c r="C110" s="19" t="s">
        <v>182</v>
      </c>
      <c r="D110" s="18">
        <v>560000</v>
      </c>
      <c r="E110" s="18"/>
      <c r="F110" s="18">
        <v>560000</v>
      </c>
      <c r="G110" s="20" t="s">
        <v>151</v>
      </c>
      <c r="H110" s="15" t="s">
        <v>329</v>
      </c>
      <c r="I110" s="15" t="s">
        <v>330</v>
      </c>
    </row>
    <row r="111" ht="40.5" spans="1:9">
      <c r="A111" s="19"/>
      <c r="B111" s="19"/>
      <c r="C111" s="19"/>
      <c r="D111" s="18"/>
      <c r="E111" s="18"/>
      <c r="F111" s="18"/>
      <c r="G111" s="20"/>
      <c r="H111" s="15" t="s">
        <v>331</v>
      </c>
      <c r="I111" s="15" t="s">
        <v>332</v>
      </c>
    </row>
    <row r="112" ht="27" spans="1:9">
      <c r="A112" s="19"/>
      <c r="B112" s="19"/>
      <c r="C112" s="19"/>
      <c r="D112" s="18"/>
      <c r="E112" s="18"/>
      <c r="F112" s="18"/>
      <c r="G112" s="20"/>
      <c r="H112" s="15" t="s">
        <v>333</v>
      </c>
      <c r="I112" s="15" t="s">
        <v>334</v>
      </c>
    </row>
    <row r="113" ht="40.5" spans="1:9">
      <c r="A113" s="19"/>
      <c r="B113" s="19"/>
      <c r="C113" s="19"/>
      <c r="D113" s="18"/>
      <c r="E113" s="18"/>
      <c r="F113" s="18"/>
      <c r="G113" s="20" t="s">
        <v>154</v>
      </c>
      <c r="H113" s="15" t="s">
        <v>335</v>
      </c>
      <c r="I113" s="15" t="s">
        <v>336</v>
      </c>
    </row>
    <row r="114" ht="40.5" spans="1:9">
      <c r="A114" s="19"/>
      <c r="B114" s="19"/>
      <c r="C114" s="19"/>
      <c r="D114" s="18"/>
      <c r="E114" s="18"/>
      <c r="F114" s="18"/>
      <c r="G114" s="20"/>
      <c r="H114" s="15" t="s">
        <v>337</v>
      </c>
      <c r="I114" s="15" t="s">
        <v>338</v>
      </c>
    </row>
    <row r="115" ht="40.5" spans="1:9">
      <c r="A115" s="19"/>
      <c r="B115" s="19"/>
      <c r="C115" s="19"/>
      <c r="D115" s="18"/>
      <c r="E115" s="18"/>
      <c r="F115" s="18"/>
      <c r="G115" s="20"/>
      <c r="H115" s="15" t="s">
        <v>339</v>
      </c>
      <c r="I115" s="15" t="s">
        <v>338</v>
      </c>
    </row>
    <row r="116" spans="1:9">
      <c r="A116" s="19" t="s">
        <v>340</v>
      </c>
      <c r="B116" s="16"/>
      <c r="C116" s="17"/>
      <c r="D116" s="18">
        <v>100000</v>
      </c>
      <c r="E116" s="18"/>
      <c r="F116" s="18">
        <v>100000</v>
      </c>
      <c r="G116" s="16"/>
      <c r="H116" s="16"/>
      <c r="I116" s="16"/>
    </row>
    <row r="117" ht="40.5" spans="1:9">
      <c r="A117" s="19"/>
      <c r="B117" s="19" t="s">
        <v>341</v>
      </c>
      <c r="C117" s="19" t="s">
        <v>182</v>
      </c>
      <c r="D117" s="18">
        <v>100000</v>
      </c>
      <c r="E117" s="18"/>
      <c r="F117" s="18">
        <v>100000</v>
      </c>
      <c r="G117" s="20" t="s">
        <v>151</v>
      </c>
      <c r="H117" s="15" t="s">
        <v>342</v>
      </c>
      <c r="I117" s="15" t="s">
        <v>343</v>
      </c>
    </row>
    <row r="118" ht="40.5" spans="1:9">
      <c r="A118" s="19"/>
      <c r="B118" s="19"/>
      <c r="C118" s="19"/>
      <c r="D118" s="18"/>
      <c r="E118" s="18"/>
      <c r="F118" s="18"/>
      <c r="G118" s="20"/>
      <c r="H118" s="15" t="s">
        <v>344</v>
      </c>
      <c r="I118" s="15" t="s">
        <v>345</v>
      </c>
    </row>
    <row r="119" ht="81" spans="1:9">
      <c r="A119" s="19"/>
      <c r="B119" s="19"/>
      <c r="C119" s="19"/>
      <c r="D119" s="18"/>
      <c r="E119" s="18"/>
      <c r="F119" s="18"/>
      <c r="G119" s="20"/>
      <c r="H119" s="15" t="s">
        <v>346</v>
      </c>
      <c r="I119" s="15" t="s">
        <v>347</v>
      </c>
    </row>
    <row r="120" ht="54" spans="1:9">
      <c r="A120" s="19"/>
      <c r="B120" s="19"/>
      <c r="C120" s="19"/>
      <c r="D120" s="18"/>
      <c r="E120" s="18"/>
      <c r="F120" s="18"/>
      <c r="G120" s="20"/>
      <c r="H120" s="15" t="s">
        <v>324</v>
      </c>
      <c r="I120" s="15" t="s">
        <v>348</v>
      </c>
    </row>
    <row r="121" ht="54" spans="1:9">
      <c r="A121" s="19"/>
      <c r="B121" s="19"/>
      <c r="C121" s="19"/>
      <c r="D121" s="18"/>
      <c r="E121" s="18"/>
      <c r="F121" s="18"/>
      <c r="G121" s="20" t="s">
        <v>154</v>
      </c>
      <c r="H121" s="15" t="s">
        <v>349</v>
      </c>
      <c r="I121" s="15" t="s">
        <v>350</v>
      </c>
    </row>
    <row r="122" spans="1:9">
      <c r="A122" s="19" t="s">
        <v>351</v>
      </c>
      <c r="B122" s="16"/>
      <c r="C122" s="17"/>
      <c r="D122" s="18">
        <v>40000</v>
      </c>
      <c r="E122" s="18"/>
      <c r="F122" s="18">
        <v>40000</v>
      </c>
      <c r="G122" s="16"/>
      <c r="H122" s="16"/>
      <c r="I122" s="16"/>
    </row>
    <row r="123" ht="40.5" spans="1:9">
      <c r="A123" s="19"/>
      <c r="B123" s="19" t="s">
        <v>352</v>
      </c>
      <c r="C123" s="19" t="s">
        <v>182</v>
      </c>
      <c r="D123" s="18">
        <v>40000</v>
      </c>
      <c r="E123" s="18"/>
      <c r="F123" s="18">
        <v>40000</v>
      </c>
      <c r="G123" s="20" t="s">
        <v>151</v>
      </c>
      <c r="H123" s="15" t="s">
        <v>353</v>
      </c>
      <c r="I123" s="15" t="s">
        <v>354</v>
      </c>
    </row>
    <row r="124" ht="40.5" spans="1:9">
      <c r="A124" s="19"/>
      <c r="B124" s="19"/>
      <c r="C124" s="19"/>
      <c r="D124" s="18"/>
      <c r="E124" s="18"/>
      <c r="F124" s="18"/>
      <c r="G124" s="20"/>
      <c r="H124" s="15" t="s">
        <v>355</v>
      </c>
      <c r="I124" s="15" t="s">
        <v>356</v>
      </c>
    </row>
    <row r="125" ht="40.5" spans="1:9">
      <c r="A125" s="19"/>
      <c r="B125" s="19"/>
      <c r="C125" s="19"/>
      <c r="D125" s="18"/>
      <c r="E125" s="18"/>
      <c r="F125" s="18"/>
      <c r="G125" s="20"/>
      <c r="H125" s="15" t="s">
        <v>357</v>
      </c>
      <c r="I125" s="15" t="s">
        <v>358</v>
      </c>
    </row>
    <row r="126" ht="40.5" spans="1:9">
      <c r="A126" s="19"/>
      <c r="B126" s="19"/>
      <c r="C126" s="19"/>
      <c r="D126" s="18"/>
      <c r="E126" s="18"/>
      <c r="F126" s="18"/>
      <c r="G126" s="20"/>
      <c r="H126" s="15" t="s">
        <v>359</v>
      </c>
      <c r="I126" s="15" t="s">
        <v>360</v>
      </c>
    </row>
    <row r="127" ht="40.5" spans="1:9">
      <c r="A127" s="19"/>
      <c r="B127" s="19"/>
      <c r="C127" s="19"/>
      <c r="D127" s="18"/>
      <c r="E127" s="18"/>
      <c r="F127" s="18"/>
      <c r="G127" s="20"/>
      <c r="H127" s="15" t="s">
        <v>361</v>
      </c>
      <c r="I127" s="15" t="s">
        <v>362</v>
      </c>
    </row>
    <row r="128" ht="40.5" spans="1:9">
      <c r="A128" s="19"/>
      <c r="B128" s="19"/>
      <c r="C128" s="19"/>
      <c r="D128" s="18"/>
      <c r="E128" s="18"/>
      <c r="F128" s="18"/>
      <c r="G128" s="20"/>
      <c r="H128" s="15" t="s">
        <v>363</v>
      </c>
      <c r="I128" s="15" t="s">
        <v>364</v>
      </c>
    </row>
    <row r="129" ht="40.5" spans="1:9">
      <c r="A129" s="19"/>
      <c r="B129" s="19"/>
      <c r="C129" s="19"/>
      <c r="D129" s="18"/>
      <c r="E129" s="18"/>
      <c r="F129" s="18"/>
      <c r="G129" s="20" t="s">
        <v>154</v>
      </c>
      <c r="H129" s="15" t="s">
        <v>365</v>
      </c>
      <c r="I129" s="15" t="s">
        <v>358</v>
      </c>
    </row>
    <row r="130" ht="40.5" spans="1:9">
      <c r="A130" s="19"/>
      <c r="B130" s="19"/>
      <c r="C130" s="19"/>
      <c r="D130" s="18"/>
      <c r="E130" s="18"/>
      <c r="F130" s="18"/>
      <c r="G130" s="20"/>
      <c r="H130" s="15" t="s">
        <v>366</v>
      </c>
      <c r="I130" s="15" t="s">
        <v>367</v>
      </c>
    </row>
    <row r="131" ht="40.5" spans="1:9">
      <c r="A131" s="19"/>
      <c r="B131" s="19"/>
      <c r="C131" s="19"/>
      <c r="D131" s="18"/>
      <c r="E131" s="18"/>
      <c r="F131" s="18"/>
      <c r="G131" s="20"/>
      <c r="H131" s="15" t="s">
        <v>368</v>
      </c>
      <c r="I131" s="15" t="s">
        <v>369</v>
      </c>
    </row>
    <row r="132" spans="1:9">
      <c r="A132" s="19" t="s">
        <v>370</v>
      </c>
      <c r="B132" s="16"/>
      <c r="C132" s="17"/>
      <c r="D132" s="18">
        <v>2734700</v>
      </c>
      <c r="E132" s="18"/>
      <c r="F132" s="18">
        <v>2734700</v>
      </c>
      <c r="G132" s="16"/>
      <c r="H132" s="16"/>
      <c r="I132" s="16"/>
    </row>
    <row r="133" ht="54" spans="1:9">
      <c r="A133" s="19"/>
      <c r="B133" s="19" t="s">
        <v>371</v>
      </c>
      <c r="C133" s="19" t="s">
        <v>182</v>
      </c>
      <c r="D133" s="18">
        <v>550000</v>
      </c>
      <c r="E133" s="18"/>
      <c r="F133" s="18">
        <v>550000</v>
      </c>
      <c r="G133" s="20" t="s">
        <v>151</v>
      </c>
      <c r="H133" s="15" t="s">
        <v>372</v>
      </c>
      <c r="I133" s="15" t="s">
        <v>373</v>
      </c>
    </row>
    <row r="134" ht="54" spans="1:9">
      <c r="A134" s="19"/>
      <c r="B134" s="19"/>
      <c r="C134" s="19"/>
      <c r="D134" s="18"/>
      <c r="E134" s="18"/>
      <c r="F134" s="18"/>
      <c r="G134" s="20"/>
      <c r="H134" s="15" t="s">
        <v>269</v>
      </c>
      <c r="I134" s="15" t="s">
        <v>374</v>
      </c>
    </row>
    <row r="135" ht="67.5" spans="1:9">
      <c r="A135" s="19"/>
      <c r="B135" s="19"/>
      <c r="C135" s="19"/>
      <c r="D135" s="18"/>
      <c r="E135" s="18"/>
      <c r="F135" s="18"/>
      <c r="G135" s="20"/>
      <c r="H135" s="15" t="s">
        <v>375</v>
      </c>
      <c r="I135" s="15" t="s">
        <v>376</v>
      </c>
    </row>
    <row r="136" ht="54" spans="1:9">
      <c r="A136" s="19"/>
      <c r="B136" s="19"/>
      <c r="C136" s="19"/>
      <c r="D136" s="18"/>
      <c r="E136" s="18"/>
      <c r="F136" s="18"/>
      <c r="G136" s="20"/>
      <c r="H136" s="15" t="s">
        <v>377</v>
      </c>
      <c r="I136" s="15" t="s">
        <v>378</v>
      </c>
    </row>
    <row r="137" ht="54" spans="1:9">
      <c r="A137" s="19"/>
      <c r="B137" s="19"/>
      <c r="C137" s="19"/>
      <c r="D137" s="18"/>
      <c r="E137" s="18"/>
      <c r="F137" s="18"/>
      <c r="G137" s="20"/>
      <c r="H137" s="15" t="s">
        <v>379</v>
      </c>
      <c r="I137" s="15" t="s">
        <v>380</v>
      </c>
    </row>
    <row r="138" ht="27" spans="1:9">
      <c r="A138" s="19"/>
      <c r="B138" s="19"/>
      <c r="C138" s="19"/>
      <c r="D138" s="18"/>
      <c r="E138" s="18"/>
      <c r="F138" s="18"/>
      <c r="G138" s="20"/>
      <c r="H138" s="15" t="s">
        <v>381</v>
      </c>
      <c r="I138" s="15" t="s">
        <v>382</v>
      </c>
    </row>
    <row r="139" ht="27" spans="1:9">
      <c r="A139" s="19"/>
      <c r="B139" s="19"/>
      <c r="C139" s="19"/>
      <c r="D139" s="18"/>
      <c r="E139" s="18"/>
      <c r="F139" s="18"/>
      <c r="G139" s="20" t="s">
        <v>154</v>
      </c>
      <c r="H139" s="15" t="s">
        <v>383</v>
      </c>
      <c r="I139" s="15" t="s">
        <v>384</v>
      </c>
    </row>
    <row r="140" ht="40.5" spans="1:9">
      <c r="A140" s="19"/>
      <c r="B140" s="19"/>
      <c r="C140" s="19"/>
      <c r="D140" s="18"/>
      <c r="E140" s="18"/>
      <c r="F140" s="18"/>
      <c r="G140" s="20"/>
      <c r="H140" s="15" t="s">
        <v>385</v>
      </c>
      <c r="I140" s="15" t="s">
        <v>386</v>
      </c>
    </row>
    <row r="141" ht="67.5" spans="1:9">
      <c r="A141" s="19"/>
      <c r="B141" s="19"/>
      <c r="C141" s="19"/>
      <c r="D141" s="18"/>
      <c r="E141" s="18"/>
      <c r="F141" s="18"/>
      <c r="G141" s="20"/>
      <c r="H141" s="15" t="s">
        <v>387</v>
      </c>
      <c r="I141" s="15" t="s">
        <v>376</v>
      </c>
    </row>
    <row r="142" ht="27" spans="1:9">
      <c r="A142" s="19"/>
      <c r="B142" s="19"/>
      <c r="C142" s="19"/>
      <c r="D142" s="18"/>
      <c r="E142" s="18"/>
      <c r="F142" s="18"/>
      <c r="G142" s="20"/>
      <c r="H142" s="15" t="s">
        <v>388</v>
      </c>
      <c r="I142" s="15" t="s">
        <v>389</v>
      </c>
    </row>
    <row r="143" ht="27" spans="1:9">
      <c r="A143" s="19"/>
      <c r="B143" s="19"/>
      <c r="C143" s="19"/>
      <c r="D143" s="18"/>
      <c r="E143" s="18"/>
      <c r="F143" s="18"/>
      <c r="G143" s="20"/>
      <c r="H143" s="15" t="s">
        <v>377</v>
      </c>
      <c r="I143" s="15" t="s">
        <v>390</v>
      </c>
    </row>
    <row r="144" ht="54" spans="1:9">
      <c r="A144" s="19"/>
      <c r="B144" s="19"/>
      <c r="C144" s="19"/>
      <c r="D144" s="18"/>
      <c r="E144" s="18"/>
      <c r="F144" s="18"/>
      <c r="G144" s="20"/>
      <c r="H144" s="15" t="s">
        <v>391</v>
      </c>
      <c r="I144" s="15" t="s">
        <v>392</v>
      </c>
    </row>
    <row r="145" ht="27" spans="1:9">
      <c r="A145" s="19"/>
      <c r="B145" s="19"/>
      <c r="C145" s="19"/>
      <c r="D145" s="18"/>
      <c r="E145" s="18"/>
      <c r="F145" s="18"/>
      <c r="G145" s="20"/>
      <c r="H145" s="15" t="s">
        <v>381</v>
      </c>
      <c r="I145" s="15" t="s">
        <v>382</v>
      </c>
    </row>
    <row r="146" ht="27" spans="1:9">
      <c r="A146" s="19"/>
      <c r="B146" s="19" t="s">
        <v>393</v>
      </c>
      <c r="C146" s="19" t="s">
        <v>182</v>
      </c>
      <c r="D146" s="18">
        <v>770000</v>
      </c>
      <c r="E146" s="18"/>
      <c r="F146" s="18">
        <v>770000</v>
      </c>
      <c r="G146" s="20" t="s">
        <v>151</v>
      </c>
      <c r="H146" s="15" t="s">
        <v>394</v>
      </c>
      <c r="I146" s="15" t="s">
        <v>395</v>
      </c>
    </row>
    <row r="147" spans="1:9">
      <c r="A147" s="19"/>
      <c r="B147" s="19"/>
      <c r="C147" s="19"/>
      <c r="D147" s="18"/>
      <c r="E147" s="18"/>
      <c r="F147" s="18"/>
      <c r="G147" s="20"/>
      <c r="H147" s="15" t="s">
        <v>396</v>
      </c>
      <c r="I147" s="15" t="s">
        <v>397</v>
      </c>
    </row>
    <row r="148" ht="27" spans="1:9">
      <c r="A148" s="19"/>
      <c r="B148" s="19"/>
      <c r="C148" s="19"/>
      <c r="D148" s="18"/>
      <c r="E148" s="18"/>
      <c r="F148" s="18"/>
      <c r="G148" s="20"/>
      <c r="H148" s="15" t="s">
        <v>398</v>
      </c>
      <c r="I148" s="15" t="s">
        <v>399</v>
      </c>
    </row>
    <row r="149" spans="1:9">
      <c r="A149" s="19"/>
      <c r="B149" s="19"/>
      <c r="C149" s="19"/>
      <c r="D149" s="18"/>
      <c r="E149" s="18"/>
      <c r="F149" s="18"/>
      <c r="G149" s="20"/>
      <c r="H149" s="15" t="s">
        <v>400</v>
      </c>
      <c r="I149" s="15" t="s">
        <v>401</v>
      </c>
    </row>
    <row r="150" ht="27" spans="1:9">
      <c r="A150" s="19"/>
      <c r="B150" s="19"/>
      <c r="C150" s="19"/>
      <c r="D150" s="18"/>
      <c r="E150" s="18"/>
      <c r="F150" s="18"/>
      <c r="G150" s="20"/>
      <c r="H150" s="15" t="s">
        <v>402</v>
      </c>
      <c r="I150" s="15" t="s">
        <v>403</v>
      </c>
    </row>
    <row r="151" ht="27" spans="1:9">
      <c r="A151" s="19"/>
      <c r="B151" s="19"/>
      <c r="C151" s="19"/>
      <c r="D151" s="18"/>
      <c r="E151" s="18"/>
      <c r="F151" s="18"/>
      <c r="G151" s="20"/>
      <c r="H151" s="15" t="s">
        <v>404</v>
      </c>
      <c r="I151" s="15" t="s">
        <v>405</v>
      </c>
    </row>
    <row r="152" spans="1:9">
      <c r="A152" s="19"/>
      <c r="B152" s="19"/>
      <c r="C152" s="19"/>
      <c r="D152" s="18"/>
      <c r="E152" s="18"/>
      <c r="F152" s="18"/>
      <c r="G152" s="20"/>
      <c r="H152" s="15" t="s">
        <v>406</v>
      </c>
      <c r="I152" s="15" t="s">
        <v>407</v>
      </c>
    </row>
    <row r="153" ht="27" spans="1:9">
      <c r="A153" s="19"/>
      <c r="B153" s="19"/>
      <c r="C153" s="19"/>
      <c r="D153" s="18"/>
      <c r="E153" s="18"/>
      <c r="F153" s="18"/>
      <c r="G153" s="20" t="s">
        <v>154</v>
      </c>
      <c r="H153" s="15" t="s">
        <v>408</v>
      </c>
      <c r="I153" s="15" t="s">
        <v>409</v>
      </c>
    </row>
    <row r="154" ht="54" spans="1:9">
      <c r="A154" s="19"/>
      <c r="B154" s="19"/>
      <c r="C154" s="19"/>
      <c r="D154" s="18"/>
      <c r="E154" s="18"/>
      <c r="F154" s="18"/>
      <c r="G154" s="20"/>
      <c r="H154" s="15" t="s">
        <v>410</v>
      </c>
      <c r="I154" s="15" t="s">
        <v>411</v>
      </c>
    </row>
    <row r="155" ht="27" spans="1:9">
      <c r="A155" s="19"/>
      <c r="B155" s="19"/>
      <c r="C155" s="19"/>
      <c r="D155" s="18"/>
      <c r="E155" s="18"/>
      <c r="F155" s="18"/>
      <c r="G155" s="20"/>
      <c r="H155" s="15" t="s">
        <v>412</v>
      </c>
      <c r="I155" s="15" t="s">
        <v>413</v>
      </c>
    </row>
    <row r="156" ht="27" spans="1:9">
      <c r="A156" s="19"/>
      <c r="B156" s="19"/>
      <c r="C156" s="19"/>
      <c r="D156" s="18"/>
      <c r="E156" s="18"/>
      <c r="F156" s="18"/>
      <c r="G156" s="20"/>
      <c r="H156" s="15" t="s">
        <v>414</v>
      </c>
      <c r="I156" s="15" t="s">
        <v>415</v>
      </c>
    </row>
    <row r="157" spans="1:9">
      <c r="A157" s="19"/>
      <c r="B157" s="19"/>
      <c r="C157" s="19"/>
      <c r="D157" s="18"/>
      <c r="E157" s="18"/>
      <c r="F157" s="18"/>
      <c r="G157" s="20"/>
      <c r="H157" s="15" t="s">
        <v>416</v>
      </c>
      <c r="I157" s="15" t="s">
        <v>417</v>
      </c>
    </row>
    <row r="158" spans="1:9">
      <c r="A158" s="19"/>
      <c r="B158" s="19"/>
      <c r="C158" s="19"/>
      <c r="D158" s="18"/>
      <c r="E158" s="18"/>
      <c r="F158" s="18"/>
      <c r="G158" s="20"/>
      <c r="H158" s="15" t="s">
        <v>418</v>
      </c>
      <c r="I158" s="15" t="s">
        <v>419</v>
      </c>
    </row>
    <row r="159" ht="54" spans="1:9">
      <c r="A159" s="19"/>
      <c r="B159" s="19" t="s">
        <v>420</v>
      </c>
      <c r="C159" s="19" t="s">
        <v>182</v>
      </c>
      <c r="D159" s="18">
        <v>1100000</v>
      </c>
      <c r="E159" s="18"/>
      <c r="F159" s="18">
        <v>1100000</v>
      </c>
      <c r="G159" s="20" t="s">
        <v>151</v>
      </c>
      <c r="H159" s="15" t="s">
        <v>421</v>
      </c>
      <c r="I159" s="15" t="s">
        <v>422</v>
      </c>
    </row>
    <row r="160" ht="40.5" spans="1:9">
      <c r="A160" s="19"/>
      <c r="B160" s="19"/>
      <c r="C160" s="19"/>
      <c r="D160" s="18"/>
      <c r="E160" s="18"/>
      <c r="F160" s="18"/>
      <c r="G160" s="20"/>
      <c r="H160" s="15" t="s">
        <v>423</v>
      </c>
      <c r="I160" s="15" t="s">
        <v>424</v>
      </c>
    </row>
    <row r="161" ht="40.5" spans="1:9">
      <c r="A161" s="19"/>
      <c r="B161" s="19"/>
      <c r="C161" s="19"/>
      <c r="D161" s="18"/>
      <c r="E161" s="18"/>
      <c r="F161" s="18"/>
      <c r="G161" s="20" t="s">
        <v>154</v>
      </c>
      <c r="H161" s="15" t="s">
        <v>425</v>
      </c>
      <c r="I161" s="15" t="s">
        <v>426</v>
      </c>
    </row>
    <row r="162" ht="40.5" spans="1:9">
      <c r="A162" s="19"/>
      <c r="B162" s="19"/>
      <c r="C162" s="19"/>
      <c r="D162" s="18"/>
      <c r="E162" s="18"/>
      <c r="F162" s="18"/>
      <c r="G162" s="20"/>
      <c r="H162" s="15" t="s">
        <v>237</v>
      </c>
      <c r="I162" s="15" t="s">
        <v>427</v>
      </c>
    </row>
    <row r="163" ht="54" spans="1:9">
      <c r="A163" s="19"/>
      <c r="B163" s="19"/>
      <c r="C163" s="19"/>
      <c r="D163" s="18"/>
      <c r="E163" s="18"/>
      <c r="F163" s="18"/>
      <c r="G163" s="20"/>
      <c r="H163" s="15" t="s">
        <v>428</v>
      </c>
      <c r="I163" s="15" t="s">
        <v>429</v>
      </c>
    </row>
    <row r="164" ht="40.5" spans="1:9">
      <c r="A164" s="19"/>
      <c r="B164" s="19"/>
      <c r="C164" s="19"/>
      <c r="D164" s="18"/>
      <c r="E164" s="18"/>
      <c r="F164" s="18"/>
      <c r="G164" s="20"/>
      <c r="H164" s="15" t="s">
        <v>430</v>
      </c>
      <c r="I164" s="15" t="s">
        <v>431</v>
      </c>
    </row>
    <row r="165" ht="54" spans="1:9">
      <c r="A165" s="19"/>
      <c r="B165" s="19"/>
      <c r="C165" s="19"/>
      <c r="D165" s="18"/>
      <c r="E165" s="18"/>
      <c r="F165" s="18"/>
      <c r="G165" s="20"/>
      <c r="H165" s="15" t="s">
        <v>432</v>
      </c>
      <c r="I165" s="15" t="s">
        <v>433</v>
      </c>
    </row>
    <row r="166" spans="1:9">
      <c r="A166" s="19"/>
      <c r="B166" s="19"/>
      <c r="C166" s="19"/>
      <c r="D166" s="18"/>
      <c r="E166" s="18"/>
      <c r="F166" s="18"/>
      <c r="G166" s="20" t="s">
        <v>265</v>
      </c>
      <c r="H166" s="15" t="s">
        <v>434</v>
      </c>
      <c r="I166" s="15" t="s">
        <v>435</v>
      </c>
    </row>
    <row r="167" spans="1:9">
      <c r="A167" s="19"/>
      <c r="B167" s="19" t="s">
        <v>436</v>
      </c>
      <c r="C167" s="19" t="s">
        <v>302</v>
      </c>
      <c r="D167" s="18">
        <v>15200</v>
      </c>
      <c r="E167" s="18"/>
      <c r="F167" s="18">
        <v>15200</v>
      </c>
      <c r="G167" s="20" t="s">
        <v>151</v>
      </c>
      <c r="H167" s="15" t="s">
        <v>437</v>
      </c>
      <c r="I167" s="15" t="s">
        <v>438</v>
      </c>
    </row>
    <row r="168" spans="1:9">
      <c r="A168" s="19"/>
      <c r="B168" s="19"/>
      <c r="C168" s="19"/>
      <c r="D168" s="18"/>
      <c r="E168" s="18"/>
      <c r="F168" s="18"/>
      <c r="G168" s="20"/>
      <c r="H168" s="15" t="s">
        <v>439</v>
      </c>
      <c r="I168" s="15" t="s">
        <v>440</v>
      </c>
    </row>
    <row r="169" spans="1:9">
      <c r="A169" s="19"/>
      <c r="B169" s="19"/>
      <c r="C169" s="19"/>
      <c r="D169" s="18"/>
      <c r="E169" s="18"/>
      <c r="F169" s="18"/>
      <c r="G169" s="20"/>
      <c r="H169" s="15" t="s">
        <v>441</v>
      </c>
      <c r="I169" s="15" t="s">
        <v>442</v>
      </c>
    </row>
    <row r="170" spans="1:9">
      <c r="A170" s="19"/>
      <c r="B170" s="19"/>
      <c r="C170" s="19"/>
      <c r="D170" s="18"/>
      <c r="E170" s="18"/>
      <c r="F170" s="18"/>
      <c r="G170" s="20"/>
      <c r="H170" s="15" t="s">
        <v>443</v>
      </c>
      <c r="I170" s="15" t="s">
        <v>444</v>
      </c>
    </row>
    <row r="171" spans="1:9">
      <c r="A171" s="19"/>
      <c r="B171" s="19"/>
      <c r="C171" s="19"/>
      <c r="D171" s="18"/>
      <c r="E171" s="18"/>
      <c r="F171" s="18"/>
      <c r="G171" s="20"/>
      <c r="H171" s="15" t="s">
        <v>445</v>
      </c>
      <c r="I171" s="15" t="s">
        <v>444</v>
      </c>
    </row>
    <row r="172" spans="1:9">
      <c r="A172" s="19"/>
      <c r="B172" s="19"/>
      <c r="C172" s="19"/>
      <c r="D172" s="18"/>
      <c r="E172" s="18"/>
      <c r="F172" s="18"/>
      <c r="G172" s="20" t="s">
        <v>154</v>
      </c>
      <c r="H172" s="15" t="s">
        <v>446</v>
      </c>
      <c r="I172" s="15" t="s">
        <v>447</v>
      </c>
    </row>
    <row r="173" spans="1:9">
      <c r="A173" s="19"/>
      <c r="B173" s="19"/>
      <c r="C173" s="19"/>
      <c r="D173" s="18"/>
      <c r="E173" s="18"/>
      <c r="F173" s="18"/>
      <c r="G173" s="20"/>
      <c r="H173" s="15" t="s">
        <v>448</v>
      </c>
      <c r="I173" s="15" t="s">
        <v>447</v>
      </c>
    </row>
    <row r="174" spans="1:9">
      <c r="A174" s="19"/>
      <c r="B174" s="19"/>
      <c r="C174" s="19"/>
      <c r="D174" s="18"/>
      <c r="E174" s="18"/>
      <c r="F174" s="18"/>
      <c r="G174" s="20"/>
      <c r="H174" s="15" t="s">
        <v>449</v>
      </c>
      <c r="I174" s="15" t="s">
        <v>447</v>
      </c>
    </row>
    <row r="175" spans="1:9">
      <c r="A175" s="19"/>
      <c r="B175" s="19"/>
      <c r="C175" s="19"/>
      <c r="D175" s="18"/>
      <c r="E175" s="18"/>
      <c r="F175" s="18"/>
      <c r="G175" s="20"/>
      <c r="H175" s="15" t="s">
        <v>450</v>
      </c>
      <c r="I175" s="15" t="s">
        <v>451</v>
      </c>
    </row>
    <row r="176" spans="1:9">
      <c r="A176" s="19"/>
      <c r="B176" s="19"/>
      <c r="C176" s="19"/>
      <c r="D176" s="18"/>
      <c r="E176" s="18"/>
      <c r="F176" s="18"/>
      <c r="G176" s="20"/>
      <c r="H176" s="15" t="s">
        <v>452</v>
      </c>
      <c r="I176" s="15" t="s">
        <v>447</v>
      </c>
    </row>
    <row r="177" spans="1:9">
      <c r="A177" s="19"/>
      <c r="B177" s="19" t="s">
        <v>453</v>
      </c>
      <c r="C177" s="19" t="s">
        <v>302</v>
      </c>
      <c r="D177" s="18">
        <v>156500</v>
      </c>
      <c r="E177" s="18"/>
      <c r="F177" s="18">
        <v>156500</v>
      </c>
      <c r="G177" s="20" t="s">
        <v>151</v>
      </c>
      <c r="H177" s="15" t="s">
        <v>454</v>
      </c>
      <c r="I177" s="15" t="s">
        <v>455</v>
      </c>
    </row>
    <row r="178" spans="1:9">
      <c r="A178" s="19"/>
      <c r="B178" s="19"/>
      <c r="C178" s="19"/>
      <c r="D178" s="18"/>
      <c r="E178" s="18"/>
      <c r="F178" s="18"/>
      <c r="G178" s="20"/>
      <c r="H178" s="15" t="s">
        <v>456</v>
      </c>
      <c r="I178" s="15" t="s">
        <v>457</v>
      </c>
    </row>
    <row r="179" spans="1:9">
      <c r="A179" s="19"/>
      <c r="B179" s="19"/>
      <c r="C179" s="19"/>
      <c r="D179" s="18"/>
      <c r="E179" s="18"/>
      <c r="F179" s="18"/>
      <c r="G179" s="20"/>
      <c r="H179" s="15" t="s">
        <v>458</v>
      </c>
      <c r="I179" s="15" t="s">
        <v>459</v>
      </c>
    </row>
    <row r="180" spans="1:9">
      <c r="A180" s="19"/>
      <c r="B180" s="19"/>
      <c r="C180" s="19"/>
      <c r="D180" s="18"/>
      <c r="E180" s="18"/>
      <c r="F180" s="18"/>
      <c r="G180" s="20"/>
      <c r="H180" s="15" t="s">
        <v>460</v>
      </c>
      <c r="I180" s="15" t="s">
        <v>461</v>
      </c>
    </row>
    <row r="181" spans="1:9">
      <c r="A181" s="19"/>
      <c r="B181" s="19"/>
      <c r="C181" s="19"/>
      <c r="D181" s="18"/>
      <c r="E181" s="18"/>
      <c r="F181" s="18"/>
      <c r="G181" s="20"/>
      <c r="H181" s="15" t="s">
        <v>462</v>
      </c>
      <c r="I181" s="15" t="s">
        <v>463</v>
      </c>
    </row>
    <row r="182" spans="1:9">
      <c r="A182" s="19"/>
      <c r="B182" s="19"/>
      <c r="C182" s="19"/>
      <c r="D182" s="18"/>
      <c r="E182" s="18"/>
      <c r="F182" s="18"/>
      <c r="G182" s="20"/>
      <c r="H182" s="15" t="s">
        <v>464</v>
      </c>
      <c r="I182" s="15" t="s">
        <v>465</v>
      </c>
    </row>
    <row r="183" spans="1:9">
      <c r="A183" s="19"/>
      <c r="B183" s="19"/>
      <c r="C183" s="19"/>
      <c r="D183" s="18"/>
      <c r="E183" s="18"/>
      <c r="F183" s="18"/>
      <c r="G183" s="20" t="s">
        <v>154</v>
      </c>
      <c r="H183" s="15" t="s">
        <v>466</v>
      </c>
      <c r="I183" s="15" t="s">
        <v>467</v>
      </c>
    </row>
    <row r="184" spans="1:9">
      <c r="A184" s="19"/>
      <c r="B184" s="19"/>
      <c r="C184" s="19"/>
      <c r="D184" s="18"/>
      <c r="E184" s="18"/>
      <c r="F184" s="18"/>
      <c r="G184" s="20"/>
      <c r="H184" s="15" t="s">
        <v>468</v>
      </c>
      <c r="I184" s="15" t="s">
        <v>469</v>
      </c>
    </row>
    <row r="185" ht="27" spans="1:9">
      <c r="A185" s="19"/>
      <c r="B185" s="19"/>
      <c r="C185" s="19"/>
      <c r="D185" s="18"/>
      <c r="E185" s="18"/>
      <c r="F185" s="18"/>
      <c r="G185" s="20"/>
      <c r="H185" s="15" t="s">
        <v>470</v>
      </c>
      <c r="I185" s="15" t="s">
        <v>471</v>
      </c>
    </row>
    <row r="186" ht="27" spans="1:9">
      <c r="A186" s="19"/>
      <c r="B186" s="19"/>
      <c r="C186" s="19"/>
      <c r="D186" s="18"/>
      <c r="E186" s="18"/>
      <c r="F186" s="18"/>
      <c r="G186" s="20"/>
      <c r="H186" s="15" t="s">
        <v>472</v>
      </c>
      <c r="I186" s="15" t="s">
        <v>473</v>
      </c>
    </row>
    <row r="187" spans="1:9">
      <c r="A187" s="19"/>
      <c r="B187" s="19" t="s">
        <v>474</v>
      </c>
      <c r="C187" s="19" t="s">
        <v>302</v>
      </c>
      <c r="D187" s="18">
        <v>48000</v>
      </c>
      <c r="E187" s="18"/>
      <c r="F187" s="18">
        <v>48000</v>
      </c>
      <c r="G187" s="20" t="s">
        <v>151</v>
      </c>
      <c r="H187" s="15" t="s">
        <v>475</v>
      </c>
      <c r="I187" s="15" t="s">
        <v>476</v>
      </c>
    </row>
    <row r="188" ht="27" spans="1:9">
      <c r="A188" s="19"/>
      <c r="B188" s="19"/>
      <c r="C188" s="19"/>
      <c r="D188" s="18"/>
      <c r="E188" s="18"/>
      <c r="F188" s="18"/>
      <c r="G188" s="20"/>
      <c r="H188" s="15" t="s">
        <v>477</v>
      </c>
      <c r="I188" s="15" t="s">
        <v>478</v>
      </c>
    </row>
    <row r="189" spans="1:9">
      <c r="A189" s="19"/>
      <c r="B189" s="19"/>
      <c r="C189" s="19"/>
      <c r="D189" s="18"/>
      <c r="E189" s="18"/>
      <c r="F189" s="18"/>
      <c r="G189" s="20"/>
      <c r="H189" s="15" t="s">
        <v>479</v>
      </c>
      <c r="I189" s="15" t="s">
        <v>480</v>
      </c>
    </row>
    <row r="190" ht="27" spans="1:9">
      <c r="A190" s="19"/>
      <c r="B190" s="19"/>
      <c r="C190" s="19"/>
      <c r="D190" s="18"/>
      <c r="E190" s="18"/>
      <c r="F190" s="18"/>
      <c r="G190" s="20"/>
      <c r="H190" s="15" t="s">
        <v>481</v>
      </c>
      <c r="I190" s="15" t="s">
        <v>482</v>
      </c>
    </row>
    <row r="191" spans="1:9">
      <c r="A191" s="19"/>
      <c r="B191" s="19"/>
      <c r="C191" s="19"/>
      <c r="D191" s="18"/>
      <c r="E191" s="18"/>
      <c r="F191" s="18"/>
      <c r="G191" s="20" t="s">
        <v>154</v>
      </c>
      <c r="H191" s="15" t="s">
        <v>483</v>
      </c>
      <c r="I191" s="15" t="s">
        <v>484</v>
      </c>
    </row>
    <row r="192" ht="27" spans="1:9">
      <c r="A192" s="19"/>
      <c r="B192" s="19"/>
      <c r="C192" s="19"/>
      <c r="D192" s="18"/>
      <c r="E192" s="18"/>
      <c r="F192" s="18"/>
      <c r="G192" s="20"/>
      <c r="H192" s="15" t="s">
        <v>485</v>
      </c>
      <c r="I192" s="15" t="s">
        <v>486</v>
      </c>
    </row>
    <row r="193" spans="1:9">
      <c r="A193" s="19"/>
      <c r="B193" s="19" t="s">
        <v>487</v>
      </c>
      <c r="C193" s="19" t="s">
        <v>302</v>
      </c>
      <c r="D193" s="18">
        <v>60000</v>
      </c>
      <c r="E193" s="18"/>
      <c r="F193" s="18">
        <v>60000</v>
      </c>
      <c r="G193" s="20" t="s">
        <v>151</v>
      </c>
      <c r="H193" s="15" t="s">
        <v>488</v>
      </c>
      <c r="I193" s="15" t="s">
        <v>489</v>
      </c>
    </row>
    <row r="194" ht="27" spans="1:9">
      <c r="A194" s="19"/>
      <c r="B194" s="19"/>
      <c r="C194" s="19"/>
      <c r="D194" s="18"/>
      <c r="E194" s="18"/>
      <c r="F194" s="18"/>
      <c r="G194" s="20"/>
      <c r="H194" s="15" t="s">
        <v>490</v>
      </c>
      <c r="I194" s="15" t="s">
        <v>491</v>
      </c>
    </row>
    <row r="195" spans="1:9">
      <c r="A195" s="19"/>
      <c r="B195" s="19"/>
      <c r="C195" s="19"/>
      <c r="D195" s="18"/>
      <c r="E195" s="18"/>
      <c r="F195" s="18"/>
      <c r="G195" s="20"/>
      <c r="H195" s="15" t="s">
        <v>492</v>
      </c>
      <c r="I195" s="15" t="s">
        <v>493</v>
      </c>
    </row>
    <row r="196" spans="1:9">
      <c r="A196" s="19"/>
      <c r="B196" s="19"/>
      <c r="C196" s="19"/>
      <c r="D196" s="18"/>
      <c r="E196" s="18"/>
      <c r="F196" s="18"/>
      <c r="G196" s="20"/>
      <c r="H196" s="15" t="s">
        <v>494</v>
      </c>
      <c r="I196" s="15" t="s">
        <v>495</v>
      </c>
    </row>
    <row r="197" ht="27" spans="1:9">
      <c r="A197" s="19"/>
      <c r="B197" s="19"/>
      <c r="C197" s="19"/>
      <c r="D197" s="18"/>
      <c r="E197" s="18"/>
      <c r="F197" s="18"/>
      <c r="G197" s="20"/>
      <c r="H197" s="15" t="s">
        <v>496</v>
      </c>
      <c r="I197" s="15" t="s">
        <v>497</v>
      </c>
    </row>
    <row r="198" spans="1:9">
      <c r="A198" s="19"/>
      <c r="B198" s="19"/>
      <c r="C198" s="19"/>
      <c r="D198" s="18"/>
      <c r="E198" s="18"/>
      <c r="F198" s="18"/>
      <c r="G198" s="20"/>
      <c r="H198" s="15" t="s">
        <v>498</v>
      </c>
      <c r="I198" s="15" t="s">
        <v>499</v>
      </c>
    </row>
    <row r="199" ht="40.5" spans="1:9">
      <c r="A199" s="19"/>
      <c r="B199" s="19"/>
      <c r="C199" s="19"/>
      <c r="D199" s="18"/>
      <c r="E199" s="18"/>
      <c r="F199" s="18"/>
      <c r="G199" s="20" t="s">
        <v>154</v>
      </c>
      <c r="H199" s="15" t="s">
        <v>500</v>
      </c>
      <c r="I199" s="15" t="s">
        <v>501</v>
      </c>
    </row>
    <row r="200" ht="27" spans="1:9">
      <c r="A200" s="19"/>
      <c r="B200" s="19"/>
      <c r="C200" s="19"/>
      <c r="D200" s="18"/>
      <c r="E200" s="18"/>
      <c r="F200" s="18"/>
      <c r="G200" s="20"/>
      <c r="H200" s="15" t="s">
        <v>502</v>
      </c>
      <c r="I200" s="15" t="s">
        <v>503</v>
      </c>
    </row>
    <row r="201" ht="27" spans="1:9">
      <c r="A201" s="19"/>
      <c r="B201" s="19"/>
      <c r="C201" s="19"/>
      <c r="D201" s="18"/>
      <c r="E201" s="18"/>
      <c r="F201" s="18"/>
      <c r="G201" s="20"/>
      <c r="H201" s="15" t="s">
        <v>504</v>
      </c>
      <c r="I201" s="15" t="s">
        <v>505</v>
      </c>
    </row>
    <row r="202" spans="1:9">
      <c r="A202" s="19"/>
      <c r="B202" s="19"/>
      <c r="C202" s="19"/>
      <c r="D202" s="18"/>
      <c r="E202" s="18"/>
      <c r="F202" s="18"/>
      <c r="G202" s="20"/>
      <c r="H202" s="15" t="s">
        <v>506</v>
      </c>
      <c r="I202" s="15" t="s">
        <v>507</v>
      </c>
    </row>
    <row r="203" ht="27" spans="1:9">
      <c r="A203" s="19"/>
      <c r="B203" s="19"/>
      <c r="C203" s="19"/>
      <c r="D203" s="18"/>
      <c r="E203" s="18"/>
      <c r="F203" s="18"/>
      <c r="G203" s="20"/>
      <c r="H203" s="15" t="s">
        <v>508</v>
      </c>
      <c r="I203" s="15" t="s">
        <v>509</v>
      </c>
    </row>
    <row r="204" ht="27" spans="1:9">
      <c r="A204" s="19"/>
      <c r="B204" s="19" t="s">
        <v>510</v>
      </c>
      <c r="C204" s="19" t="s">
        <v>302</v>
      </c>
      <c r="D204" s="18">
        <v>35000</v>
      </c>
      <c r="E204" s="18"/>
      <c r="F204" s="18">
        <v>35000</v>
      </c>
      <c r="G204" s="20" t="s">
        <v>151</v>
      </c>
      <c r="H204" s="15" t="s">
        <v>511</v>
      </c>
      <c r="I204" s="15" t="s">
        <v>512</v>
      </c>
    </row>
    <row r="205" spans="1:9">
      <c r="A205" s="19"/>
      <c r="B205" s="19"/>
      <c r="C205" s="19"/>
      <c r="D205" s="18"/>
      <c r="E205" s="18"/>
      <c r="F205" s="18"/>
      <c r="G205" s="20"/>
      <c r="H205" s="15" t="s">
        <v>513</v>
      </c>
      <c r="I205" s="15" t="s">
        <v>514</v>
      </c>
    </row>
    <row r="206" spans="1:9">
      <c r="A206" s="19"/>
      <c r="B206" s="19"/>
      <c r="C206" s="19"/>
      <c r="D206" s="18"/>
      <c r="E206" s="18"/>
      <c r="F206" s="18"/>
      <c r="G206" s="20"/>
      <c r="H206" s="15" t="s">
        <v>515</v>
      </c>
      <c r="I206" s="15" t="s">
        <v>516</v>
      </c>
    </row>
    <row r="207" ht="27" spans="1:9">
      <c r="A207" s="19"/>
      <c r="B207" s="19"/>
      <c r="C207" s="19"/>
      <c r="D207" s="18"/>
      <c r="E207" s="18"/>
      <c r="F207" s="18"/>
      <c r="G207" s="20"/>
      <c r="H207" s="15" t="s">
        <v>517</v>
      </c>
      <c r="I207" s="15" t="s">
        <v>518</v>
      </c>
    </row>
    <row r="208" spans="1:9">
      <c r="A208" s="19"/>
      <c r="B208" s="19"/>
      <c r="C208" s="19"/>
      <c r="D208" s="18"/>
      <c r="E208" s="18"/>
      <c r="F208" s="18"/>
      <c r="G208" s="20"/>
      <c r="H208" s="15" t="s">
        <v>519</v>
      </c>
      <c r="I208" s="15" t="s">
        <v>520</v>
      </c>
    </row>
    <row r="209" spans="1:9">
      <c r="A209" s="19"/>
      <c r="B209" s="19"/>
      <c r="C209" s="19"/>
      <c r="D209" s="18"/>
      <c r="E209" s="18"/>
      <c r="F209" s="18"/>
      <c r="G209" s="20" t="s">
        <v>154</v>
      </c>
      <c r="H209" s="15" t="s">
        <v>521</v>
      </c>
      <c r="I209" s="15" t="s">
        <v>522</v>
      </c>
    </row>
    <row r="210" ht="27" spans="1:9">
      <c r="A210" s="19"/>
      <c r="B210" s="19"/>
      <c r="C210" s="19"/>
      <c r="D210" s="18"/>
      <c r="E210" s="18"/>
      <c r="F210" s="18"/>
      <c r="G210" s="20"/>
      <c r="H210" s="15" t="s">
        <v>523</v>
      </c>
      <c r="I210" s="15" t="s">
        <v>524</v>
      </c>
    </row>
    <row r="211" spans="1:9">
      <c r="A211" s="19"/>
      <c r="B211" s="19"/>
      <c r="C211" s="19"/>
      <c r="D211" s="18"/>
      <c r="E211" s="18"/>
      <c r="F211" s="18"/>
      <c r="G211" s="20"/>
      <c r="H211" s="15" t="s">
        <v>525</v>
      </c>
      <c r="I211" s="15" t="s">
        <v>526</v>
      </c>
    </row>
    <row r="212" spans="1:9">
      <c r="A212" s="15" t="s">
        <v>527</v>
      </c>
      <c r="B212" s="16"/>
      <c r="C212" s="17"/>
      <c r="D212" s="18">
        <v>11723600</v>
      </c>
      <c r="E212" s="18">
        <f>E213+E216+E238+E243+E249</f>
        <v>540700</v>
      </c>
      <c r="F212" s="18">
        <f>F213+F216+F238+F243+F249</f>
        <v>11182900</v>
      </c>
      <c r="G212" s="16"/>
      <c r="H212" s="16"/>
      <c r="I212" s="16"/>
    </row>
    <row r="213" spans="1:9">
      <c r="A213" s="19" t="s">
        <v>528</v>
      </c>
      <c r="B213" s="16"/>
      <c r="C213" s="17"/>
      <c r="D213" s="18">
        <v>1480000</v>
      </c>
      <c r="E213" s="18"/>
      <c r="F213" s="18">
        <v>1480000</v>
      </c>
      <c r="G213" s="16"/>
      <c r="H213" s="16"/>
      <c r="I213" s="16"/>
    </row>
    <row r="214" spans="1:9">
      <c r="A214" s="19"/>
      <c r="B214" s="19" t="s">
        <v>529</v>
      </c>
      <c r="C214" s="19" t="s">
        <v>217</v>
      </c>
      <c r="D214" s="18">
        <v>1480000</v>
      </c>
      <c r="E214" s="18"/>
      <c r="F214" s="18">
        <v>1480000</v>
      </c>
      <c r="G214" s="20" t="s">
        <v>151</v>
      </c>
      <c r="H214" s="15" t="s">
        <v>530</v>
      </c>
      <c r="I214" s="15" t="s">
        <v>531</v>
      </c>
    </row>
    <row r="215" spans="1:9">
      <c r="A215" s="19"/>
      <c r="B215" s="19"/>
      <c r="C215" s="19"/>
      <c r="D215" s="18"/>
      <c r="E215" s="18"/>
      <c r="F215" s="18"/>
      <c r="G215" s="20" t="s">
        <v>154</v>
      </c>
      <c r="H215" s="15" t="s">
        <v>532</v>
      </c>
      <c r="I215" s="15" t="s">
        <v>531</v>
      </c>
    </row>
    <row r="216" spans="1:9">
      <c r="A216" s="19" t="s">
        <v>533</v>
      </c>
      <c r="B216" s="16"/>
      <c r="C216" s="17"/>
      <c r="D216" s="18">
        <v>1761500</v>
      </c>
      <c r="E216" s="18">
        <f>SUM(E217:E237)</f>
        <v>540700</v>
      </c>
      <c r="F216" s="18">
        <f>SUM(F217:F237)</f>
        <v>1220800</v>
      </c>
      <c r="G216" s="16"/>
      <c r="H216" s="16"/>
      <c r="I216" s="16"/>
    </row>
    <row r="217" ht="40.5" spans="1:9">
      <c r="A217" s="19"/>
      <c r="B217" s="19" t="s">
        <v>534</v>
      </c>
      <c r="C217" s="19" t="s">
        <v>535</v>
      </c>
      <c r="D217" s="18">
        <v>130000</v>
      </c>
      <c r="E217" s="18"/>
      <c r="F217" s="18">
        <v>130000</v>
      </c>
      <c r="G217" s="20" t="s">
        <v>151</v>
      </c>
      <c r="H217" s="15" t="s">
        <v>536</v>
      </c>
      <c r="I217" s="15" t="s">
        <v>537</v>
      </c>
    </row>
    <row r="218" ht="40.5" spans="1:9">
      <c r="A218" s="19"/>
      <c r="B218" s="19"/>
      <c r="C218" s="19"/>
      <c r="D218" s="18"/>
      <c r="E218" s="18"/>
      <c r="F218" s="18"/>
      <c r="G218" s="20" t="s">
        <v>154</v>
      </c>
      <c r="H218" s="15" t="s">
        <v>538</v>
      </c>
      <c r="I218" s="15" t="s">
        <v>539</v>
      </c>
    </row>
    <row r="219" ht="27" spans="1:9">
      <c r="A219" s="19"/>
      <c r="B219" s="19" t="s">
        <v>540</v>
      </c>
      <c r="C219" s="19" t="s">
        <v>541</v>
      </c>
      <c r="D219" s="18">
        <v>15000</v>
      </c>
      <c r="E219" s="18"/>
      <c r="F219" s="18">
        <v>15000</v>
      </c>
      <c r="G219" s="20" t="s">
        <v>151</v>
      </c>
      <c r="H219" s="15" t="s">
        <v>542</v>
      </c>
      <c r="I219" s="15" t="s">
        <v>542</v>
      </c>
    </row>
    <row r="220" ht="40.5" spans="1:9">
      <c r="A220" s="19"/>
      <c r="B220" s="19"/>
      <c r="C220" s="19"/>
      <c r="D220" s="18"/>
      <c r="E220" s="18"/>
      <c r="F220" s="18"/>
      <c r="G220" s="20" t="s">
        <v>154</v>
      </c>
      <c r="H220" s="15" t="s">
        <v>543</v>
      </c>
      <c r="I220" s="15" t="s">
        <v>544</v>
      </c>
    </row>
    <row r="221" ht="27" spans="1:9">
      <c r="A221" s="19"/>
      <c r="B221" s="19" t="s">
        <v>545</v>
      </c>
      <c r="C221" s="19" t="s">
        <v>535</v>
      </c>
      <c r="D221" s="18">
        <v>24800</v>
      </c>
      <c r="E221" s="18"/>
      <c r="F221" s="18">
        <v>24800</v>
      </c>
      <c r="G221" s="20" t="s">
        <v>151</v>
      </c>
      <c r="H221" s="15" t="s">
        <v>536</v>
      </c>
      <c r="I221" s="15" t="s">
        <v>546</v>
      </c>
    </row>
    <row r="222" ht="27" spans="1:9">
      <c r="A222" s="19"/>
      <c r="B222" s="19"/>
      <c r="C222" s="19"/>
      <c r="D222" s="18"/>
      <c r="E222" s="18"/>
      <c r="F222" s="18"/>
      <c r="G222" s="20" t="s">
        <v>154</v>
      </c>
      <c r="H222" s="15" t="s">
        <v>538</v>
      </c>
      <c r="I222" s="15" t="s">
        <v>547</v>
      </c>
    </row>
    <row r="223" spans="1:9">
      <c r="A223" s="19"/>
      <c r="B223" s="19" t="s">
        <v>548</v>
      </c>
      <c r="C223" s="19" t="s">
        <v>198</v>
      </c>
      <c r="D223" s="18">
        <v>540700</v>
      </c>
      <c r="E223" s="18">
        <v>540700</v>
      </c>
      <c r="F223" s="18">
        <v>0</v>
      </c>
      <c r="G223" s="20" t="s">
        <v>151</v>
      </c>
      <c r="H223" s="15" t="s">
        <v>549</v>
      </c>
      <c r="I223" s="15" t="s">
        <v>550</v>
      </c>
    </row>
    <row r="224" spans="1:9">
      <c r="A224" s="19"/>
      <c r="B224" s="19"/>
      <c r="C224" s="19"/>
      <c r="D224" s="18"/>
      <c r="E224" s="18"/>
      <c r="F224" s="18"/>
      <c r="G224" s="20" t="s">
        <v>154</v>
      </c>
      <c r="H224" s="15" t="s">
        <v>549</v>
      </c>
      <c r="I224" s="15" t="s">
        <v>550</v>
      </c>
    </row>
    <row r="225" ht="27" spans="1:9">
      <c r="A225" s="19"/>
      <c r="B225" s="19"/>
      <c r="C225" s="19" t="s">
        <v>302</v>
      </c>
      <c r="D225" s="18">
        <v>9500</v>
      </c>
      <c r="E225" s="18"/>
      <c r="F225" s="18">
        <v>9500</v>
      </c>
      <c r="G225" s="20" t="s">
        <v>151</v>
      </c>
      <c r="H225" s="15" t="s">
        <v>551</v>
      </c>
      <c r="I225" s="15" t="s">
        <v>552</v>
      </c>
    </row>
    <row r="226" ht="27" spans="1:9">
      <c r="A226" s="19"/>
      <c r="B226" s="19"/>
      <c r="C226" s="19"/>
      <c r="D226" s="18"/>
      <c r="E226" s="18"/>
      <c r="F226" s="18"/>
      <c r="G226" s="20"/>
      <c r="H226" s="15" t="s">
        <v>553</v>
      </c>
      <c r="I226" s="15" t="s">
        <v>554</v>
      </c>
    </row>
    <row r="227" spans="1:9">
      <c r="A227" s="19"/>
      <c r="B227" s="19"/>
      <c r="C227" s="19"/>
      <c r="D227" s="18"/>
      <c r="E227" s="18"/>
      <c r="F227" s="18"/>
      <c r="G227" s="20"/>
      <c r="H227" s="15" t="s">
        <v>555</v>
      </c>
      <c r="I227" s="15" t="s">
        <v>556</v>
      </c>
    </row>
    <row r="228" ht="40.5" spans="1:9">
      <c r="A228" s="19"/>
      <c r="B228" s="19" t="s">
        <v>557</v>
      </c>
      <c r="C228" s="19" t="s">
        <v>535</v>
      </c>
      <c r="D228" s="18">
        <v>360000</v>
      </c>
      <c r="E228" s="18"/>
      <c r="F228" s="18">
        <v>360000</v>
      </c>
      <c r="G228" s="20" t="s">
        <v>151</v>
      </c>
      <c r="H228" s="15" t="s">
        <v>538</v>
      </c>
      <c r="I228" s="15" t="s">
        <v>558</v>
      </c>
    </row>
    <row r="229" ht="27" spans="1:9">
      <c r="A229" s="19"/>
      <c r="B229" s="19"/>
      <c r="C229" s="19"/>
      <c r="D229" s="18"/>
      <c r="E229" s="18"/>
      <c r="F229" s="18"/>
      <c r="G229" s="20" t="s">
        <v>154</v>
      </c>
      <c r="H229" s="15" t="s">
        <v>536</v>
      </c>
      <c r="I229" s="15" t="s">
        <v>559</v>
      </c>
    </row>
    <row r="230" ht="54" spans="1:9">
      <c r="A230" s="19"/>
      <c r="B230" s="19" t="s">
        <v>560</v>
      </c>
      <c r="C230" s="19" t="s">
        <v>535</v>
      </c>
      <c r="D230" s="18">
        <v>660000</v>
      </c>
      <c r="E230" s="18"/>
      <c r="F230" s="18">
        <v>660000</v>
      </c>
      <c r="G230" s="20" t="s">
        <v>151</v>
      </c>
      <c r="H230" s="15" t="s">
        <v>538</v>
      </c>
      <c r="I230" s="15" t="s">
        <v>561</v>
      </c>
    </row>
    <row r="231" ht="27" spans="1:9">
      <c r="A231" s="19"/>
      <c r="B231" s="19"/>
      <c r="C231" s="19"/>
      <c r="D231" s="18"/>
      <c r="E231" s="18"/>
      <c r="F231" s="18"/>
      <c r="G231" s="20" t="s">
        <v>154</v>
      </c>
      <c r="H231" s="15" t="s">
        <v>536</v>
      </c>
      <c r="I231" s="15" t="s">
        <v>562</v>
      </c>
    </row>
    <row r="232" spans="1:9">
      <c r="A232" s="19"/>
      <c r="B232" s="19" t="s">
        <v>563</v>
      </c>
      <c r="C232" s="19" t="s">
        <v>217</v>
      </c>
      <c r="D232" s="18">
        <v>12000</v>
      </c>
      <c r="E232" s="18"/>
      <c r="F232" s="18">
        <v>12000</v>
      </c>
      <c r="G232" s="20" t="s">
        <v>151</v>
      </c>
      <c r="H232" s="15" t="s">
        <v>564</v>
      </c>
      <c r="I232" s="15" t="s">
        <v>565</v>
      </c>
    </row>
    <row r="233" spans="1:9">
      <c r="A233" s="19"/>
      <c r="B233" s="19"/>
      <c r="C233" s="19"/>
      <c r="D233" s="18"/>
      <c r="E233" s="18"/>
      <c r="F233" s="18"/>
      <c r="G233" s="20"/>
      <c r="H233" s="15" t="s">
        <v>566</v>
      </c>
      <c r="I233" s="15" t="s">
        <v>567</v>
      </c>
    </row>
    <row r="234" spans="1:9">
      <c r="A234" s="19"/>
      <c r="B234" s="19"/>
      <c r="C234" s="19"/>
      <c r="D234" s="18"/>
      <c r="E234" s="18"/>
      <c r="F234" s="18"/>
      <c r="G234" s="20" t="s">
        <v>154</v>
      </c>
      <c r="H234" s="15" t="s">
        <v>568</v>
      </c>
      <c r="I234" s="15" t="s">
        <v>569</v>
      </c>
    </row>
    <row r="235" ht="27" spans="1:9">
      <c r="A235" s="19"/>
      <c r="B235" s="19" t="s">
        <v>570</v>
      </c>
      <c r="C235" s="19" t="s">
        <v>302</v>
      </c>
      <c r="D235" s="18">
        <v>9500</v>
      </c>
      <c r="E235" s="18"/>
      <c r="F235" s="18">
        <v>9500</v>
      </c>
      <c r="G235" s="20" t="s">
        <v>151</v>
      </c>
      <c r="H235" s="15" t="s">
        <v>551</v>
      </c>
      <c r="I235" s="15" t="s">
        <v>552</v>
      </c>
    </row>
    <row r="236" ht="27" spans="1:9">
      <c r="A236" s="19"/>
      <c r="B236" s="19"/>
      <c r="C236" s="19"/>
      <c r="D236" s="18"/>
      <c r="E236" s="18"/>
      <c r="F236" s="18"/>
      <c r="G236" s="20"/>
      <c r="H236" s="15" t="s">
        <v>553</v>
      </c>
      <c r="I236" s="15" t="s">
        <v>554</v>
      </c>
    </row>
    <row r="237" spans="1:9">
      <c r="A237" s="19"/>
      <c r="B237" s="19"/>
      <c r="C237" s="19"/>
      <c r="D237" s="18"/>
      <c r="E237" s="18"/>
      <c r="F237" s="18"/>
      <c r="G237" s="20"/>
      <c r="H237" s="15" t="s">
        <v>555</v>
      </c>
      <c r="I237" s="15" t="s">
        <v>556</v>
      </c>
    </row>
    <row r="238" spans="1:9">
      <c r="A238" s="19" t="s">
        <v>571</v>
      </c>
      <c r="B238" s="16"/>
      <c r="C238" s="17"/>
      <c r="D238" s="18">
        <v>4000</v>
      </c>
      <c r="E238" s="18"/>
      <c r="F238" s="18">
        <v>4000</v>
      </c>
      <c r="G238" s="16"/>
      <c r="H238" s="16"/>
      <c r="I238" s="16"/>
    </row>
    <row r="239" ht="27" spans="1:9">
      <c r="A239" s="19"/>
      <c r="B239" s="19" t="s">
        <v>572</v>
      </c>
      <c r="C239" s="19" t="s">
        <v>573</v>
      </c>
      <c r="D239" s="18">
        <v>2000</v>
      </c>
      <c r="E239" s="18"/>
      <c r="F239" s="18">
        <v>2000</v>
      </c>
      <c r="G239" s="20" t="s">
        <v>151</v>
      </c>
      <c r="H239" s="15" t="s">
        <v>574</v>
      </c>
      <c r="I239" s="15" t="s">
        <v>575</v>
      </c>
    </row>
    <row r="240" spans="1:9">
      <c r="A240" s="19"/>
      <c r="B240" s="19"/>
      <c r="C240" s="19"/>
      <c r="D240" s="18"/>
      <c r="E240" s="18"/>
      <c r="F240" s="18"/>
      <c r="G240" s="20" t="s">
        <v>154</v>
      </c>
      <c r="H240" s="15" t="s">
        <v>576</v>
      </c>
      <c r="I240" s="15" t="s">
        <v>576</v>
      </c>
    </row>
    <row r="241" ht="27" spans="1:9">
      <c r="A241" s="19"/>
      <c r="B241" s="19" t="s">
        <v>577</v>
      </c>
      <c r="C241" s="19" t="s">
        <v>541</v>
      </c>
      <c r="D241" s="18">
        <v>2000</v>
      </c>
      <c r="E241" s="18"/>
      <c r="F241" s="18">
        <v>2000</v>
      </c>
      <c r="G241" s="20" t="s">
        <v>151</v>
      </c>
      <c r="H241" s="15" t="s">
        <v>578</v>
      </c>
      <c r="I241" s="15" t="s">
        <v>579</v>
      </c>
    </row>
    <row r="242" ht="27" spans="1:9">
      <c r="A242" s="19"/>
      <c r="B242" s="19"/>
      <c r="C242" s="19"/>
      <c r="D242" s="18"/>
      <c r="E242" s="18"/>
      <c r="F242" s="18"/>
      <c r="G242" s="20" t="s">
        <v>154</v>
      </c>
      <c r="H242" s="15" t="s">
        <v>576</v>
      </c>
      <c r="I242" s="15" t="s">
        <v>580</v>
      </c>
    </row>
    <row r="243" spans="1:9">
      <c r="A243" s="19" t="s">
        <v>581</v>
      </c>
      <c r="B243" s="16"/>
      <c r="C243" s="17"/>
      <c r="D243" s="18">
        <v>120000</v>
      </c>
      <c r="E243" s="18"/>
      <c r="F243" s="18">
        <v>120000</v>
      </c>
      <c r="G243" s="16"/>
      <c r="H243" s="16"/>
      <c r="I243" s="16"/>
    </row>
    <row r="244" ht="54" spans="1:9">
      <c r="A244" s="19"/>
      <c r="B244" s="19" t="s">
        <v>582</v>
      </c>
      <c r="C244" s="19" t="s">
        <v>573</v>
      </c>
      <c r="D244" s="18">
        <v>100000</v>
      </c>
      <c r="E244" s="18"/>
      <c r="F244" s="18">
        <v>100000</v>
      </c>
      <c r="G244" s="20" t="s">
        <v>151</v>
      </c>
      <c r="H244" s="15" t="s">
        <v>583</v>
      </c>
      <c r="I244" s="15" t="s">
        <v>584</v>
      </c>
    </row>
    <row r="245" ht="54" spans="1:9">
      <c r="A245" s="19"/>
      <c r="B245" s="19"/>
      <c r="C245" s="19"/>
      <c r="D245" s="18"/>
      <c r="E245" s="18"/>
      <c r="F245" s="18"/>
      <c r="G245" s="20" t="s">
        <v>154</v>
      </c>
      <c r="H245" s="15" t="s">
        <v>585</v>
      </c>
      <c r="I245" s="15" t="s">
        <v>586</v>
      </c>
    </row>
    <row r="246" spans="1:9">
      <c r="A246" s="19"/>
      <c r="B246" s="19" t="s">
        <v>587</v>
      </c>
      <c r="C246" s="19" t="s">
        <v>302</v>
      </c>
      <c r="D246" s="18">
        <v>20000</v>
      </c>
      <c r="E246" s="18"/>
      <c r="F246" s="18">
        <v>20000</v>
      </c>
      <c r="G246" s="20" t="s">
        <v>151</v>
      </c>
      <c r="H246" s="15" t="s">
        <v>588</v>
      </c>
      <c r="I246" s="15" t="s">
        <v>589</v>
      </c>
    </row>
    <row r="247" spans="1:9">
      <c r="A247" s="19"/>
      <c r="B247" s="19"/>
      <c r="C247" s="19"/>
      <c r="D247" s="18"/>
      <c r="E247" s="18"/>
      <c r="F247" s="18"/>
      <c r="G247" s="20"/>
      <c r="H247" s="15"/>
      <c r="I247" s="15" t="s">
        <v>590</v>
      </c>
    </row>
    <row r="248" spans="1:9">
      <c r="A248" s="19"/>
      <c r="B248" s="19"/>
      <c r="C248" s="19"/>
      <c r="D248" s="18"/>
      <c r="E248" s="18"/>
      <c r="F248" s="18"/>
      <c r="G248" s="20" t="s">
        <v>154</v>
      </c>
      <c r="H248" s="15" t="s">
        <v>591</v>
      </c>
      <c r="I248" s="15" t="s">
        <v>592</v>
      </c>
    </row>
    <row r="249" spans="1:9">
      <c r="A249" s="19" t="s">
        <v>593</v>
      </c>
      <c r="B249" s="16"/>
      <c r="C249" s="17"/>
      <c r="D249" s="18">
        <v>8358100</v>
      </c>
      <c r="E249" s="18"/>
      <c r="F249" s="18">
        <v>8358100</v>
      </c>
      <c r="G249" s="16"/>
      <c r="H249" s="16"/>
      <c r="I249" s="16"/>
    </row>
    <row r="250" ht="40.5" spans="1:9">
      <c r="A250" s="19"/>
      <c r="B250" s="19" t="s">
        <v>594</v>
      </c>
      <c r="C250" s="19" t="s">
        <v>573</v>
      </c>
      <c r="D250" s="18">
        <v>105000</v>
      </c>
      <c r="E250" s="18"/>
      <c r="F250" s="18">
        <v>105000</v>
      </c>
      <c r="G250" s="20" t="s">
        <v>151</v>
      </c>
      <c r="H250" s="15" t="s">
        <v>595</v>
      </c>
      <c r="I250" s="15" t="s">
        <v>596</v>
      </c>
    </row>
    <row r="251" spans="1:9">
      <c r="A251" s="19"/>
      <c r="B251" s="19"/>
      <c r="C251" s="19"/>
      <c r="D251" s="18"/>
      <c r="E251" s="18"/>
      <c r="F251" s="18"/>
      <c r="G251" s="20" t="s">
        <v>154</v>
      </c>
      <c r="H251" s="15" t="s">
        <v>597</v>
      </c>
      <c r="I251" s="15" t="s">
        <v>598</v>
      </c>
    </row>
    <row r="252" spans="1:9">
      <c r="A252" s="19"/>
      <c r="B252" s="19" t="s">
        <v>599</v>
      </c>
      <c r="C252" s="19" t="s">
        <v>217</v>
      </c>
      <c r="D252" s="18">
        <v>100000</v>
      </c>
      <c r="E252" s="18"/>
      <c r="F252" s="18">
        <v>100000</v>
      </c>
      <c r="G252" s="20" t="s">
        <v>151</v>
      </c>
      <c r="H252" s="15" t="s">
        <v>600</v>
      </c>
      <c r="I252" s="15" t="s">
        <v>601</v>
      </c>
    </row>
    <row r="253" ht="27" spans="1:9">
      <c r="A253" s="19"/>
      <c r="B253" s="19"/>
      <c r="C253" s="19"/>
      <c r="D253" s="18"/>
      <c r="E253" s="18"/>
      <c r="F253" s="18"/>
      <c r="G253" s="20" t="s">
        <v>154</v>
      </c>
      <c r="H253" s="15" t="s">
        <v>602</v>
      </c>
      <c r="I253" s="15" t="s">
        <v>603</v>
      </c>
    </row>
    <row r="254" ht="40.5" spans="1:9">
      <c r="A254" s="19"/>
      <c r="B254" s="19" t="s">
        <v>604</v>
      </c>
      <c r="C254" s="19" t="s">
        <v>541</v>
      </c>
      <c r="D254" s="18">
        <v>80000</v>
      </c>
      <c r="E254" s="18"/>
      <c r="F254" s="18">
        <v>80000</v>
      </c>
      <c r="G254" s="20" t="s">
        <v>151</v>
      </c>
      <c r="H254" s="15" t="s">
        <v>605</v>
      </c>
      <c r="I254" s="15" t="s">
        <v>606</v>
      </c>
    </row>
    <row r="255" ht="54" spans="1:9">
      <c r="A255" s="19"/>
      <c r="B255" s="19"/>
      <c r="C255" s="19"/>
      <c r="D255" s="18"/>
      <c r="E255" s="18"/>
      <c r="F255" s="18"/>
      <c r="G255" s="20" t="s">
        <v>154</v>
      </c>
      <c r="H255" s="15" t="s">
        <v>607</v>
      </c>
      <c r="I255" s="15" t="s">
        <v>608</v>
      </c>
    </row>
    <row r="256" spans="1:9">
      <c r="A256" s="19"/>
      <c r="B256" s="19" t="s">
        <v>609</v>
      </c>
      <c r="C256" s="19" t="s">
        <v>302</v>
      </c>
      <c r="D256" s="18">
        <v>80000</v>
      </c>
      <c r="E256" s="18"/>
      <c r="F256" s="18">
        <v>80000</v>
      </c>
      <c r="G256" s="20" t="s">
        <v>151</v>
      </c>
      <c r="H256" s="15" t="s">
        <v>610</v>
      </c>
      <c r="I256" s="15" t="s">
        <v>611</v>
      </c>
    </row>
    <row r="257" spans="1:9">
      <c r="A257" s="19"/>
      <c r="B257" s="19"/>
      <c r="C257" s="19"/>
      <c r="D257" s="18"/>
      <c r="E257" s="18"/>
      <c r="F257" s="18"/>
      <c r="G257" s="20"/>
      <c r="H257" s="15" t="s">
        <v>612</v>
      </c>
      <c r="I257" s="15" t="s">
        <v>613</v>
      </c>
    </row>
    <row r="258" spans="1:9">
      <c r="A258" s="19"/>
      <c r="B258" s="19"/>
      <c r="C258" s="19"/>
      <c r="D258" s="18"/>
      <c r="E258" s="18"/>
      <c r="F258" s="18"/>
      <c r="G258" s="20"/>
      <c r="H258" s="15" t="s">
        <v>614</v>
      </c>
      <c r="I258" s="15" t="s">
        <v>615</v>
      </c>
    </row>
    <row r="259" spans="1:9">
      <c r="A259" s="19"/>
      <c r="B259" s="19"/>
      <c r="C259" s="19"/>
      <c r="D259" s="18"/>
      <c r="E259" s="18"/>
      <c r="F259" s="18"/>
      <c r="G259" s="20"/>
      <c r="H259" s="15" t="s">
        <v>616</v>
      </c>
      <c r="I259" s="15" t="s">
        <v>617</v>
      </c>
    </row>
    <row r="260" ht="27" spans="1:9">
      <c r="A260" s="19"/>
      <c r="B260" s="19"/>
      <c r="C260" s="19"/>
      <c r="D260" s="18"/>
      <c r="E260" s="18"/>
      <c r="F260" s="18"/>
      <c r="G260" s="20"/>
      <c r="H260" s="15" t="s">
        <v>618</v>
      </c>
      <c r="I260" s="15" t="s">
        <v>619</v>
      </c>
    </row>
    <row r="261" spans="1:9">
      <c r="A261" s="19"/>
      <c r="B261" s="19"/>
      <c r="C261" s="19"/>
      <c r="D261" s="18"/>
      <c r="E261" s="18"/>
      <c r="F261" s="18"/>
      <c r="G261" s="20"/>
      <c r="H261" s="15" t="s">
        <v>620</v>
      </c>
      <c r="I261" s="15" t="s">
        <v>621</v>
      </c>
    </row>
    <row r="262" spans="1:9">
      <c r="A262" s="19"/>
      <c r="B262" s="19"/>
      <c r="C262" s="19"/>
      <c r="D262" s="18"/>
      <c r="E262" s="18"/>
      <c r="F262" s="18"/>
      <c r="G262" s="20" t="s">
        <v>154</v>
      </c>
      <c r="H262" s="15" t="s">
        <v>622</v>
      </c>
      <c r="I262" s="15" t="s">
        <v>623</v>
      </c>
    </row>
    <row r="263" spans="1:9">
      <c r="A263" s="19"/>
      <c r="B263" s="19"/>
      <c r="C263" s="19"/>
      <c r="D263" s="18"/>
      <c r="E263" s="18"/>
      <c r="F263" s="18"/>
      <c r="G263" s="20"/>
      <c r="H263" s="15" t="s">
        <v>624</v>
      </c>
      <c r="I263" s="15" t="s">
        <v>625</v>
      </c>
    </row>
    <row r="264" spans="1:9">
      <c r="A264" s="19"/>
      <c r="B264" s="19"/>
      <c r="C264" s="19"/>
      <c r="D264" s="18"/>
      <c r="E264" s="18"/>
      <c r="F264" s="18"/>
      <c r="G264" s="20"/>
      <c r="H264" s="15" t="s">
        <v>626</v>
      </c>
      <c r="I264" s="15" t="s">
        <v>627</v>
      </c>
    </row>
    <row r="265" spans="1:9">
      <c r="A265" s="19"/>
      <c r="B265" s="19"/>
      <c r="C265" s="19"/>
      <c r="D265" s="18"/>
      <c r="E265" s="18"/>
      <c r="F265" s="18"/>
      <c r="G265" s="20"/>
      <c r="H265" s="15" t="s">
        <v>628</v>
      </c>
      <c r="I265" s="15" t="s">
        <v>592</v>
      </c>
    </row>
    <row r="266" ht="27" spans="1:9">
      <c r="A266" s="19"/>
      <c r="B266" s="19" t="s">
        <v>629</v>
      </c>
      <c r="C266" s="19" t="s">
        <v>630</v>
      </c>
      <c r="D266" s="18">
        <v>4700000</v>
      </c>
      <c r="E266" s="18"/>
      <c r="F266" s="18">
        <v>4700000</v>
      </c>
      <c r="G266" s="20" t="s">
        <v>151</v>
      </c>
      <c r="H266" s="15" t="s">
        <v>631</v>
      </c>
      <c r="I266" s="15" t="s">
        <v>632</v>
      </c>
    </row>
    <row r="267" spans="1:9">
      <c r="A267" s="19"/>
      <c r="B267" s="19"/>
      <c r="C267" s="19"/>
      <c r="D267" s="18"/>
      <c r="E267" s="18"/>
      <c r="F267" s="18"/>
      <c r="G267" s="20" t="s">
        <v>154</v>
      </c>
      <c r="H267" s="15" t="s">
        <v>633</v>
      </c>
      <c r="I267" s="15" t="s">
        <v>634</v>
      </c>
    </row>
    <row r="268" spans="1:9">
      <c r="A268" s="19"/>
      <c r="B268" s="19" t="s">
        <v>635</v>
      </c>
      <c r="C268" s="19" t="s">
        <v>630</v>
      </c>
      <c r="D268" s="18">
        <v>1602100</v>
      </c>
      <c r="E268" s="18"/>
      <c r="F268" s="18">
        <v>1602100</v>
      </c>
      <c r="G268" s="20" t="s">
        <v>151</v>
      </c>
      <c r="H268" s="15" t="s">
        <v>636</v>
      </c>
      <c r="I268" s="15" t="s">
        <v>637</v>
      </c>
    </row>
    <row r="269" spans="1:9">
      <c r="A269" s="19"/>
      <c r="B269" s="19"/>
      <c r="C269" s="19"/>
      <c r="D269" s="18"/>
      <c r="E269" s="18"/>
      <c r="F269" s="18"/>
      <c r="G269" s="20" t="s">
        <v>154</v>
      </c>
      <c r="H269" s="15" t="s">
        <v>638</v>
      </c>
      <c r="I269" s="15" t="s">
        <v>639</v>
      </c>
    </row>
    <row r="270" spans="1:9">
      <c r="A270" s="19"/>
      <c r="B270" s="19" t="s">
        <v>640</v>
      </c>
      <c r="C270" s="19" t="s">
        <v>630</v>
      </c>
      <c r="D270" s="18">
        <v>506000</v>
      </c>
      <c r="E270" s="18"/>
      <c r="F270" s="18">
        <v>506000</v>
      </c>
      <c r="G270" s="20" t="s">
        <v>151</v>
      </c>
      <c r="H270" s="15" t="s">
        <v>641</v>
      </c>
      <c r="I270" s="15" t="s">
        <v>642</v>
      </c>
    </row>
    <row r="271" spans="1:9">
      <c r="A271" s="19"/>
      <c r="B271" s="19"/>
      <c r="C271" s="19"/>
      <c r="D271" s="18"/>
      <c r="E271" s="18"/>
      <c r="F271" s="18"/>
      <c r="G271" s="20" t="s">
        <v>154</v>
      </c>
      <c r="H271" s="15" t="s">
        <v>643</v>
      </c>
      <c r="I271" s="15" t="s">
        <v>643</v>
      </c>
    </row>
    <row r="272" spans="1:9">
      <c r="A272" s="19"/>
      <c r="B272" s="19" t="s">
        <v>644</v>
      </c>
      <c r="C272" s="19" t="s">
        <v>630</v>
      </c>
      <c r="D272" s="18">
        <v>160000</v>
      </c>
      <c r="E272" s="18"/>
      <c r="F272" s="18">
        <v>160000</v>
      </c>
      <c r="G272" s="20" t="s">
        <v>151</v>
      </c>
      <c r="H272" s="15" t="s">
        <v>641</v>
      </c>
      <c r="I272" s="15" t="s">
        <v>645</v>
      </c>
    </row>
    <row r="273" ht="27" spans="1:9">
      <c r="A273" s="19"/>
      <c r="B273" s="19"/>
      <c r="C273" s="19"/>
      <c r="D273" s="18"/>
      <c r="E273" s="18"/>
      <c r="F273" s="18"/>
      <c r="G273" s="20" t="s">
        <v>154</v>
      </c>
      <c r="H273" s="15" t="s">
        <v>646</v>
      </c>
      <c r="I273" s="15" t="s">
        <v>646</v>
      </c>
    </row>
    <row r="274" spans="1:9">
      <c r="A274" s="19"/>
      <c r="B274" s="19" t="s">
        <v>647</v>
      </c>
      <c r="C274" s="19" t="s">
        <v>630</v>
      </c>
      <c r="D274" s="18">
        <v>850000</v>
      </c>
      <c r="E274" s="18"/>
      <c r="F274" s="18">
        <v>850000</v>
      </c>
      <c r="G274" s="20" t="s">
        <v>151</v>
      </c>
      <c r="H274" s="15" t="s">
        <v>648</v>
      </c>
      <c r="I274" s="15" t="s">
        <v>649</v>
      </c>
    </row>
    <row r="275" ht="27" spans="1:9">
      <c r="A275" s="19"/>
      <c r="B275" s="19"/>
      <c r="C275" s="19"/>
      <c r="D275" s="18"/>
      <c r="E275" s="18"/>
      <c r="F275" s="18"/>
      <c r="G275" s="20" t="s">
        <v>154</v>
      </c>
      <c r="H275" s="15" t="s">
        <v>650</v>
      </c>
      <c r="I275" s="15" t="s">
        <v>650</v>
      </c>
    </row>
    <row r="276" spans="1:9">
      <c r="A276" s="19"/>
      <c r="B276" s="19" t="s">
        <v>651</v>
      </c>
      <c r="C276" s="19" t="s">
        <v>630</v>
      </c>
      <c r="D276" s="18">
        <v>105000</v>
      </c>
      <c r="E276" s="18"/>
      <c r="F276" s="18">
        <v>105000</v>
      </c>
      <c r="G276" s="20" t="s">
        <v>151</v>
      </c>
      <c r="H276" s="15" t="s">
        <v>652</v>
      </c>
      <c r="I276" s="15" t="s">
        <v>652</v>
      </c>
    </row>
    <row r="277" spans="1:9">
      <c r="A277" s="19"/>
      <c r="B277" s="19"/>
      <c r="C277" s="19"/>
      <c r="D277" s="18"/>
      <c r="E277" s="18"/>
      <c r="F277" s="18"/>
      <c r="G277" s="20" t="s">
        <v>154</v>
      </c>
      <c r="H277" s="15" t="s">
        <v>652</v>
      </c>
      <c r="I277" s="15" t="s">
        <v>652</v>
      </c>
    </row>
    <row r="278" ht="27" spans="1:9">
      <c r="A278" s="19"/>
      <c r="B278" s="19" t="s">
        <v>653</v>
      </c>
      <c r="C278" s="19" t="s">
        <v>654</v>
      </c>
      <c r="D278" s="18">
        <v>70000</v>
      </c>
      <c r="E278" s="18"/>
      <c r="F278" s="18">
        <v>70000</v>
      </c>
      <c r="G278" s="20" t="s">
        <v>151</v>
      </c>
      <c r="H278" s="15" t="s">
        <v>655</v>
      </c>
      <c r="I278" s="15" t="s">
        <v>655</v>
      </c>
    </row>
    <row r="279" ht="27" spans="1:9">
      <c r="A279" s="19"/>
      <c r="B279" s="19"/>
      <c r="C279" s="19"/>
      <c r="D279" s="18"/>
      <c r="E279" s="18"/>
      <c r="F279" s="18"/>
      <c r="G279" s="20" t="s">
        <v>154</v>
      </c>
      <c r="H279" s="15" t="s">
        <v>655</v>
      </c>
      <c r="I279" s="15" t="s">
        <v>655</v>
      </c>
    </row>
    <row r="280" spans="1:9">
      <c r="A280" s="15" t="s">
        <v>656</v>
      </c>
      <c r="B280" s="16"/>
      <c r="C280" s="17"/>
      <c r="D280" s="18">
        <v>22500000</v>
      </c>
      <c r="E280" s="18"/>
      <c r="F280" s="18">
        <v>22500000</v>
      </c>
      <c r="G280" s="16"/>
      <c r="H280" s="16"/>
      <c r="I280" s="16"/>
    </row>
    <row r="281" spans="1:9">
      <c r="A281" s="19" t="s">
        <v>657</v>
      </c>
      <c r="B281" s="16"/>
      <c r="C281" s="17"/>
      <c r="D281" s="18">
        <v>22500000</v>
      </c>
      <c r="E281" s="18"/>
      <c r="F281" s="18">
        <v>22500000</v>
      </c>
      <c r="G281" s="16"/>
      <c r="H281" s="16"/>
      <c r="I281" s="16"/>
    </row>
    <row r="282" ht="27" spans="1:9">
      <c r="A282" s="19"/>
      <c r="B282" s="19" t="s">
        <v>658</v>
      </c>
      <c r="C282" s="19" t="s">
        <v>630</v>
      </c>
      <c r="D282" s="18">
        <v>22500000</v>
      </c>
      <c r="E282" s="18"/>
      <c r="F282" s="18">
        <v>22500000</v>
      </c>
      <c r="G282" s="20" t="s">
        <v>151</v>
      </c>
      <c r="H282" s="15" t="s">
        <v>659</v>
      </c>
      <c r="I282" s="15" t="s">
        <v>660</v>
      </c>
    </row>
    <row r="283" ht="67.5" spans="1:9">
      <c r="A283" s="19"/>
      <c r="B283" s="19"/>
      <c r="C283" s="19"/>
      <c r="D283" s="18"/>
      <c r="E283" s="18"/>
      <c r="F283" s="18"/>
      <c r="G283" s="20" t="s">
        <v>154</v>
      </c>
      <c r="H283" s="15" t="s">
        <v>661</v>
      </c>
      <c r="I283" s="15" t="s">
        <v>662</v>
      </c>
    </row>
    <row r="284" spans="1:9">
      <c r="A284" s="15" t="s">
        <v>663</v>
      </c>
      <c r="B284" s="16"/>
      <c r="C284" s="17"/>
      <c r="D284" s="18">
        <v>24051900</v>
      </c>
      <c r="E284" s="18"/>
      <c r="F284" s="18">
        <v>24051900</v>
      </c>
      <c r="G284" s="16"/>
      <c r="H284" s="16"/>
      <c r="I284" s="16"/>
    </row>
    <row r="285" spans="1:9">
      <c r="A285" s="19" t="s">
        <v>664</v>
      </c>
      <c r="B285" s="16"/>
      <c r="C285" s="17"/>
      <c r="D285" s="18">
        <v>600000</v>
      </c>
      <c r="E285" s="18"/>
      <c r="F285" s="18">
        <v>600000</v>
      </c>
      <c r="G285" s="16"/>
      <c r="H285" s="16"/>
      <c r="I285" s="16"/>
    </row>
    <row r="286" ht="27" spans="1:9">
      <c r="A286" s="19"/>
      <c r="B286" s="19" t="s">
        <v>665</v>
      </c>
      <c r="C286" s="19" t="s">
        <v>182</v>
      </c>
      <c r="D286" s="18">
        <v>600000</v>
      </c>
      <c r="E286" s="18"/>
      <c r="F286" s="18">
        <v>600000</v>
      </c>
      <c r="G286" s="20" t="s">
        <v>151</v>
      </c>
      <c r="H286" s="15" t="s">
        <v>666</v>
      </c>
      <c r="I286" s="15" t="s">
        <v>667</v>
      </c>
    </row>
    <row r="287" ht="54" spans="1:9">
      <c r="A287" s="19"/>
      <c r="B287" s="19"/>
      <c r="C287" s="19"/>
      <c r="D287" s="18"/>
      <c r="E287" s="18"/>
      <c r="F287" s="18"/>
      <c r="G287" s="20" t="s">
        <v>154</v>
      </c>
      <c r="H287" s="15" t="s">
        <v>668</v>
      </c>
      <c r="I287" s="15" t="s">
        <v>669</v>
      </c>
    </row>
    <row r="288" ht="40.5" spans="1:9">
      <c r="A288" s="19"/>
      <c r="B288" s="19"/>
      <c r="C288" s="19"/>
      <c r="D288" s="18"/>
      <c r="E288" s="18"/>
      <c r="F288" s="18"/>
      <c r="G288" s="20"/>
      <c r="H288" s="15" t="s">
        <v>670</v>
      </c>
      <c r="I288" s="15" t="s">
        <v>671</v>
      </c>
    </row>
    <row r="289" spans="1:9">
      <c r="A289" s="19" t="s">
        <v>672</v>
      </c>
      <c r="B289" s="16"/>
      <c r="C289" s="17"/>
      <c r="D289" s="18">
        <v>23421900</v>
      </c>
      <c r="E289" s="18"/>
      <c r="F289" s="18">
        <v>23421900</v>
      </c>
      <c r="G289" s="16"/>
      <c r="H289" s="16"/>
      <c r="I289" s="16"/>
    </row>
    <row r="290" ht="27" spans="1:9">
      <c r="A290" s="19"/>
      <c r="B290" s="19" t="s">
        <v>673</v>
      </c>
      <c r="C290" s="19" t="s">
        <v>573</v>
      </c>
      <c r="D290" s="18">
        <v>22380000</v>
      </c>
      <c r="E290" s="18"/>
      <c r="F290" s="18">
        <v>22380000</v>
      </c>
      <c r="G290" s="20" t="s">
        <v>151</v>
      </c>
      <c r="H290" s="15" t="s">
        <v>674</v>
      </c>
      <c r="I290" s="15" t="s">
        <v>675</v>
      </c>
    </row>
    <row r="291" ht="27" spans="1:9">
      <c r="A291" s="19"/>
      <c r="B291" s="19"/>
      <c r="C291" s="19"/>
      <c r="D291" s="18"/>
      <c r="E291" s="18"/>
      <c r="F291" s="18"/>
      <c r="G291" s="20" t="s">
        <v>154</v>
      </c>
      <c r="H291" s="15" t="s">
        <v>676</v>
      </c>
      <c r="I291" s="15" t="s">
        <v>677</v>
      </c>
    </row>
    <row r="292" ht="40.5" spans="1:9">
      <c r="A292" s="19"/>
      <c r="B292" s="19" t="s">
        <v>678</v>
      </c>
      <c r="C292" s="19" t="s">
        <v>573</v>
      </c>
      <c r="D292" s="18">
        <v>846900</v>
      </c>
      <c r="E292" s="18"/>
      <c r="F292" s="18">
        <v>846900</v>
      </c>
      <c r="G292" s="20" t="s">
        <v>151</v>
      </c>
      <c r="H292" s="15" t="s">
        <v>679</v>
      </c>
      <c r="I292" s="15" t="s">
        <v>680</v>
      </c>
    </row>
    <row r="293" ht="40.5" spans="1:9">
      <c r="A293" s="19"/>
      <c r="B293" s="19"/>
      <c r="C293" s="19"/>
      <c r="D293" s="18"/>
      <c r="E293" s="18"/>
      <c r="F293" s="18"/>
      <c r="G293" s="20" t="s">
        <v>154</v>
      </c>
      <c r="H293" s="15" t="s">
        <v>681</v>
      </c>
      <c r="I293" s="15" t="s">
        <v>682</v>
      </c>
    </row>
    <row r="294" ht="40.5" spans="1:9">
      <c r="A294" s="19"/>
      <c r="B294" s="19" t="s">
        <v>683</v>
      </c>
      <c r="C294" s="19" t="s">
        <v>573</v>
      </c>
      <c r="D294" s="18">
        <v>95000</v>
      </c>
      <c r="E294" s="18"/>
      <c r="F294" s="18">
        <v>95000</v>
      </c>
      <c r="G294" s="20" t="s">
        <v>151</v>
      </c>
      <c r="H294" s="15" t="s">
        <v>684</v>
      </c>
      <c r="I294" s="15" t="s">
        <v>685</v>
      </c>
    </row>
    <row r="295" ht="54" spans="1:9">
      <c r="A295" s="19"/>
      <c r="B295" s="19"/>
      <c r="C295" s="19"/>
      <c r="D295" s="18"/>
      <c r="E295" s="18"/>
      <c r="F295" s="18"/>
      <c r="G295" s="20" t="s">
        <v>154</v>
      </c>
      <c r="H295" s="15" t="s">
        <v>686</v>
      </c>
      <c r="I295" s="15" t="s">
        <v>687</v>
      </c>
    </row>
    <row r="296" ht="40.5" spans="1:9">
      <c r="A296" s="19"/>
      <c r="B296" s="19" t="s">
        <v>688</v>
      </c>
      <c r="C296" s="19" t="s">
        <v>573</v>
      </c>
      <c r="D296" s="18">
        <v>100000</v>
      </c>
      <c r="E296" s="18"/>
      <c r="F296" s="18">
        <v>100000</v>
      </c>
      <c r="G296" s="20" t="s">
        <v>151</v>
      </c>
      <c r="H296" s="15" t="s">
        <v>689</v>
      </c>
      <c r="I296" s="15" t="s">
        <v>690</v>
      </c>
    </row>
    <row r="297" ht="54" spans="1:9">
      <c r="A297" s="19"/>
      <c r="B297" s="19"/>
      <c r="C297" s="19"/>
      <c r="D297" s="18"/>
      <c r="E297" s="18"/>
      <c r="F297" s="18"/>
      <c r="G297" s="20" t="s">
        <v>154</v>
      </c>
      <c r="H297" s="15" t="s">
        <v>691</v>
      </c>
      <c r="I297" s="15" t="s">
        <v>692</v>
      </c>
    </row>
    <row r="298" spans="1:9">
      <c r="A298" s="19" t="s">
        <v>693</v>
      </c>
      <c r="B298" s="16"/>
      <c r="C298" s="17"/>
      <c r="D298" s="18">
        <v>30000</v>
      </c>
      <c r="E298" s="18"/>
      <c r="F298" s="18">
        <v>30000</v>
      </c>
      <c r="G298" s="16"/>
      <c r="H298" s="16"/>
      <c r="I298" s="16"/>
    </row>
    <row r="299" ht="27" spans="1:9">
      <c r="A299" s="19"/>
      <c r="B299" s="19" t="s">
        <v>694</v>
      </c>
      <c r="C299" s="19" t="s">
        <v>302</v>
      </c>
      <c r="D299" s="18">
        <v>30000</v>
      </c>
      <c r="E299" s="18"/>
      <c r="F299" s="18">
        <v>30000</v>
      </c>
      <c r="G299" s="20" t="s">
        <v>151</v>
      </c>
      <c r="H299" s="15" t="s">
        <v>695</v>
      </c>
      <c r="I299" s="15" t="s">
        <v>696</v>
      </c>
    </row>
    <row r="300" spans="1:9">
      <c r="A300" s="19"/>
      <c r="B300" s="19"/>
      <c r="C300" s="19"/>
      <c r="D300" s="18"/>
      <c r="E300" s="18"/>
      <c r="F300" s="18"/>
      <c r="G300" s="20" t="s">
        <v>154</v>
      </c>
      <c r="H300" s="15" t="s">
        <v>697</v>
      </c>
      <c r="I300" s="15" t="s">
        <v>698</v>
      </c>
    </row>
    <row r="301" spans="1:9">
      <c r="A301" s="15" t="s">
        <v>699</v>
      </c>
      <c r="B301" s="16"/>
      <c r="C301" s="17"/>
      <c r="D301" s="18">
        <v>120065000</v>
      </c>
      <c r="E301" s="18">
        <f>E302+E305+E307+E309</f>
        <v>20065000</v>
      </c>
      <c r="F301" s="18">
        <f>F302+F305+F307+F309</f>
        <v>100000000</v>
      </c>
      <c r="G301" s="16"/>
      <c r="H301" s="16"/>
      <c r="I301" s="16"/>
    </row>
    <row r="302" spans="1:9">
      <c r="A302" s="19" t="s">
        <v>700</v>
      </c>
      <c r="B302" s="16"/>
      <c r="C302" s="17"/>
      <c r="D302" s="18">
        <v>100000000</v>
      </c>
      <c r="E302" s="18"/>
      <c r="F302" s="18">
        <v>100000000</v>
      </c>
      <c r="G302" s="16"/>
      <c r="H302" s="16"/>
      <c r="I302" s="16"/>
    </row>
    <row r="303" spans="1:9">
      <c r="A303" s="19"/>
      <c r="B303" s="19" t="s">
        <v>701</v>
      </c>
      <c r="C303" s="19" t="s">
        <v>702</v>
      </c>
      <c r="D303" s="18">
        <v>100000000</v>
      </c>
      <c r="E303" s="18"/>
      <c r="F303" s="18">
        <v>100000000</v>
      </c>
      <c r="G303" s="20" t="s">
        <v>151</v>
      </c>
      <c r="H303" s="15" t="s">
        <v>703</v>
      </c>
      <c r="I303" s="15" t="s">
        <v>703</v>
      </c>
    </row>
    <row r="304" ht="27" spans="1:9">
      <c r="A304" s="19"/>
      <c r="B304" s="19"/>
      <c r="C304" s="19"/>
      <c r="D304" s="18"/>
      <c r="E304" s="18"/>
      <c r="F304" s="18"/>
      <c r="G304" s="20" t="s">
        <v>154</v>
      </c>
      <c r="H304" s="15" t="s">
        <v>704</v>
      </c>
      <c r="I304" s="15" t="s">
        <v>704</v>
      </c>
    </row>
    <row r="305" spans="1:9">
      <c r="A305" s="19" t="s">
        <v>705</v>
      </c>
      <c r="B305" s="16"/>
      <c r="C305" s="17"/>
      <c r="D305" s="18">
        <v>12000000</v>
      </c>
      <c r="E305" s="18">
        <v>12000000</v>
      </c>
      <c r="F305" s="18">
        <v>0</v>
      </c>
      <c r="G305" s="16"/>
      <c r="H305" s="16"/>
      <c r="I305" s="16"/>
    </row>
    <row r="306" ht="256.5" spans="1:9">
      <c r="A306" s="19"/>
      <c r="B306" s="19" t="s">
        <v>706</v>
      </c>
      <c r="C306" s="19" t="s">
        <v>207</v>
      </c>
      <c r="D306" s="18">
        <v>12000000</v>
      </c>
      <c r="E306" s="18">
        <v>12000000</v>
      </c>
      <c r="F306" s="18">
        <v>0</v>
      </c>
      <c r="G306" s="20" t="s">
        <v>151</v>
      </c>
      <c r="H306" s="22" t="s">
        <v>707</v>
      </c>
      <c r="I306" s="22" t="s">
        <v>707</v>
      </c>
    </row>
    <row r="307" spans="1:9">
      <c r="A307" s="19" t="s">
        <v>708</v>
      </c>
      <c r="B307" s="16"/>
      <c r="C307" s="17"/>
      <c r="D307" s="18">
        <v>1065000</v>
      </c>
      <c r="E307" s="18">
        <v>1065000</v>
      </c>
      <c r="F307" s="18">
        <v>0</v>
      </c>
      <c r="G307" s="16"/>
      <c r="H307" s="16"/>
      <c r="I307" s="16"/>
    </row>
    <row r="308" ht="337.5" spans="1:9">
      <c r="A308" s="19"/>
      <c r="B308" s="19" t="s">
        <v>709</v>
      </c>
      <c r="C308" s="19" t="s">
        <v>198</v>
      </c>
      <c r="D308" s="18">
        <v>1065000</v>
      </c>
      <c r="E308" s="18">
        <v>1065000</v>
      </c>
      <c r="F308" s="18" t="s">
        <v>139</v>
      </c>
      <c r="G308" s="20" t="s">
        <v>151</v>
      </c>
      <c r="H308" s="22" t="s">
        <v>710</v>
      </c>
      <c r="I308" s="22" t="s">
        <v>710</v>
      </c>
    </row>
    <row r="309" spans="1:9">
      <c r="A309" s="19" t="s">
        <v>711</v>
      </c>
      <c r="B309" s="16"/>
      <c r="C309" s="17"/>
      <c r="D309" s="18">
        <v>7000000</v>
      </c>
      <c r="E309" s="18">
        <v>7000000</v>
      </c>
      <c r="F309" s="18">
        <v>0</v>
      </c>
      <c r="G309" s="16"/>
      <c r="H309" s="16"/>
      <c r="I309" s="16"/>
    </row>
    <row r="310" ht="351" spans="1:9">
      <c r="A310" s="19"/>
      <c r="B310" s="19" t="s">
        <v>712</v>
      </c>
      <c r="C310" s="19" t="s">
        <v>198</v>
      </c>
      <c r="D310" s="18">
        <v>7000000</v>
      </c>
      <c r="E310" s="18">
        <v>7000000</v>
      </c>
      <c r="F310" s="18">
        <v>0</v>
      </c>
      <c r="G310" s="20" t="s">
        <v>151</v>
      </c>
      <c r="H310" s="22" t="s">
        <v>713</v>
      </c>
      <c r="I310" s="22" t="s">
        <v>713</v>
      </c>
    </row>
    <row r="311" spans="1:9">
      <c r="A311" s="15" t="s">
        <v>714</v>
      </c>
      <c r="B311" s="16"/>
      <c r="C311" s="17"/>
      <c r="D311" s="18">
        <v>210000</v>
      </c>
      <c r="E311" s="18"/>
      <c r="F311" s="18">
        <v>210000</v>
      </c>
      <c r="G311" s="16"/>
      <c r="H311" s="16"/>
      <c r="I311" s="16"/>
    </row>
    <row r="312" spans="1:9">
      <c r="A312" s="19" t="s">
        <v>715</v>
      </c>
      <c r="B312" s="16"/>
      <c r="C312" s="17"/>
      <c r="D312" s="18">
        <v>210000</v>
      </c>
      <c r="E312" s="18"/>
      <c r="F312" s="18">
        <v>210000</v>
      </c>
      <c r="G312" s="16"/>
      <c r="H312" s="16"/>
      <c r="I312" s="16"/>
    </row>
    <row r="313" spans="1:9">
      <c r="A313" s="19"/>
      <c r="B313" s="19" t="s">
        <v>716</v>
      </c>
      <c r="C313" s="19" t="s">
        <v>217</v>
      </c>
      <c r="D313" s="18">
        <v>210000</v>
      </c>
      <c r="E313" s="18"/>
      <c r="F313" s="18">
        <v>210000</v>
      </c>
      <c r="G313" s="20" t="s">
        <v>151</v>
      </c>
      <c r="H313" s="15" t="s">
        <v>717</v>
      </c>
      <c r="I313" s="15" t="s">
        <v>718</v>
      </c>
    </row>
    <row r="314" ht="54" spans="1:9">
      <c r="A314" s="19"/>
      <c r="B314" s="19"/>
      <c r="C314" s="19"/>
      <c r="D314" s="18"/>
      <c r="E314" s="18"/>
      <c r="F314" s="18"/>
      <c r="G314" s="20" t="s">
        <v>154</v>
      </c>
      <c r="H314" s="15" t="s">
        <v>719</v>
      </c>
      <c r="I314" s="15" t="s">
        <v>720</v>
      </c>
    </row>
    <row r="315" spans="1:9">
      <c r="A315" s="15" t="s">
        <v>721</v>
      </c>
      <c r="B315" s="16"/>
      <c r="C315" s="17"/>
      <c r="D315" s="18">
        <v>1200000</v>
      </c>
      <c r="E315" s="18">
        <v>1200000</v>
      </c>
      <c r="F315" s="18">
        <v>0</v>
      </c>
      <c r="G315" s="16"/>
      <c r="H315" s="16"/>
      <c r="I315" s="16"/>
    </row>
    <row r="316" spans="1:9">
      <c r="A316" s="19" t="s">
        <v>722</v>
      </c>
      <c r="B316" s="16"/>
      <c r="C316" s="17"/>
      <c r="D316" s="18">
        <v>1200000</v>
      </c>
      <c r="E316" s="18">
        <v>1200000</v>
      </c>
      <c r="F316" s="18">
        <v>0</v>
      </c>
      <c r="G316" s="16"/>
      <c r="H316" s="16"/>
      <c r="I316" s="16"/>
    </row>
    <row r="317" ht="135" spans="1:9">
      <c r="A317" s="19"/>
      <c r="B317" s="19" t="s">
        <v>723</v>
      </c>
      <c r="C317" s="19" t="s">
        <v>198</v>
      </c>
      <c r="D317" s="18">
        <v>1200000</v>
      </c>
      <c r="E317" s="18">
        <v>1200000</v>
      </c>
      <c r="F317" s="18">
        <v>0</v>
      </c>
      <c r="G317" s="20" t="s">
        <v>151</v>
      </c>
      <c r="H317" s="22" t="s">
        <v>724</v>
      </c>
      <c r="I317" s="22" t="s">
        <v>724</v>
      </c>
    </row>
    <row r="318" spans="1:9">
      <c r="A318" s="15" t="s">
        <v>725</v>
      </c>
      <c r="B318" s="16"/>
      <c r="C318" s="17"/>
      <c r="D318" s="18">
        <v>2990000</v>
      </c>
      <c r="E318" s="18">
        <f>E319+E322</f>
        <v>1140000</v>
      </c>
      <c r="F318" s="18">
        <f>F319+F322</f>
        <v>1850000</v>
      </c>
      <c r="G318" s="16"/>
      <c r="H318" s="16"/>
      <c r="I318" s="16"/>
    </row>
    <row r="319" spans="1:9">
      <c r="A319" s="19" t="s">
        <v>726</v>
      </c>
      <c r="B319" s="16"/>
      <c r="C319" s="17"/>
      <c r="D319" s="18">
        <v>1850000</v>
      </c>
      <c r="E319" s="18"/>
      <c r="F319" s="18">
        <v>1850000</v>
      </c>
      <c r="G319" s="16"/>
      <c r="H319" s="16"/>
      <c r="I319" s="16"/>
    </row>
    <row r="320" spans="1:9">
      <c r="A320" s="19"/>
      <c r="B320" s="19" t="s">
        <v>727</v>
      </c>
      <c r="C320" s="19" t="s">
        <v>535</v>
      </c>
      <c r="D320" s="18">
        <v>1850000</v>
      </c>
      <c r="E320" s="18"/>
      <c r="F320" s="18">
        <v>1850000</v>
      </c>
      <c r="G320" s="20" t="s">
        <v>151</v>
      </c>
      <c r="H320" s="15" t="s">
        <v>538</v>
      </c>
      <c r="I320" s="15" t="s">
        <v>728</v>
      </c>
    </row>
    <row r="321" ht="27" spans="1:9">
      <c r="A321" s="19"/>
      <c r="B321" s="19"/>
      <c r="C321" s="19"/>
      <c r="D321" s="18"/>
      <c r="E321" s="18"/>
      <c r="F321" s="18"/>
      <c r="G321" s="20" t="s">
        <v>154</v>
      </c>
      <c r="H321" s="15" t="s">
        <v>536</v>
      </c>
      <c r="I321" s="15" t="s">
        <v>729</v>
      </c>
    </row>
    <row r="322" spans="1:9">
      <c r="A322" s="19" t="s">
        <v>730</v>
      </c>
      <c r="B322" s="16"/>
      <c r="C322" s="17"/>
      <c r="D322" s="18">
        <v>1140000</v>
      </c>
      <c r="E322" s="18">
        <v>1140000</v>
      </c>
      <c r="F322" s="18">
        <v>0</v>
      </c>
      <c r="G322" s="16"/>
      <c r="H322" s="16"/>
      <c r="I322" s="16"/>
    </row>
    <row r="323" spans="1:9">
      <c r="A323" s="19"/>
      <c r="B323" s="19" t="s">
        <v>731</v>
      </c>
      <c r="C323" s="19" t="s">
        <v>198</v>
      </c>
      <c r="D323" s="18">
        <v>1140000</v>
      </c>
      <c r="E323" s="18">
        <v>1140000</v>
      </c>
      <c r="F323" s="18">
        <v>0</v>
      </c>
      <c r="G323" s="20" t="s">
        <v>151</v>
      </c>
      <c r="H323" s="15" t="s">
        <v>732</v>
      </c>
      <c r="I323" s="15" t="s">
        <v>733</v>
      </c>
    </row>
    <row r="324" spans="1:9">
      <c r="A324" s="19"/>
      <c r="B324" s="19"/>
      <c r="C324" s="19"/>
      <c r="D324" s="18"/>
      <c r="E324" s="18"/>
      <c r="F324" s="18"/>
      <c r="G324" s="20" t="s">
        <v>154</v>
      </c>
      <c r="H324" s="15" t="s">
        <v>732</v>
      </c>
      <c r="I324" s="15" t="s">
        <v>733</v>
      </c>
    </row>
  </sheetData>
  <mergeCells count="403">
    <mergeCell ref="A2:I2"/>
    <mergeCell ref="A3:B3"/>
    <mergeCell ref="H3:I3"/>
    <mergeCell ref="D4:F4"/>
    <mergeCell ref="A4:A5"/>
    <mergeCell ref="A8:A19"/>
    <mergeCell ref="A20:A21"/>
    <mergeCell ref="A22:A28"/>
    <mergeCell ref="A29:A39"/>
    <mergeCell ref="A40:A52"/>
    <mergeCell ref="A53:A115"/>
    <mergeCell ref="A116:A121"/>
    <mergeCell ref="A122:A131"/>
    <mergeCell ref="A132:A211"/>
    <mergeCell ref="A213:A215"/>
    <mergeCell ref="A216:A237"/>
    <mergeCell ref="A238:A242"/>
    <mergeCell ref="A243:A248"/>
    <mergeCell ref="A249:A279"/>
    <mergeCell ref="A281:A283"/>
    <mergeCell ref="A285:A288"/>
    <mergeCell ref="A289:A297"/>
    <mergeCell ref="A298:A300"/>
    <mergeCell ref="A302:A304"/>
    <mergeCell ref="A305:A306"/>
    <mergeCell ref="A307:A308"/>
    <mergeCell ref="A309:A310"/>
    <mergeCell ref="A312:A314"/>
    <mergeCell ref="A316:A317"/>
    <mergeCell ref="A319:A321"/>
    <mergeCell ref="A322:A324"/>
    <mergeCell ref="B4:B5"/>
    <mergeCell ref="B9:B10"/>
    <mergeCell ref="B11:B12"/>
    <mergeCell ref="B13:B14"/>
    <mergeCell ref="B15:B16"/>
    <mergeCell ref="B18:B19"/>
    <mergeCell ref="B23:B28"/>
    <mergeCell ref="B30:B39"/>
    <mergeCell ref="B41:B52"/>
    <mergeCell ref="B54:B57"/>
    <mergeCell ref="B58:B64"/>
    <mergeCell ref="B65:B68"/>
    <mergeCell ref="B69:B77"/>
    <mergeCell ref="B78:B85"/>
    <mergeCell ref="B86:B93"/>
    <mergeCell ref="B94:B106"/>
    <mergeCell ref="B107:B109"/>
    <mergeCell ref="B110:B115"/>
    <mergeCell ref="B117:B121"/>
    <mergeCell ref="B123:B131"/>
    <mergeCell ref="B133:B145"/>
    <mergeCell ref="B146:B158"/>
    <mergeCell ref="B159:B166"/>
    <mergeCell ref="B167:B176"/>
    <mergeCell ref="B177:B186"/>
    <mergeCell ref="B187:B192"/>
    <mergeCell ref="B193:B203"/>
    <mergeCell ref="B204:B211"/>
    <mergeCell ref="B214:B215"/>
    <mergeCell ref="B217:B218"/>
    <mergeCell ref="B219:B220"/>
    <mergeCell ref="B221:B222"/>
    <mergeCell ref="B223:B227"/>
    <mergeCell ref="B228:B229"/>
    <mergeCell ref="B230:B231"/>
    <mergeCell ref="B232:B234"/>
    <mergeCell ref="B235:B237"/>
    <mergeCell ref="B239:B240"/>
    <mergeCell ref="B241:B242"/>
    <mergeCell ref="B244:B245"/>
    <mergeCell ref="B246:B248"/>
    <mergeCell ref="B250:B251"/>
    <mergeCell ref="B252:B253"/>
    <mergeCell ref="B254:B255"/>
    <mergeCell ref="B256:B265"/>
    <mergeCell ref="B266:B267"/>
    <mergeCell ref="B268:B269"/>
    <mergeCell ref="B270:B271"/>
    <mergeCell ref="B272:B273"/>
    <mergeCell ref="B274:B275"/>
    <mergeCell ref="B276:B277"/>
    <mergeCell ref="B278:B279"/>
    <mergeCell ref="B282:B283"/>
    <mergeCell ref="B286:B288"/>
    <mergeCell ref="B290:B291"/>
    <mergeCell ref="B292:B293"/>
    <mergeCell ref="B294:B295"/>
    <mergeCell ref="B296:B297"/>
    <mergeCell ref="B299:B300"/>
    <mergeCell ref="B303:B304"/>
    <mergeCell ref="B313:B314"/>
    <mergeCell ref="B320:B321"/>
    <mergeCell ref="B323:B324"/>
    <mergeCell ref="C4:C5"/>
    <mergeCell ref="C9:C10"/>
    <mergeCell ref="C11:C12"/>
    <mergeCell ref="C13:C14"/>
    <mergeCell ref="C15:C16"/>
    <mergeCell ref="C18:C19"/>
    <mergeCell ref="C23:C28"/>
    <mergeCell ref="C30:C39"/>
    <mergeCell ref="C41:C52"/>
    <mergeCell ref="C54:C57"/>
    <mergeCell ref="C58:C64"/>
    <mergeCell ref="C65:C68"/>
    <mergeCell ref="C69:C77"/>
    <mergeCell ref="C78:C85"/>
    <mergeCell ref="C86:C93"/>
    <mergeCell ref="C94:C106"/>
    <mergeCell ref="C107:C109"/>
    <mergeCell ref="C110:C115"/>
    <mergeCell ref="C117:C121"/>
    <mergeCell ref="C123:C131"/>
    <mergeCell ref="C133:C145"/>
    <mergeCell ref="C146:C158"/>
    <mergeCell ref="C159:C166"/>
    <mergeCell ref="C167:C176"/>
    <mergeCell ref="C177:C186"/>
    <mergeCell ref="C187:C192"/>
    <mergeCell ref="C193:C203"/>
    <mergeCell ref="C204:C211"/>
    <mergeCell ref="C214:C215"/>
    <mergeCell ref="C217:C218"/>
    <mergeCell ref="C219:C220"/>
    <mergeCell ref="C221:C222"/>
    <mergeCell ref="C223:C224"/>
    <mergeCell ref="C225:C227"/>
    <mergeCell ref="C228:C229"/>
    <mergeCell ref="C230:C231"/>
    <mergeCell ref="C232:C234"/>
    <mergeCell ref="C235:C237"/>
    <mergeCell ref="C239:C240"/>
    <mergeCell ref="C241:C242"/>
    <mergeCell ref="C244:C245"/>
    <mergeCell ref="C246:C248"/>
    <mergeCell ref="C250:C251"/>
    <mergeCell ref="C252:C253"/>
    <mergeCell ref="C254:C255"/>
    <mergeCell ref="C256:C265"/>
    <mergeCell ref="C266:C267"/>
    <mergeCell ref="C268:C269"/>
    <mergeCell ref="C270:C271"/>
    <mergeCell ref="C272:C273"/>
    <mergeCell ref="C274:C275"/>
    <mergeCell ref="C276:C277"/>
    <mergeCell ref="C278:C279"/>
    <mergeCell ref="C282:C283"/>
    <mergeCell ref="C286:C288"/>
    <mergeCell ref="C290:C291"/>
    <mergeCell ref="C292:C293"/>
    <mergeCell ref="C294:C295"/>
    <mergeCell ref="C296:C297"/>
    <mergeCell ref="C299:C300"/>
    <mergeCell ref="C303:C304"/>
    <mergeCell ref="C313:C314"/>
    <mergeCell ref="C320:C321"/>
    <mergeCell ref="C323:C324"/>
    <mergeCell ref="D9:D10"/>
    <mergeCell ref="D11:D12"/>
    <mergeCell ref="D13:D14"/>
    <mergeCell ref="D15:D16"/>
    <mergeCell ref="D18:D19"/>
    <mergeCell ref="D23:D28"/>
    <mergeCell ref="D30:D39"/>
    <mergeCell ref="D41:D52"/>
    <mergeCell ref="D54:D57"/>
    <mergeCell ref="D58:D64"/>
    <mergeCell ref="D65:D68"/>
    <mergeCell ref="D69:D77"/>
    <mergeCell ref="D78:D85"/>
    <mergeCell ref="D86:D93"/>
    <mergeCell ref="D94:D106"/>
    <mergeCell ref="D107:D109"/>
    <mergeCell ref="D110:D115"/>
    <mergeCell ref="D117:D121"/>
    <mergeCell ref="D123:D131"/>
    <mergeCell ref="D133:D145"/>
    <mergeCell ref="D146:D158"/>
    <mergeCell ref="D159:D166"/>
    <mergeCell ref="D167:D176"/>
    <mergeCell ref="D177:D186"/>
    <mergeCell ref="D187:D192"/>
    <mergeCell ref="D193:D203"/>
    <mergeCell ref="D204:D211"/>
    <mergeCell ref="D214:D215"/>
    <mergeCell ref="D217:D218"/>
    <mergeCell ref="D219:D220"/>
    <mergeCell ref="D221:D222"/>
    <mergeCell ref="D223:D224"/>
    <mergeCell ref="D225:D227"/>
    <mergeCell ref="D228:D229"/>
    <mergeCell ref="D230:D231"/>
    <mergeCell ref="D232:D234"/>
    <mergeCell ref="D235:D237"/>
    <mergeCell ref="D239:D240"/>
    <mergeCell ref="D241:D242"/>
    <mergeCell ref="D244:D245"/>
    <mergeCell ref="D246:D248"/>
    <mergeCell ref="D250:D251"/>
    <mergeCell ref="D252:D253"/>
    <mergeCell ref="D254:D255"/>
    <mergeCell ref="D256:D265"/>
    <mergeCell ref="D266:D267"/>
    <mergeCell ref="D268:D269"/>
    <mergeCell ref="D270:D271"/>
    <mergeCell ref="D272:D273"/>
    <mergeCell ref="D274:D275"/>
    <mergeCell ref="D276:D277"/>
    <mergeCell ref="D278:D279"/>
    <mergeCell ref="D282:D283"/>
    <mergeCell ref="D286:D288"/>
    <mergeCell ref="D290:D291"/>
    <mergeCell ref="D292:D293"/>
    <mergeCell ref="D294:D295"/>
    <mergeCell ref="D296:D297"/>
    <mergeCell ref="D299:D300"/>
    <mergeCell ref="D303:D304"/>
    <mergeCell ref="D313:D314"/>
    <mergeCell ref="D320:D321"/>
    <mergeCell ref="D323:D324"/>
    <mergeCell ref="E9:E10"/>
    <mergeCell ref="E11:E12"/>
    <mergeCell ref="E13:E14"/>
    <mergeCell ref="E15:E16"/>
    <mergeCell ref="E18:E19"/>
    <mergeCell ref="E23:E28"/>
    <mergeCell ref="E30:E39"/>
    <mergeCell ref="E41:E52"/>
    <mergeCell ref="E54:E57"/>
    <mergeCell ref="E58:E64"/>
    <mergeCell ref="E65:E68"/>
    <mergeCell ref="E69:E77"/>
    <mergeCell ref="E78:E85"/>
    <mergeCell ref="E86:E93"/>
    <mergeCell ref="E94:E106"/>
    <mergeCell ref="E107:E109"/>
    <mergeCell ref="E110:E115"/>
    <mergeCell ref="E117:E121"/>
    <mergeCell ref="E123:E131"/>
    <mergeCell ref="E133:E145"/>
    <mergeCell ref="E146:E158"/>
    <mergeCell ref="E159:E166"/>
    <mergeCell ref="E167:E176"/>
    <mergeCell ref="E177:E186"/>
    <mergeCell ref="E187:E192"/>
    <mergeCell ref="E193:E203"/>
    <mergeCell ref="E204:E211"/>
    <mergeCell ref="E214:E215"/>
    <mergeCell ref="E217:E218"/>
    <mergeCell ref="E219:E220"/>
    <mergeCell ref="E221:E222"/>
    <mergeCell ref="E223:E224"/>
    <mergeCell ref="E225:E227"/>
    <mergeCell ref="E228:E229"/>
    <mergeCell ref="E230:E231"/>
    <mergeCell ref="E232:E234"/>
    <mergeCell ref="E235:E237"/>
    <mergeCell ref="E239:E240"/>
    <mergeCell ref="E241:E242"/>
    <mergeCell ref="E244:E245"/>
    <mergeCell ref="E246:E248"/>
    <mergeCell ref="E250:E251"/>
    <mergeCell ref="E252:E253"/>
    <mergeCell ref="E254:E255"/>
    <mergeCell ref="E256:E265"/>
    <mergeCell ref="E266:E267"/>
    <mergeCell ref="E268:E269"/>
    <mergeCell ref="E270:E271"/>
    <mergeCell ref="E272:E273"/>
    <mergeCell ref="E274:E275"/>
    <mergeCell ref="E276:E277"/>
    <mergeCell ref="E278:E279"/>
    <mergeCell ref="E282:E283"/>
    <mergeCell ref="E286:E288"/>
    <mergeCell ref="E290:E291"/>
    <mergeCell ref="E292:E293"/>
    <mergeCell ref="E294:E295"/>
    <mergeCell ref="E296:E297"/>
    <mergeCell ref="E299:E300"/>
    <mergeCell ref="E303:E304"/>
    <mergeCell ref="E313:E314"/>
    <mergeCell ref="E320:E321"/>
    <mergeCell ref="E323:E324"/>
    <mergeCell ref="F9:F10"/>
    <mergeCell ref="F11:F12"/>
    <mergeCell ref="F13:F14"/>
    <mergeCell ref="F15:F16"/>
    <mergeCell ref="F18:F19"/>
    <mergeCell ref="F23:F28"/>
    <mergeCell ref="F30:F39"/>
    <mergeCell ref="F41:F52"/>
    <mergeCell ref="F54:F57"/>
    <mergeCell ref="F58:F64"/>
    <mergeCell ref="F65:F68"/>
    <mergeCell ref="F69:F77"/>
    <mergeCell ref="F78:F85"/>
    <mergeCell ref="F86:F93"/>
    <mergeCell ref="F94:F106"/>
    <mergeCell ref="F107:F109"/>
    <mergeCell ref="F110:F115"/>
    <mergeCell ref="F117:F121"/>
    <mergeCell ref="F123:F131"/>
    <mergeCell ref="F133:F145"/>
    <mergeCell ref="F146:F158"/>
    <mergeCell ref="F159:F166"/>
    <mergeCell ref="F167:F176"/>
    <mergeCell ref="F177:F186"/>
    <mergeCell ref="F187:F192"/>
    <mergeCell ref="F193:F203"/>
    <mergeCell ref="F204:F211"/>
    <mergeCell ref="F214:F215"/>
    <mergeCell ref="F217:F218"/>
    <mergeCell ref="F219:F220"/>
    <mergeCell ref="F221:F222"/>
    <mergeCell ref="F223:F224"/>
    <mergeCell ref="F225:F227"/>
    <mergeCell ref="F228:F229"/>
    <mergeCell ref="F230:F231"/>
    <mergeCell ref="F232:F234"/>
    <mergeCell ref="F235:F237"/>
    <mergeCell ref="F239:F240"/>
    <mergeCell ref="F241:F242"/>
    <mergeCell ref="F244:F245"/>
    <mergeCell ref="F246:F248"/>
    <mergeCell ref="F250:F251"/>
    <mergeCell ref="F252:F253"/>
    <mergeCell ref="F254:F255"/>
    <mergeCell ref="F256:F265"/>
    <mergeCell ref="F266:F267"/>
    <mergeCell ref="F268:F269"/>
    <mergeCell ref="F270:F271"/>
    <mergeCell ref="F272:F273"/>
    <mergeCell ref="F274:F275"/>
    <mergeCell ref="F276:F277"/>
    <mergeCell ref="F278:F279"/>
    <mergeCell ref="F282:F283"/>
    <mergeCell ref="F286:F288"/>
    <mergeCell ref="F290:F291"/>
    <mergeCell ref="F292:F293"/>
    <mergeCell ref="F294:F295"/>
    <mergeCell ref="F296:F297"/>
    <mergeCell ref="F299:F300"/>
    <mergeCell ref="F303:F304"/>
    <mergeCell ref="F313:F314"/>
    <mergeCell ref="F320:F321"/>
    <mergeCell ref="F323:F324"/>
    <mergeCell ref="G4:G5"/>
    <mergeCell ref="G23:G25"/>
    <mergeCell ref="G26:G28"/>
    <mergeCell ref="G30:G34"/>
    <mergeCell ref="G35:G39"/>
    <mergeCell ref="G41:G46"/>
    <mergeCell ref="G47:G52"/>
    <mergeCell ref="G54:G56"/>
    <mergeCell ref="G58:G60"/>
    <mergeCell ref="G61:G64"/>
    <mergeCell ref="G65:G67"/>
    <mergeCell ref="G69:G70"/>
    <mergeCell ref="G71:G76"/>
    <mergeCell ref="G78:G82"/>
    <mergeCell ref="G83:G85"/>
    <mergeCell ref="G86:G87"/>
    <mergeCell ref="G88:G93"/>
    <mergeCell ref="G94:G103"/>
    <mergeCell ref="G104:G106"/>
    <mergeCell ref="G107:G108"/>
    <mergeCell ref="G110:G112"/>
    <mergeCell ref="G113:G115"/>
    <mergeCell ref="G117:G120"/>
    <mergeCell ref="G123:G128"/>
    <mergeCell ref="G129:G131"/>
    <mergeCell ref="G133:G138"/>
    <mergeCell ref="G139:G145"/>
    <mergeCell ref="G146:G152"/>
    <mergeCell ref="G153:G158"/>
    <mergeCell ref="G159:G160"/>
    <mergeCell ref="G161:G165"/>
    <mergeCell ref="G167:G171"/>
    <mergeCell ref="G172:G176"/>
    <mergeCell ref="G177:G182"/>
    <mergeCell ref="G183:G186"/>
    <mergeCell ref="G187:G190"/>
    <mergeCell ref="G191:G192"/>
    <mergeCell ref="G193:G198"/>
    <mergeCell ref="G199:G203"/>
    <mergeCell ref="G204:G208"/>
    <mergeCell ref="G209:G211"/>
    <mergeCell ref="G225:G227"/>
    <mergeCell ref="G232:G233"/>
    <mergeCell ref="G235:G237"/>
    <mergeCell ref="G246:G247"/>
    <mergeCell ref="G256:G261"/>
    <mergeCell ref="G262:G265"/>
    <mergeCell ref="G287:G288"/>
    <mergeCell ref="H4:H5"/>
    <mergeCell ref="H94:H95"/>
    <mergeCell ref="H96:H97"/>
    <mergeCell ref="H98:H99"/>
    <mergeCell ref="H100:H101"/>
    <mergeCell ref="H102:H103"/>
    <mergeCell ref="H246:H247"/>
    <mergeCell ref="I4:I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null,null,总收发</cp:lastModifiedBy>
  <dcterms:created xsi:type="dcterms:W3CDTF">2017-01-10T03:02:00Z</dcterms:created>
  <cp:lastPrinted>2017-01-25T03:43:00Z</cp:lastPrinted>
  <dcterms:modified xsi:type="dcterms:W3CDTF">2018-08-02T07:19:04Z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