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900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04-基础设施建设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R202451.143-办公设备购置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购买办公设备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提高办公效率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A11" authorId="0">
      <text>
        <r>
          <rPr>
            <sz val="9"/>
            <color indexed="81"/>
            <rFont val="宋体"/>
            <charset val="134"/>
          </rPr>
          <t xml:space="preserve">05-教育教学管理与理论宣传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R200244.143-干部培训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选派干部职工参加培训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10班/次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党校干部参训人数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12人</t>
        </r>
      </text>
    </comment>
    <comment ref="A15" authorId="0">
      <text>
        <r>
          <rPr>
            <sz val="9"/>
            <color indexed="81"/>
            <rFont val="宋体"/>
            <charset val="134"/>
          </rPr>
          <t xml:space="preserve">06-其他运行管理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R200443.143-综合工作经费</t>
        </r>
      </text>
    </comment>
    <comment ref="H17" authorId="0">
      <text>
        <r>
          <rPr>
            <sz val="9"/>
            <color indexed="81"/>
            <rFont val="宋体"/>
            <charset val="134"/>
          </rPr>
          <t xml:space="preserve">工作完成</t>
        </r>
      </text>
    </comment>
    <comment ref="I17" authorId="0">
      <text>
        <r>
          <rPr>
            <sz val="9"/>
            <color indexed="81"/>
            <rFont val="宋体"/>
            <charset val="134"/>
          </rPr>
          <t xml:space="preserve">日常工作</t>
        </r>
      </text>
    </comment>
    <comment ref="H18" authorId="0">
      <text>
        <r>
          <rPr>
            <sz val="9"/>
            <color indexed="81"/>
            <rFont val="宋体"/>
            <charset val="134"/>
          </rPr>
          <t xml:space="preserve">提高效率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完成率</t>
        </r>
      </text>
    </comment>
    <comment ref="B19" authorId="0">
      <text>
        <r>
          <rPr>
            <sz val="9"/>
            <color indexed="81"/>
            <rFont val="宋体"/>
            <charset val="134"/>
          </rPr>
          <t xml:space="preserve">R200447.143-帮扶乡镇联系点工作经费</t>
        </r>
      </text>
    </comment>
    <comment ref="H19" authorId="0">
      <text>
        <r>
          <rPr>
            <sz val="9"/>
            <color indexed="81"/>
            <rFont val="宋体"/>
            <charset val="134"/>
          </rPr>
          <t xml:space="preserve">3个村委会</t>
        </r>
      </text>
    </comment>
    <comment ref="I19" authorId="0">
      <text>
        <r>
          <rPr>
            <sz val="9"/>
            <color indexed="81"/>
            <rFont val="宋体"/>
            <charset val="134"/>
          </rPr>
          <t xml:space="preserve">木棠镇积万村委会、苏宅村委会、铁匠村委会</t>
        </r>
      </text>
    </comment>
    <comment ref="H20" authorId="0">
      <text>
        <r>
          <rPr>
            <sz val="9"/>
            <color indexed="81"/>
            <rFont val="宋体"/>
            <charset val="134"/>
          </rPr>
          <t xml:space="preserve">促进扶贫村庄建设</t>
        </r>
      </text>
    </comment>
    <comment ref="I20" authorId="0">
      <text>
        <r>
          <rPr>
            <sz val="9"/>
            <color indexed="81"/>
            <rFont val="宋体"/>
            <charset val="134"/>
          </rPr>
          <t xml:space="preserve">条件改善</t>
        </r>
      </text>
    </comment>
    <comment ref="B21" authorId="0">
      <text>
        <r>
          <rPr>
            <sz val="9"/>
            <color indexed="81"/>
            <rFont val="宋体"/>
            <charset val="134"/>
          </rPr>
          <t xml:space="preserve">T203299.143-党校工会经费</t>
        </r>
      </text>
    </comment>
    <comment ref="H21" authorId="0">
      <text>
        <r>
          <rPr>
            <sz val="9"/>
            <color indexed="81"/>
            <rFont val="宋体"/>
            <charset val="134"/>
          </rPr>
          <t xml:space="preserve">开展活动</t>
        </r>
      </text>
    </comment>
    <comment ref="I21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22" authorId="0">
      <text>
        <r>
          <rPr>
            <sz val="9"/>
            <color indexed="81"/>
            <rFont val="宋体"/>
            <charset val="134"/>
          </rPr>
          <t xml:space="preserve">提高工作效益</t>
        </r>
      </text>
    </comment>
    <comment ref="I22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</commentList>
</comments>
</file>

<file path=xl/sharedStrings.xml><?xml version="1.0" encoding="utf-8"?>
<sst xmlns="http://schemas.openxmlformats.org/spreadsheetml/2006/main" count="151">
  <si>
    <t>附表1</t>
  </si>
  <si>
    <t>财政拨款收支总表</t>
  </si>
  <si>
    <t>部门：中共儋州市委党校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</si>
  <si>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</si>
  <si>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</si>
  <si>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</si>
  <si>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</si>
  <si>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</si>
  <si>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</si>
  <si>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</si>
  <si>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</si>
  <si>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</si>
  <si>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</si>
  <si>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</si>
  <si>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</si>
  <si>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</si>
  <si>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</si>
  <si>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</si>
  <si>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</si>
  <si>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</si>
  <si>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</si>
  <si>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</si>
  <si>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</si>
  <si>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</si>
  <si>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</si>
  <si>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</si>
  <si>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</si>
  <si>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</si>
  <si>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</si>
  <si>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</si>
  <si>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</si>
  <si>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</si>
  <si>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</si>
  <si>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</si>
  <si>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</si>
  <si>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</si>
  <si>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</si>
  <si>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</si>
  <si>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</si>
  <si>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</si>
  <si>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</si>
  <si>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</si>
  <si>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</si>
  <si>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</si>
  <si>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</si>
  <si>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</si>
  <si>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</si>
  <si>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</si>
  <si>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</si>
  <si>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</si>
  <si>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</si>
  <si>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干部教育</t>
  </si>
  <si>
    <t>机关事业单位基本养老保险缴费支出</t>
  </si>
  <si>
    <t>事业单位医疗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</si>
  <si>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</si>
  <si>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</si>
  <si>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</si>
  <si>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</si>
  <si>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</si>
  <si>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</si>
  <si>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</si>
  <si>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</si>
  <si>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</si>
  <si>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</si>
  <si>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</si>
  <si>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</si>
  <si>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</si>
  <si>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</si>
  <si>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</si>
  <si>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</si>
  <si>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</si>
  <si>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</si>
  <si>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</si>
  <si>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</si>
  <si>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</si>
  <si>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</si>
  <si>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</si>
  <si>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</si>
  <si>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</si>
  <si>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</si>
  <si>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</si>
  <si>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</si>
  <si>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</si>
  <si>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</si>
  <si>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</si>
  <si>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</si>
  <si>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</si>
  <si>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</si>
  <si>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</si>
  <si>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</si>
  <si>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</si>
  <si>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</si>
  <si>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</si>
  <si>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</si>
  <si>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</si>
  <si>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</si>
  <si>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</si>
  <si>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</si>
  <si>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</si>
  <si>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</si>
  <si>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</si>
  <si>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</si>
  <si>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</si>
  <si>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中共儋州市委党校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</si>
  <si>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</si>
  <si>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</si>
  <si>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</si>
  <si>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</si>
  <si>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</si>
  <si>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</si>
  <si>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</si>
  <si>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</si>
  <si>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</si>
  <si>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</si>
  <si>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</si>
  <si>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</si>
  <si>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</si>
  <si>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</si>
  <si>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</si>
  <si>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143-中共儋州市委党校</t>
  </si>
  <si>
    <t xml:space="preserve">   04-基础设施建设</t>
  </si>
  <si>
    <t xml:space="preserve">       04-仪器设备图书购置</t>
  </si>
  <si>
    <t xml:space="preserve"> R202451.143-办公设备购置</t>
  </si>
  <si>
    <t xml:space="preserve"> 143001-中共儋州市委党校本级</t>
  </si>
  <si>
    <t>产出指标</t>
  </si>
  <si>
    <t xml:space="preserve"> 购买办公设备</t>
  </si>
  <si>
    <t xml:space="preserve"> 100%</t>
  </si>
  <si>
    <t>成效指标</t>
  </si>
  <si>
    <t xml:space="preserve"> 提高办公效率</t>
  </si>
  <si>
    <t xml:space="preserve">   05-教育教学管理与理论宣传</t>
  </si>
  <si>
    <t xml:space="preserve">       01-干部教育培训</t>
  </si>
  <si>
    <t xml:space="preserve"> R200244.143-干部培训</t>
  </si>
  <si>
    <t xml:space="preserve"> 选派干部职工参加培训</t>
  </si>
  <si>
    <t xml:space="preserve"> 10班/次</t>
  </si>
  <si>
    <t xml:space="preserve"> 党校干部参训人数</t>
  </si>
  <si>
    <t xml:space="preserve"> 12人</t>
  </si>
  <si>
    <t xml:space="preserve">   06-其他运行管理</t>
  </si>
  <si>
    <t xml:space="preserve">       01-其他运行管理</t>
  </si>
  <si>
    <t xml:space="preserve"> R200443.143-综合工作经费</t>
  </si>
  <si>
    <t xml:space="preserve"> 工作完成</t>
  </si>
  <si>
    <t xml:space="preserve"> 日常工作</t>
  </si>
  <si>
    <t xml:space="preserve"> 提高效率</t>
  </si>
  <si>
    <t xml:space="preserve"> 完成率</t>
  </si>
  <si>
    <t xml:space="preserve"> R200447.143-帮扶乡镇联系点工作经费</t>
  </si>
  <si>
    <t xml:space="preserve"> 3个村委会</t>
  </si>
  <si>
    <t xml:space="preserve"> 木棠镇积万村委会、苏宅村委会、铁匠村委会</t>
  </si>
  <si>
    <t xml:space="preserve"> 促进扶贫村庄建设</t>
  </si>
  <si>
    <t xml:space="preserve"> 条件改善</t>
  </si>
  <si>
    <t xml:space="preserve"> T203299.143-党校工会经费</t>
  </si>
  <si>
    <t xml:space="preserve"> 开展活动</t>
  </si>
  <si>
    <t xml:space="preserve"> 提高工作效益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</si>
</sst>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1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4" borderId="18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2" fillId="18" borderId="1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5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14收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23" workbookViewId="0">
      <selection activeCell="B6" sqref="B6:D32"/>
    </sheetView>
  </sheetViews>
  <sheetFormatPr defaultColWidth="9" defaultRowHeight="24.95" customHeight="1" outlineLevelCol="5"/>
  <cols>
    <col min="1" max="1" width="25.625" customWidth="1"/>
    <col min="2" max="2" width="16.75" customWidth="1"/>
    <col min="3" max="3" width="32.75" customWidth="1"/>
    <col min="4" max="4" width="13.875" customWidth="1"/>
    <col min="5" max="5" width="15.125" customWidth="1"/>
    <col min="6" max="6" width="14.3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12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1">
        <v>2420033.1</v>
      </c>
      <c r="C6" s="46" t="s">
        <v>12</v>
      </c>
      <c r="D6" s="29">
        <f>E6+F6</f>
        <v>0</v>
      </c>
      <c r="E6" s="29"/>
      <c r="F6" s="29"/>
    </row>
    <row r="7" customHeight="1" spans="1:6">
      <c r="A7" s="29" t="s">
        <v>13</v>
      </c>
      <c r="B7" s="71"/>
      <c r="C7" s="46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6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6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6" t="s">
        <v>17</v>
      </c>
      <c r="D10" s="29">
        <f t="shared" si="0"/>
        <v>1935340.6</v>
      </c>
      <c r="E10" s="29">
        <v>1935340.6</v>
      </c>
      <c r="F10" s="29"/>
    </row>
    <row r="11" customHeight="1" spans="1:6">
      <c r="A11" s="29"/>
      <c r="B11" s="29"/>
      <c r="C11" s="46" t="s">
        <v>18</v>
      </c>
      <c r="D11" s="29">
        <f t="shared" si="0"/>
        <v>0</v>
      </c>
      <c r="E11" s="29"/>
      <c r="F11" s="29"/>
    </row>
    <row r="12" customHeight="1" spans="1:6">
      <c r="A12" s="29"/>
      <c r="B12" s="29"/>
      <c r="C12" s="46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6" t="s">
        <v>20</v>
      </c>
      <c r="D13" s="29">
        <f t="shared" si="0"/>
        <v>201060</v>
      </c>
      <c r="E13" s="29">
        <v>201060</v>
      </c>
      <c r="F13" s="29"/>
    </row>
    <row r="14" customHeight="1" spans="1:6">
      <c r="A14" s="29"/>
      <c r="B14" s="29"/>
      <c r="C14" s="46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7" t="s">
        <v>22</v>
      </c>
      <c r="D15" s="29">
        <f t="shared" si="0"/>
        <v>154098.7</v>
      </c>
      <c r="E15" s="29">
        <v>154098.7</v>
      </c>
      <c r="F15" s="29"/>
    </row>
    <row r="16" customHeight="1" spans="1:6">
      <c r="A16" s="29"/>
      <c r="B16" s="29"/>
      <c r="C16" s="46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6" t="s">
        <v>24</v>
      </c>
      <c r="D17" s="29">
        <f t="shared" si="0"/>
        <v>0</v>
      </c>
      <c r="E17" s="29"/>
      <c r="F17" s="29"/>
    </row>
    <row r="18" customHeight="1" spans="1:6">
      <c r="A18" s="29"/>
      <c r="B18" s="29"/>
      <c r="C18" s="46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46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46" t="s">
        <v>27</v>
      </c>
      <c r="D20" s="29">
        <f t="shared" si="0"/>
        <v>0</v>
      </c>
      <c r="E20" s="29"/>
      <c r="F20" s="29"/>
    </row>
    <row r="21" customHeight="1" spans="1:6">
      <c r="A21" s="29"/>
      <c r="B21" s="29"/>
      <c r="C21" s="46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46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46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46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46" t="s">
        <v>32</v>
      </c>
      <c r="D25" s="29">
        <f t="shared" si="0"/>
        <v>129533.8</v>
      </c>
      <c r="E25" s="29">
        <v>129533.8</v>
      </c>
      <c r="F25" s="29"/>
    </row>
    <row r="26" customHeight="1" spans="1:6">
      <c r="A26" s="29"/>
      <c r="B26" s="29"/>
      <c r="C26" s="46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46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46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46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46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46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46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2420033.1</v>
      </c>
      <c r="C33" s="72" t="s">
        <v>41</v>
      </c>
      <c r="D33" s="29">
        <f>SUM(D6:D32)</f>
        <v>2420033.1</v>
      </c>
      <c r="E33" s="29">
        <f>SUM(E6:E32)</f>
        <v>2420033.1</v>
      </c>
      <c r="F33" s="29">
        <f t="shared" ref="D33:F33" si="1">SUM(F6:F32)</f>
        <v>0</v>
      </c>
    </row>
    <row r="34" s="62" customFormat="1" ht="33" customHeight="1" spans="1:6">
      <c r="A34" s="73"/>
      <c r="B34" s="73"/>
      <c r="C34" s="73"/>
      <c r="D34" s="73"/>
      <c r="E34" s="73"/>
      <c r="F34" s="73"/>
    </row>
    <row r="35" s="62" customFormat="1" ht="33.75" customHeight="1" spans="1:6">
      <c r="A35" s="74"/>
      <c r="B35" s="74"/>
      <c r="C35" s="74"/>
      <c r="D35" s="74"/>
      <c r="E35" s="74"/>
      <c r="F35" s="74"/>
    </row>
    <row r="36" s="62" customFormat="1" ht="33.75" customHeight="1" spans="1:6">
      <c r="A36" s="74"/>
      <c r="B36" s="74"/>
      <c r="C36" s="74"/>
      <c r="D36" s="74"/>
      <c r="E36" s="74"/>
      <c r="F36" s="74"/>
    </row>
    <row r="37" s="62" customFormat="1" ht="33.75" customHeight="1" spans="1:6">
      <c r="A37" s="70"/>
      <c r="B37" s="70"/>
      <c r="C37" s="70"/>
      <c r="D37" s="70"/>
      <c r="E37" s="70"/>
      <c r="F37" s="70"/>
    </row>
    <row r="38" ht="26.25" customHeight="1" spans="1:6">
      <c r="A38" s="51"/>
      <c r="B38" s="51"/>
      <c r="C38" s="51"/>
      <c r="D38" s="51"/>
      <c r="E38" s="51"/>
      <c r="F38" s="51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D6" sqref="D6:D10"/>
    </sheetView>
  </sheetViews>
  <sheetFormatPr defaultColWidth="15.625" defaultRowHeight="24.95" customHeight="1" outlineLevelCol="4"/>
  <cols>
    <col min="1" max="1" width="17" style="51" customWidth="1"/>
    <col min="2" max="2" width="33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2050802</v>
      </c>
      <c r="B6" s="29" t="s">
        <v>51</v>
      </c>
      <c r="C6" s="29">
        <f t="shared" ref="C6:C12" si="0">SUM(D6:E6)</f>
        <v>1935340.6</v>
      </c>
      <c r="D6" s="29">
        <v>1318540.6</v>
      </c>
      <c r="E6" s="29">
        <v>616800</v>
      </c>
    </row>
    <row r="7" customHeight="1" spans="1:5">
      <c r="A7" s="28">
        <v>2080505</v>
      </c>
      <c r="B7" s="29" t="s">
        <v>52</v>
      </c>
      <c r="C7" s="29">
        <f t="shared" si="0"/>
        <v>201060</v>
      </c>
      <c r="D7" s="29">
        <v>201060</v>
      </c>
      <c r="E7" s="29"/>
    </row>
    <row r="8" customHeight="1" spans="1:5">
      <c r="A8" s="28">
        <v>2101102</v>
      </c>
      <c r="B8" s="29" t="s">
        <v>53</v>
      </c>
      <c r="C8" s="29">
        <f t="shared" si="0"/>
        <v>46153.9</v>
      </c>
      <c r="D8" s="29">
        <v>46153.9</v>
      </c>
      <c r="E8" s="29"/>
    </row>
    <row r="9" customHeight="1" spans="1:5">
      <c r="A9" s="28">
        <v>2101103</v>
      </c>
      <c r="B9" s="29" t="s">
        <v>54</v>
      </c>
      <c r="C9" s="29">
        <f t="shared" si="0"/>
        <v>107944.8</v>
      </c>
      <c r="D9" s="29">
        <v>107944.8</v>
      </c>
      <c r="E9" s="29"/>
    </row>
    <row r="10" customHeight="1" spans="1:5">
      <c r="A10" s="28">
        <v>2210201</v>
      </c>
      <c r="B10" s="29" t="s">
        <v>55</v>
      </c>
      <c r="C10" s="29">
        <f t="shared" si="0"/>
        <v>129533.8</v>
      </c>
      <c r="D10" s="29">
        <v>129533.8</v>
      </c>
      <c r="E10" s="29"/>
    </row>
    <row r="11" customHeight="1" spans="1:5">
      <c r="A11" s="28"/>
      <c r="B11" s="29"/>
      <c r="C11" s="29">
        <f t="shared" si="0"/>
        <v>0</v>
      </c>
      <c r="D11" s="29"/>
      <c r="E11" s="29"/>
    </row>
    <row r="12" customHeight="1" spans="1:5">
      <c r="A12" s="27" t="s">
        <v>8</v>
      </c>
      <c r="B12" s="27"/>
      <c r="C12" s="29">
        <f t="shared" si="0"/>
        <v>2420033.1</v>
      </c>
      <c r="D12" s="29">
        <f>SUM(D6:D11)</f>
        <v>1803233.1</v>
      </c>
      <c r="E12" s="29">
        <f>SUM(E6:E11)</f>
        <v>616800</v>
      </c>
    </row>
  </sheetData>
  <mergeCells count="4">
    <mergeCell ref="A2:E2"/>
    <mergeCell ref="A4:B4"/>
    <mergeCell ref="C4:E4"/>
    <mergeCell ref="A12:B1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D11" sqref="D11"/>
    </sheetView>
  </sheetViews>
  <sheetFormatPr defaultColWidth="15.625" defaultRowHeight="24.95" customHeight="1" outlineLevelCol="4"/>
  <cols>
    <col min="1" max="1" width="18.25" style="51" customWidth="1"/>
    <col min="2" max="2" width="34.375" customWidth="1"/>
  </cols>
  <sheetData>
    <row r="1" customHeight="1" spans="1:1">
      <c r="A1" t="s">
        <v>56</v>
      </c>
    </row>
    <row r="2" customHeight="1" spans="1:5">
      <c r="A2" s="21" t="s">
        <v>57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58</v>
      </c>
      <c r="B4" s="27"/>
      <c r="C4" s="27" t="s">
        <v>59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8</v>
      </c>
      <c r="D5" s="27" t="s">
        <v>60</v>
      </c>
      <c r="E5" s="27" t="s">
        <v>61</v>
      </c>
    </row>
    <row r="6" s="61" customFormat="1" ht="35" customHeight="1" spans="1:5">
      <c r="A6" s="28">
        <v>2050802</v>
      </c>
      <c r="B6" s="63" t="s">
        <v>51</v>
      </c>
      <c r="C6" s="29">
        <v>1318540.6</v>
      </c>
      <c r="D6" s="29">
        <f>C6-E6</f>
        <v>1081995</v>
      </c>
      <c r="E6" s="29">
        <v>236545.6</v>
      </c>
    </row>
    <row r="7" ht="41" customHeight="1" spans="1:5">
      <c r="A7" s="28">
        <v>2080505</v>
      </c>
      <c r="B7" s="63" t="s">
        <v>52</v>
      </c>
      <c r="C7" s="29">
        <v>201060</v>
      </c>
      <c r="D7" s="29">
        <f t="shared" ref="D6:D11" si="0">C7-E7</f>
        <v>201060</v>
      </c>
      <c r="E7" s="29"/>
    </row>
    <row r="8" ht="41" customHeight="1" spans="1:5">
      <c r="A8" s="64">
        <v>2101102</v>
      </c>
      <c r="B8" s="65" t="s">
        <v>53</v>
      </c>
      <c r="C8" s="29">
        <v>46153.9</v>
      </c>
      <c r="D8" s="29">
        <f t="shared" si="0"/>
        <v>46153.9</v>
      </c>
      <c r="E8" s="66"/>
    </row>
    <row r="9" ht="34" customHeight="1" spans="1:5">
      <c r="A9" s="64">
        <v>2101103</v>
      </c>
      <c r="B9" s="65" t="s">
        <v>54</v>
      </c>
      <c r="C9" s="29">
        <v>107944.8</v>
      </c>
      <c r="D9" s="29">
        <f t="shared" si="0"/>
        <v>107944.8</v>
      </c>
      <c r="E9" s="66"/>
    </row>
    <row r="10" ht="34" customHeight="1" spans="1:5">
      <c r="A10" s="28">
        <v>2210201</v>
      </c>
      <c r="B10" s="63" t="s">
        <v>55</v>
      </c>
      <c r="C10" s="67">
        <v>129533.8</v>
      </c>
      <c r="D10" s="68">
        <f t="shared" si="0"/>
        <v>129533.8</v>
      </c>
      <c r="E10" s="29"/>
    </row>
    <row r="11" ht="35" customHeight="1" spans="1:5">
      <c r="A11" s="27" t="s">
        <v>8</v>
      </c>
      <c r="B11" s="27"/>
      <c r="C11" s="69">
        <f>SUM(C6:C10)</f>
        <v>1803233.1</v>
      </c>
      <c r="D11" s="68">
        <f>C11-E11</f>
        <v>1566687.5</v>
      </c>
      <c r="E11" s="29">
        <f>SUM(E6:E10)</f>
        <v>236545.6</v>
      </c>
    </row>
    <row r="12" customHeight="1" spans="1:5">
      <c r="A12" s="38" t="s">
        <v>62</v>
      </c>
      <c r="B12" s="38"/>
      <c r="C12" s="59"/>
      <c r="D12" s="59"/>
      <c r="E12" s="38"/>
    </row>
    <row r="13" s="62" customFormat="1" ht="36" customHeight="1" spans="1:5">
      <c r="A13" s="70"/>
      <c r="B13" s="70"/>
      <c r="C13" s="70"/>
      <c r="D13" s="70"/>
      <c r="E13" s="70"/>
    </row>
    <row r="14" ht="27" customHeight="1" spans="1:5">
      <c r="A14" s="70"/>
      <c r="B14" s="70"/>
      <c r="C14" s="70"/>
      <c r="D14" s="70"/>
      <c r="E14" s="70"/>
    </row>
    <row r="15" ht="30.75" customHeight="1" spans="1:5">
      <c r="A15" s="70"/>
      <c r="B15" s="70"/>
      <c r="C15" s="70"/>
      <c r="D15" s="70"/>
      <c r="E15" s="70"/>
    </row>
  </sheetData>
  <mergeCells count="8">
    <mergeCell ref="A2:E2"/>
    <mergeCell ref="A4:B4"/>
    <mergeCell ref="C4:E4"/>
    <mergeCell ref="A11:B11"/>
    <mergeCell ref="A12:E12"/>
    <mergeCell ref="A13:E13"/>
    <mergeCell ref="A14:E14"/>
    <mergeCell ref="A15:E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G7" sqref="G7"/>
    </sheetView>
  </sheetViews>
  <sheetFormatPr defaultColWidth="15.625" defaultRowHeight="24.95" customHeight="1"/>
  <cols>
    <col min="1" max="1" width="9.625" style="53" customWidth="1"/>
    <col min="2" max="2" width="12.75" style="53" customWidth="1"/>
    <col min="3" max="3" width="12.625" style="53" customWidth="1"/>
    <col min="4" max="5" width="15.625" style="53"/>
    <col min="6" max="6" width="12.875" style="5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53" t="s">
        <v>63</v>
      </c>
    </row>
    <row r="2" ht="34.5" customHeight="1" spans="1:12">
      <c r="A2" s="54" t="s">
        <v>64</v>
      </c>
      <c r="B2" s="54"/>
      <c r="C2" s="54"/>
      <c r="D2" s="54"/>
      <c r="E2" s="54"/>
      <c r="F2" s="54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2" t="s">
        <v>65</v>
      </c>
    </row>
    <row r="4" ht="29.25" customHeight="1" spans="1:12">
      <c r="A4" s="55" t="s">
        <v>66</v>
      </c>
      <c r="B4" s="55"/>
      <c r="C4" s="55"/>
      <c r="D4" s="55"/>
      <c r="E4" s="55"/>
      <c r="F4" s="55"/>
      <c r="G4" s="27" t="s">
        <v>45</v>
      </c>
      <c r="H4" s="27"/>
      <c r="I4" s="27"/>
      <c r="J4" s="27"/>
      <c r="K4" s="27"/>
      <c r="L4" s="27"/>
    </row>
    <row r="5" s="52" customFormat="1" customHeight="1" spans="1:12">
      <c r="A5" s="56" t="s">
        <v>8</v>
      </c>
      <c r="B5" s="56" t="s">
        <v>67</v>
      </c>
      <c r="C5" s="56" t="s">
        <v>68</v>
      </c>
      <c r="D5" s="56"/>
      <c r="E5" s="56"/>
      <c r="F5" s="56" t="s">
        <v>69</v>
      </c>
      <c r="G5" s="57" t="s">
        <v>8</v>
      </c>
      <c r="H5" s="57" t="s">
        <v>67</v>
      </c>
      <c r="I5" s="57" t="s">
        <v>68</v>
      </c>
      <c r="J5" s="57"/>
      <c r="K5" s="57"/>
      <c r="L5" s="57" t="s">
        <v>69</v>
      </c>
    </row>
    <row r="6" s="52" customFormat="1" customHeight="1" spans="1:12">
      <c r="A6" s="56"/>
      <c r="B6" s="56"/>
      <c r="C6" s="56" t="s">
        <v>48</v>
      </c>
      <c r="D6" s="56" t="s">
        <v>70</v>
      </c>
      <c r="E6" s="56" t="s">
        <v>71</v>
      </c>
      <c r="F6" s="56"/>
      <c r="G6" s="57"/>
      <c r="H6" s="57"/>
      <c r="I6" s="57" t="s">
        <v>48</v>
      </c>
      <c r="J6" s="57" t="s">
        <v>70</v>
      </c>
      <c r="K6" s="57" t="s">
        <v>71</v>
      </c>
      <c r="L6" s="57"/>
    </row>
    <row r="7" ht="39" customHeight="1" spans="1:12">
      <c r="A7" s="30">
        <f>B7+C7+F7</f>
        <v>4</v>
      </c>
      <c r="B7" s="30"/>
      <c r="C7" s="30">
        <f>SUM(D7:E7)</f>
        <v>1.7</v>
      </c>
      <c r="D7" s="30">
        <v>0</v>
      </c>
      <c r="E7" s="30">
        <v>1.7</v>
      </c>
      <c r="F7" s="30">
        <v>2.3</v>
      </c>
      <c r="G7" s="29">
        <v>4</v>
      </c>
      <c r="H7" s="29"/>
      <c r="I7" s="29">
        <v>1.7</v>
      </c>
      <c r="J7" s="29">
        <v>0</v>
      </c>
      <c r="K7" s="29">
        <v>1.7</v>
      </c>
      <c r="L7" s="29">
        <v>2.3</v>
      </c>
    </row>
    <row r="8" ht="40.5" customHeight="1" spans="1:12">
      <c r="A8" s="58"/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</row>
    <row r="9" customHeight="1" spans="1:12">
      <c r="A9" s="60"/>
      <c r="B9" s="60"/>
      <c r="C9" s="60"/>
      <c r="D9" s="60"/>
      <c r="E9" s="60"/>
      <c r="F9" s="60"/>
      <c r="G9" s="51"/>
      <c r="H9" s="51"/>
      <c r="I9" s="51"/>
      <c r="J9" s="51"/>
      <c r="K9" s="51"/>
      <c r="L9" s="51"/>
    </row>
    <row r="10" ht="26.25" customHeight="1" spans="1:12">
      <c r="A10" s="60"/>
      <c r="B10" s="60"/>
      <c r="C10" s="60"/>
      <c r="D10" s="60"/>
      <c r="E10" s="60"/>
      <c r="F10" s="60"/>
      <c r="G10" s="51"/>
      <c r="H10" s="51"/>
      <c r="I10" s="51"/>
      <c r="J10" s="51"/>
      <c r="K10" s="51"/>
      <c r="L10" s="51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1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72</v>
      </c>
    </row>
    <row r="2" s="49" customFormat="1" ht="47.25" customHeight="1" spans="1:5">
      <c r="A2" s="21" t="s">
        <v>73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/>
      <c r="B6" s="29"/>
      <c r="C6" s="29">
        <f>D6+E6</f>
        <v>0</v>
      </c>
      <c r="D6" s="29"/>
      <c r="E6" s="29"/>
    </row>
    <row r="7" customHeight="1" spans="1:5">
      <c r="A7" s="28"/>
      <c r="B7" s="29"/>
      <c r="C7" s="29"/>
      <c r="D7" s="29"/>
      <c r="E7" s="29"/>
    </row>
    <row r="8" customHeight="1" spans="1:5">
      <c r="A8" s="27" t="s">
        <v>8</v>
      </c>
      <c r="B8" s="27"/>
      <c r="C8" s="29">
        <f>SUM(C6:C7)</f>
        <v>0</v>
      </c>
      <c r="D8" s="29">
        <f>SUM(D6:D7)</f>
        <v>0</v>
      </c>
      <c r="E8" s="29">
        <f>SUM(E6:E7)</f>
        <v>0</v>
      </c>
    </row>
    <row r="9" customHeight="1" spans="1:5">
      <c r="A9" s="51" t="s">
        <v>62</v>
      </c>
      <c r="B9" s="51"/>
      <c r="C9" s="51"/>
      <c r="D9" s="51"/>
      <c r="E9" s="51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17" workbookViewId="0">
      <selection activeCell="B6" sqref="B6:D32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74</v>
      </c>
    </row>
    <row r="2" ht="40.5" customHeight="1" spans="1:4">
      <c r="A2" s="21" t="s">
        <v>75</v>
      </c>
      <c r="B2" s="21"/>
      <c r="C2" s="21"/>
      <c r="D2" s="21"/>
    </row>
    <row r="3" customHeight="1" spans="1:4">
      <c r="A3" s="22" t="s">
        <v>2</v>
      </c>
      <c r="D3" s="32" t="s">
        <v>3</v>
      </c>
    </row>
    <row r="4" customHeight="1" spans="1:4">
      <c r="A4" s="45" t="s">
        <v>76</v>
      </c>
      <c r="B4" s="45"/>
      <c r="C4" s="45" t="s">
        <v>77</v>
      </c>
      <c r="D4" s="45"/>
    </row>
    <row r="5" customHeight="1" spans="1:4">
      <c r="A5" s="45" t="s">
        <v>78</v>
      </c>
      <c r="B5" s="45" t="s">
        <v>79</v>
      </c>
      <c r="C5" s="45" t="s">
        <v>78</v>
      </c>
      <c r="D5" s="45" t="s">
        <v>79</v>
      </c>
    </row>
    <row r="6" ht="20.1" customHeight="1" spans="1:4">
      <c r="A6" s="46" t="s">
        <v>80</v>
      </c>
      <c r="B6" s="29">
        <v>2420033.1</v>
      </c>
      <c r="C6" s="46" t="s">
        <v>12</v>
      </c>
      <c r="D6" s="29">
        <v>0</v>
      </c>
    </row>
    <row r="7" ht="20.1" customHeight="1" spans="1:4">
      <c r="A7" s="46" t="s">
        <v>81</v>
      </c>
      <c r="B7" s="29"/>
      <c r="C7" s="46" t="s">
        <v>14</v>
      </c>
      <c r="D7" s="29">
        <v>0</v>
      </c>
    </row>
    <row r="8" ht="20.1" customHeight="1" spans="1:4">
      <c r="A8" s="46" t="s">
        <v>82</v>
      </c>
      <c r="B8" s="29"/>
      <c r="C8" s="46" t="s">
        <v>15</v>
      </c>
      <c r="D8" s="29">
        <v>0</v>
      </c>
    </row>
    <row r="9" ht="20.1" customHeight="1" spans="1:4">
      <c r="A9" s="46" t="s">
        <v>83</v>
      </c>
      <c r="B9" s="29"/>
      <c r="C9" s="46" t="s">
        <v>16</v>
      </c>
      <c r="D9" s="29">
        <v>0</v>
      </c>
    </row>
    <row r="10" ht="20.1" customHeight="1" spans="1:4">
      <c r="A10" s="46" t="s">
        <v>84</v>
      </c>
      <c r="B10" s="29"/>
      <c r="C10" s="46" t="s">
        <v>17</v>
      </c>
      <c r="D10" s="29">
        <v>1935340.6</v>
      </c>
    </row>
    <row r="11" ht="20.1" customHeight="1" spans="1:4">
      <c r="A11" s="46" t="s">
        <v>85</v>
      </c>
      <c r="B11" s="29"/>
      <c r="C11" s="46" t="s">
        <v>18</v>
      </c>
      <c r="D11" s="29">
        <v>0</v>
      </c>
    </row>
    <row r="12" ht="20.1" customHeight="1" spans="1:4">
      <c r="A12" s="46" t="s">
        <v>86</v>
      </c>
      <c r="B12" s="29"/>
      <c r="C12" s="46" t="s">
        <v>19</v>
      </c>
      <c r="D12" s="29">
        <v>0</v>
      </c>
    </row>
    <row r="13" ht="20.1" customHeight="1" spans="1:4">
      <c r="A13" s="46"/>
      <c r="B13" s="29"/>
      <c r="C13" s="46" t="s">
        <v>20</v>
      </c>
      <c r="D13" s="29">
        <v>201060</v>
      </c>
    </row>
    <row r="14" ht="20.1" customHeight="1" spans="1:4">
      <c r="A14" s="46"/>
      <c r="B14" s="29"/>
      <c r="C14" s="46" t="s">
        <v>21</v>
      </c>
      <c r="D14" s="29">
        <v>0</v>
      </c>
    </row>
    <row r="15" ht="20.1" customHeight="1" spans="1:4">
      <c r="A15" s="46"/>
      <c r="B15" s="29"/>
      <c r="C15" s="47" t="s">
        <v>22</v>
      </c>
      <c r="D15" s="29">
        <v>154098.7</v>
      </c>
    </row>
    <row r="16" ht="20.1" customHeight="1" spans="1:4">
      <c r="A16" s="46"/>
      <c r="B16" s="29"/>
      <c r="C16" s="46" t="s">
        <v>23</v>
      </c>
      <c r="D16" s="29">
        <v>0</v>
      </c>
    </row>
    <row r="17" ht="20.1" customHeight="1" spans="1:4">
      <c r="A17" s="46"/>
      <c r="B17" s="29"/>
      <c r="C17" s="46" t="s">
        <v>24</v>
      </c>
      <c r="D17" s="29">
        <v>0</v>
      </c>
    </row>
    <row r="18" ht="20.1" customHeight="1" spans="1:4">
      <c r="A18" s="46"/>
      <c r="B18" s="29"/>
      <c r="C18" s="46" t="s">
        <v>25</v>
      </c>
      <c r="D18" s="29">
        <v>0</v>
      </c>
    </row>
    <row r="19" ht="20.1" customHeight="1" spans="1:4">
      <c r="A19" s="46"/>
      <c r="B19" s="29"/>
      <c r="C19" s="46" t="s">
        <v>26</v>
      </c>
      <c r="D19" s="29">
        <v>0</v>
      </c>
    </row>
    <row r="20" ht="20.1" customHeight="1" spans="1:4">
      <c r="A20" s="46"/>
      <c r="B20" s="29"/>
      <c r="C20" s="46" t="s">
        <v>27</v>
      </c>
      <c r="D20" s="29">
        <v>0</v>
      </c>
    </row>
    <row r="21" ht="20.1" customHeight="1" spans="1:4">
      <c r="A21" s="46"/>
      <c r="B21" s="29"/>
      <c r="C21" s="46" t="s">
        <v>28</v>
      </c>
      <c r="D21" s="29">
        <v>0</v>
      </c>
    </row>
    <row r="22" ht="20.1" customHeight="1" spans="1:4">
      <c r="A22" s="46"/>
      <c r="B22" s="29"/>
      <c r="C22" s="46" t="s">
        <v>29</v>
      </c>
      <c r="D22" s="29">
        <v>0</v>
      </c>
    </row>
    <row r="23" ht="20.1" customHeight="1" spans="1:4">
      <c r="A23" s="48"/>
      <c r="B23" s="29"/>
      <c r="C23" s="46" t="s">
        <v>30</v>
      </c>
      <c r="D23" s="29">
        <v>0</v>
      </c>
    </row>
    <row r="24" ht="20.1" customHeight="1" spans="1:4">
      <c r="A24" s="48"/>
      <c r="B24" s="29"/>
      <c r="C24" s="46" t="s">
        <v>31</v>
      </c>
      <c r="D24" s="29">
        <v>0</v>
      </c>
    </row>
    <row r="25" ht="20.1" customHeight="1" spans="1:4">
      <c r="A25" s="48"/>
      <c r="B25" s="29"/>
      <c r="C25" s="46" t="s">
        <v>32</v>
      </c>
      <c r="D25" s="29">
        <v>129533.8</v>
      </c>
    </row>
    <row r="26" ht="20.1" customHeight="1" spans="1:4">
      <c r="A26" s="48"/>
      <c r="B26" s="29"/>
      <c r="C26" s="46" t="s">
        <v>33</v>
      </c>
      <c r="D26" s="29">
        <v>0</v>
      </c>
    </row>
    <row r="27" ht="20.1" customHeight="1" spans="1:4">
      <c r="A27" s="48"/>
      <c r="B27" s="29"/>
      <c r="C27" s="46" t="s">
        <v>34</v>
      </c>
      <c r="D27" s="29">
        <v>0</v>
      </c>
    </row>
    <row r="28" ht="20.1" customHeight="1" spans="1:4">
      <c r="A28" s="48"/>
      <c r="B28" s="29"/>
      <c r="C28" s="46" t="s">
        <v>35</v>
      </c>
      <c r="D28" s="29">
        <v>0</v>
      </c>
    </row>
    <row r="29" ht="20.1" customHeight="1" spans="1:4">
      <c r="A29" s="48"/>
      <c r="B29" s="29"/>
      <c r="C29" s="46" t="s">
        <v>36</v>
      </c>
      <c r="D29" s="29">
        <v>0</v>
      </c>
    </row>
    <row r="30" ht="20.1" customHeight="1" spans="1:4">
      <c r="A30" s="48"/>
      <c r="B30" s="29"/>
      <c r="C30" s="46" t="s">
        <v>37</v>
      </c>
      <c r="D30" s="29">
        <v>0</v>
      </c>
    </row>
    <row r="31" ht="20.1" customHeight="1" spans="1:4">
      <c r="A31" s="48"/>
      <c r="B31" s="29"/>
      <c r="C31" s="46" t="s">
        <v>38</v>
      </c>
      <c r="D31" s="29">
        <v>0</v>
      </c>
    </row>
    <row r="32" ht="20.1" customHeight="1" spans="1:4">
      <c r="A32" s="48"/>
      <c r="B32" s="29"/>
      <c r="C32" s="46" t="s">
        <v>39</v>
      </c>
      <c r="D32" s="29">
        <v>0</v>
      </c>
    </row>
    <row r="33" ht="20.1" customHeight="1" spans="1:4">
      <c r="A33" s="45" t="s">
        <v>87</v>
      </c>
      <c r="B33" s="29">
        <f>B6+B7</f>
        <v>2420033.1</v>
      </c>
      <c r="C33" s="45" t="s">
        <v>88</v>
      </c>
      <c r="D33" s="29">
        <f>SUM(D6:D32)</f>
        <v>2420033.1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I20" sqref="I20"/>
    </sheetView>
  </sheetViews>
  <sheetFormatPr defaultColWidth="15.625" defaultRowHeight="24.95" customHeight="1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89</v>
      </c>
    </row>
    <row r="2" customFormat="1" ht="35.25" customHeight="1" spans="1:12">
      <c r="A2" s="21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4" t="s">
        <v>3</v>
      </c>
    </row>
    <row r="4" s="1" customFormat="1" ht="17.25" customHeight="1" spans="1:12">
      <c r="A4" s="39" t="s">
        <v>91</v>
      </c>
      <c r="B4" s="40" t="s">
        <v>92</v>
      </c>
      <c r="C4" s="40" t="s">
        <v>93</v>
      </c>
      <c r="D4" s="40" t="s">
        <v>94</v>
      </c>
      <c r="E4" s="40" t="s">
        <v>95</v>
      </c>
      <c r="F4" s="40" t="s">
        <v>96</v>
      </c>
      <c r="G4" s="40" t="s">
        <v>97</v>
      </c>
      <c r="H4" s="40" t="s">
        <v>98</v>
      </c>
      <c r="I4" s="40" t="s">
        <v>99</v>
      </c>
      <c r="J4" s="40" t="s">
        <v>100</v>
      </c>
      <c r="K4" s="40" t="s">
        <v>101</v>
      </c>
      <c r="L4" s="40" t="s">
        <v>102</v>
      </c>
    </row>
    <row r="5" s="1" customFormat="1" ht="17.25" customHeight="1" spans="1:12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="1" customFormat="1" ht="17.25" customHeight="1" spans="1:12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customFormat="1" ht="57" customHeight="1" spans="1:12">
      <c r="A7" s="43" t="s">
        <v>103</v>
      </c>
      <c r="B7" s="29">
        <f>E7</f>
        <v>2420033.1</v>
      </c>
      <c r="C7" s="30"/>
      <c r="D7" s="30"/>
      <c r="E7" s="29">
        <f>SUM(F7:L7)</f>
        <v>2420033.1</v>
      </c>
      <c r="F7" s="29">
        <f>部门收支总表!B6</f>
        <v>2420033.1</v>
      </c>
      <c r="G7" s="29">
        <f>部门收支总表!B7</f>
        <v>0</v>
      </c>
      <c r="H7" s="29"/>
      <c r="I7" s="29"/>
      <c r="J7" s="29"/>
      <c r="K7" s="29"/>
      <c r="L7" s="29"/>
    </row>
    <row r="9" customHeight="1" spans="1:1">
      <c r="A9" s="2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0"/>
  <sheetViews>
    <sheetView workbookViewId="0">
      <selection activeCell="F11" sqref="F11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104</v>
      </c>
    </row>
    <row r="2" ht="31.5" customHeight="1" spans="1:9">
      <c r="A2" s="21" t="s">
        <v>105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2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3"/>
      <c r="K4" s="22"/>
      <c r="L4" s="34"/>
      <c r="M4" s="34"/>
      <c r="N4" s="34"/>
      <c r="O4" s="12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60</v>
      </c>
      <c r="F5" s="27" t="s">
        <v>61</v>
      </c>
      <c r="G5" s="24" t="s">
        <v>48</v>
      </c>
      <c r="H5" s="25" t="s">
        <v>106</v>
      </c>
      <c r="I5" s="24" t="s">
        <v>107</v>
      </c>
      <c r="J5" s="35"/>
      <c r="K5" s="36"/>
      <c r="L5" s="36"/>
      <c r="M5" s="36"/>
      <c r="N5" s="36"/>
      <c r="O5" s="36"/>
    </row>
    <row r="6" customHeight="1" spans="1:15">
      <c r="A6" s="28">
        <v>2050802</v>
      </c>
      <c r="B6" s="29" t="s">
        <v>51</v>
      </c>
      <c r="C6" s="29">
        <v>1935340.6</v>
      </c>
      <c r="D6" s="29">
        <f t="shared" ref="D6:D10" si="0">E6+F6</f>
        <v>1318540.6</v>
      </c>
      <c r="E6" s="29">
        <v>1081995</v>
      </c>
      <c r="F6" s="29">
        <v>236545.6</v>
      </c>
      <c r="G6" s="29">
        <f t="shared" ref="G6:G11" si="1">H6+I6</f>
        <v>616800</v>
      </c>
      <c r="H6" s="29">
        <v>616800</v>
      </c>
      <c r="I6" s="37"/>
      <c r="K6" s="36"/>
      <c r="L6" s="36"/>
      <c r="M6" s="36"/>
      <c r="N6" s="36"/>
      <c r="O6" s="36"/>
    </row>
    <row r="7" customHeight="1" spans="1:15">
      <c r="A7" s="28">
        <v>2080505</v>
      </c>
      <c r="B7" s="29" t="s">
        <v>52</v>
      </c>
      <c r="C7" s="29">
        <v>201060</v>
      </c>
      <c r="D7" s="29">
        <f t="shared" si="0"/>
        <v>201060</v>
      </c>
      <c r="E7" s="29">
        <v>201060</v>
      </c>
      <c r="F7" s="29"/>
      <c r="G7" s="29">
        <f t="shared" si="1"/>
        <v>0</v>
      </c>
      <c r="H7" s="30"/>
      <c r="I7" s="30"/>
      <c r="K7" s="36"/>
      <c r="L7" s="36"/>
      <c r="M7" s="36"/>
      <c r="N7" s="36"/>
      <c r="O7" s="36"/>
    </row>
    <row r="8" customHeight="1" spans="1:15">
      <c r="A8" s="28">
        <v>2101102</v>
      </c>
      <c r="B8" s="29" t="s">
        <v>53</v>
      </c>
      <c r="C8" s="29">
        <v>46153.9</v>
      </c>
      <c r="D8" s="29">
        <f t="shared" si="0"/>
        <v>46153.9</v>
      </c>
      <c r="E8" s="29">
        <v>46153.9</v>
      </c>
      <c r="F8" s="29"/>
      <c r="G8" s="29">
        <f t="shared" si="1"/>
        <v>0</v>
      </c>
      <c r="H8" s="30"/>
      <c r="I8" s="30"/>
      <c r="K8" s="36"/>
      <c r="L8" s="36"/>
      <c r="M8" s="36"/>
      <c r="N8" s="36"/>
      <c r="O8" s="36"/>
    </row>
    <row r="9" customHeight="1" spans="1:15">
      <c r="A9" s="28">
        <v>2101103</v>
      </c>
      <c r="B9" s="29" t="s">
        <v>54</v>
      </c>
      <c r="C9" s="29">
        <v>107944.8</v>
      </c>
      <c r="D9" s="29">
        <f t="shared" si="0"/>
        <v>107944.8</v>
      </c>
      <c r="E9" s="29">
        <v>107944.8</v>
      </c>
      <c r="F9" s="29"/>
      <c r="G9" s="29">
        <f t="shared" si="1"/>
        <v>0</v>
      </c>
      <c r="H9" s="30"/>
      <c r="I9" s="30"/>
      <c r="K9" s="36"/>
      <c r="L9" s="36"/>
      <c r="M9" s="36"/>
      <c r="N9" s="36"/>
      <c r="O9" s="36"/>
    </row>
    <row r="10" customHeight="1" spans="1:15">
      <c r="A10" s="28">
        <v>2210201</v>
      </c>
      <c r="B10" s="29" t="s">
        <v>55</v>
      </c>
      <c r="C10" s="29">
        <v>129533.8</v>
      </c>
      <c r="D10" s="29">
        <f t="shared" si="0"/>
        <v>129533.8</v>
      </c>
      <c r="E10" s="29">
        <v>129533.8</v>
      </c>
      <c r="F10" s="29"/>
      <c r="G10" s="29">
        <f t="shared" si="1"/>
        <v>0</v>
      </c>
      <c r="H10" s="29"/>
      <c r="I10" s="29"/>
      <c r="K10" s="36"/>
      <c r="L10" s="36"/>
      <c r="M10" s="36"/>
      <c r="N10" s="36"/>
      <c r="O10" s="36"/>
    </row>
    <row r="11" customHeight="1" spans="1:15">
      <c r="A11" s="27" t="s">
        <v>8</v>
      </c>
      <c r="B11" s="27"/>
      <c r="C11" s="29">
        <f t="shared" ref="C11:F11" si="2">SUM(C6:C10)</f>
        <v>2420033.1</v>
      </c>
      <c r="D11" s="29">
        <f t="shared" si="2"/>
        <v>1803233.1</v>
      </c>
      <c r="E11" s="29">
        <f t="shared" si="2"/>
        <v>1566687.5</v>
      </c>
      <c r="F11" s="29">
        <f t="shared" si="2"/>
        <v>236545.6</v>
      </c>
      <c r="G11" s="29">
        <f t="shared" si="1"/>
        <v>616800</v>
      </c>
      <c r="H11" s="29">
        <f>SUM(H6:H10)</f>
        <v>616800</v>
      </c>
      <c r="I11" s="29">
        <f>SUM(I6:I10)</f>
        <v>0</v>
      </c>
      <c r="K11" s="38"/>
      <c r="L11" s="22"/>
      <c r="M11" s="22"/>
      <c r="N11" s="22"/>
      <c r="O11" s="22"/>
    </row>
    <row r="12" ht="32.25" customHeight="1" spans="1:15">
      <c r="A12" s="31" t="s">
        <v>108</v>
      </c>
      <c r="B12" s="31"/>
      <c r="C12" s="31"/>
      <c r="D12" s="31"/>
      <c r="E12" s="31"/>
      <c r="F12" s="31"/>
      <c r="G12" s="31"/>
      <c r="H12" s="31"/>
      <c r="I12" s="31"/>
      <c r="K12" s="38"/>
      <c r="L12" s="22"/>
      <c r="M12" s="22"/>
      <c r="N12" s="22"/>
      <c r="O12" s="22"/>
    </row>
    <row r="13" ht="30.75" customHeight="1" spans="1:15">
      <c r="A13" s="31"/>
      <c r="B13" s="31"/>
      <c r="C13" s="31"/>
      <c r="D13" s="31"/>
      <c r="E13" s="31"/>
      <c r="F13" s="31"/>
      <c r="G13" s="31"/>
      <c r="H13" s="31"/>
      <c r="I13" s="31"/>
      <c r="K13" s="38"/>
      <c r="L13" s="22"/>
      <c r="M13" s="22"/>
      <c r="N13" s="22"/>
      <c r="O13" s="22"/>
    </row>
    <row r="14" customHeight="1" spans="11:15">
      <c r="K14" s="22"/>
      <c r="L14" s="22"/>
      <c r="M14" s="22"/>
      <c r="N14" s="22"/>
      <c r="O14" s="22"/>
    </row>
    <row r="15" customHeight="1" spans="11:15">
      <c r="K15" s="22"/>
      <c r="L15" s="22"/>
      <c r="M15" s="22"/>
      <c r="N15" s="22"/>
      <c r="O15" s="22"/>
    </row>
    <row r="16" customHeight="1" spans="11:15">
      <c r="K16" s="22"/>
      <c r="L16" s="22"/>
      <c r="M16" s="22"/>
      <c r="N16" s="22"/>
      <c r="O16" s="22"/>
    </row>
    <row r="17" customHeight="1" spans="11:15">
      <c r="K17" s="22"/>
      <c r="L17" s="22"/>
      <c r="M17" s="22"/>
      <c r="N17" s="22"/>
      <c r="O17" s="22"/>
    </row>
    <row r="18" customHeight="1" spans="11:15">
      <c r="K18" s="22"/>
      <c r="L18" s="22"/>
      <c r="M18" s="22"/>
      <c r="N18" s="22"/>
      <c r="O18" s="22"/>
    </row>
    <row r="19" customHeight="1" spans="11:15">
      <c r="K19" s="22"/>
      <c r="L19" s="22"/>
      <c r="M19" s="22"/>
      <c r="N19" s="22"/>
      <c r="O19" s="22"/>
    </row>
    <row r="20" customHeight="1" spans="11:15">
      <c r="K20" s="22"/>
      <c r="L20" s="22"/>
      <c r="M20" s="22"/>
      <c r="N20" s="22"/>
      <c r="O20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1:B11"/>
    <mergeCell ref="C4:C5"/>
    <mergeCell ref="A12:I13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abSelected="1" workbookViewId="0">
      <selection activeCell="D6" sqref="D6"/>
    </sheetView>
  </sheetViews>
  <sheetFormatPr defaultColWidth="9" defaultRowHeight="13.5"/>
  <cols>
    <col min="1" max="1" width="21" style="2" customWidth="1"/>
    <col min="2" max="2" width="26.5" style="2" customWidth="1"/>
    <col min="3" max="3" width="21" style="2" customWidth="1"/>
    <col min="4" max="4" width="13.375" style="2" customWidth="1"/>
    <col min="5" max="5" width="11.5" style="2"/>
    <col min="6" max="6" width="14.375" style="2" customWidth="1"/>
    <col min="7" max="7" width="13.875" style="2" customWidth="1"/>
    <col min="8" max="8" width="23.125" style="2" customWidth="1"/>
    <col min="9" max="9" width="31" style="2" customWidth="1"/>
    <col min="10" max="16382" width="9" style="2"/>
  </cols>
  <sheetData>
    <row r="1" spans="1:9">
      <c r="A1" t="s">
        <v>109</v>
      </c>
      <c r="B1" s="3"/>
      <c r="C1" s="4" t="s">
        <v>110</v>
      </c>
      <c r="D1" s="4" t="s">
        <v>110</v>
      </c>
      <c r="E1" s="4" t="s">
        <v>110</v>
      </c>
      <c r="F1" s="4" t="s">
        <v>110</v>
      </c>
      <c r="G1" s="4" t="s">
        <v>110</v>
      </c>
      <c r="H1" s="4" t="s">
        <v>110</v>
      </c>
      <c r="I1" s="4" t="s">
        <v>110</v>
      </c>
    </row>
    <row r="2" ht="27" spans="1:9">
      <c r="A2" s="5" t="s">
        <v>111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112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113</v>
      </c>
      <c r="B4" s="13" t="s">
        <v>114</v>
      </c>
      <c r="C4" s="13" t="s">
        <v>115</v>
      </c>
      <c r="D4" s="13" t="s">
        <v>7</v>
      </c>
      <c r="E4" s="13"/>
      <c r="F4" s="13"/>
      <c r="G4" s="13" t="s">
        <v>116</v>
      </c>
      <c r="H4" s="13" t="s">
        <v>117</v>
      </c>
      <c r="I4" s="13" t="s">
        <v>118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106</v>
      </c>
      <c r="F5" s="13" t="s">
        <v>107</v>
      </c>
      <c r="G5" s="13"/>
      <c r="H5" s="13"/>
      <c r="I5" s="13"/>
    </row>
    <row r="6" ht="27" customHeight="1" spans="1:9">
      <c r="A6" s="14" t="s">
        <v>119</v>
      </c>
      <c r="B6" s="15"/>
      <c r="C6" s="16"/>
      <c r="D6" s="17">
        <v>616800</v>
      </c>
      <c r="E6" s="17">
        <v>616800</v>
      </c>
      <c r="F6" s="17" t="s">
        <v>112</v>
      </c>
      <c r="G6" s="15"/>
      <c r="H6" s="15"/>
      <c r="I6" s="15"/>
    </row>
    <row r="7" ht="30" customHeight="1" spans="1:9">
      <c r="A7" s="14" t="s">
        <v>120</v>
      </c>
      <c r="B7" s="15"/>
      <c r="C7" s="16"/>
      <c r="D7" s="17">
        <v>80000</v>
      </c>
      <c r="E7" s="17">
        <v>80000</v>
      </c>
      <c r="F7" s="17" t="s">
        <v>112</v>
      </c>
      <c r="G7" s="15"/>
      <c r="H7" s="15"/>
      <c r="I7" s="15"/>
    </row>
    <row r="8" ht="28" customHeight="1" spans="1:9">
      <c r="A8" s="18" t="s">
        <v>121</v>
      </c>
      <c r="B8" s="15"/>
      <c r="C8" s="16"/>
      <c r="D8" s="17">
        <v>80000</v>
      </c>
      <c r="E8" s="17">
        <v>80000</v>
      </c>
      <c r="F8" s="17" t="s">
        <v>112</v>
      </c>
      <c r="G8" s="15"/>
      <c r="H8" s="15"/>
      <c r="I8" s="15"/>
    </row>
    <row r="9" spans="1:9">
      <c r="A9" s="18"/>
      <c r="B9" s="18" t="s">
        <v>122</v>
      </c>
      <c r="C9" s="18" t="s">
        <v>123</v>
      </c>
      <c r="D9" s="17">
        <v>80000</v>
      </c>
      <c r="E9" s="17">
        <v>80000</v>
      </c>
      <c r="F9" s="17" t="s">
        <v>112</v>
      </c>
      <c r="G9" s="19" t="s">
        <v>124</v>
      </c>
      <c r="H9" s="14" t="s">
        <v>125</v>
      </c>
      <c r="I9" s="14" t="s">
        <v>126</v>
      </c>
    </row>
    <row r="10" spans="1:9">
      <c r="A10" s="18"/>
      <c r="B10" s="18"/>
      <c r="C10" s="18"/>
      <c r="D10" s="17"/>
      <c r="E10" s="17"/>
      <c r="F10" s="17"/>
      <c r="G10" s="19" t="s">
        <v>127</v>
      </c>
      <c r="H10" s="14" t="s">
        <v>128</v>
      </c>
      <c r="I10" s="14" t="s">
        <v>126</v>
      </c>
    </row>
    <row r="11" ht="27" spans="1:9">
      <c r="A11" s="14" t="s">
        <v>129</v>
      </c>
      <c r="B11" s="15"/>
      <c r="C11" s="16"/>
      <c r="D11" s="17">
        <v>100000</v>
      </c>
      <c r="E11" s="17">
        <v>100000</v>
      </c>
      <c r="F11" s="17" t="s">
        <v>112</v>
      </c>
      <c r="G11" s="15"/>
      <c r="H11" s="15"/>
      <c r="I11" s="15"/>
    </row>
    <row r="12" spans="1:9">
      <c r="A12" s="18" t="s">
        <v>130</v>
      </c>
      <c r="B12" s="15"/>
      <c r="C12" s="16"/>
      <c r="D12" s="17">
        <v>100000</v>
      </c>
      <c r="E12" s="17">
        <v>100000</v>
      </c>
      <c r="F12" s="17" t="s">
        <v>112</v>
      </c>
      <c r="G12" s="15"/>
      <c r="H12" s="15"/>
      <c r="I12" s="15"/>
    </row>
    <row r="13" spans="1:9">
      <c r="A13" s="18"/>
      <c r="B13" s="18" t="s">
        <v>131</v>
      </c>
      <c r="C13" s="18" t="s">
        <v>123</v>
      </c>
      <c r="D13" s="17">
        <v>100000</v>
      </c>
      <c r="E13" s="17">
        <v>100000</v>
      </c>
      <c r="F13" s="17" t="s">
        <v>112</v>
      </c>
      <c r="G13" s="19" t="s">
        <v>124</v>
      </c>
      <c r="H13" s="14" t="s">
        <v>132</v>
      </c>
      <c r="I13" s="14" t="s">
        <v>133</v>
      </c>
    </row>
    <row r="14" spans="1:9">
      <c r="A14" s="18"/>
      <c r="B14" s="18"/>
      <c r="C14" s="18"/>
      <c r="D14" s="17"/>
      <c r="E14" s="17"/>
      <c r="F14" s="17"/>
      <c r="G14" s="19" t="s">
        <v>127</v>
      </c>
      <c r="H14" s="14" t="s">
        <v>134</v>
      </c>
      <c r="I14" s="14" t="s">
        <v>135</v>
      </c>
    </row>
    <row r="15" spans="1:9">
      <c r="A15" s="14" t="s">
        <v>136</v>
      </c>
      <c r="B15" s="15"/>
      <c r="C15" s="16"/>
      <c r="D15" s="17">
        <v>436800</v>
      </c>
      <c r="E15" s="17">
        <v>436800</v>
      </c>
      <c r="F15" s="17" t="s">
        <v>112</v>
      </c>
      <c r="G15" s="15"/>
      <c r="H15" s="15"/>
      <c r="I15" s="15"/>
    </row>
    <row r="16" spans="1:9">
      <c r="A16" s="18" t="s">
        <v>137</v>
      </c>
      <c r="B16" s="15"/>
      <c r="C16" s="16"/>
      <c r="D16" s="17">
        <v>436800</v>
      </c>
      <c r="E16" s="17">
        <v>436800</v>
      </c>
      <c r="F16" s="17" t="s">
        <v>112</v>
      </c>
      <c r="G16" s="15"/>
      <c r="H16" s="15"/>
      <c r="I16" s="15"/>
    </row>
    <row r="17" spans="1:9">
      <c r="A17" s="18"/>
      <c r="B17" s="18" t="s">
        <v>138</v>
      </c>
      <c r="C17" s="18" t="s">
        <v>123</v>
      </c>
      <c r="D17" s="17">
        <v>325300</v>
      </c>
      <c r="E17" s="17">
        <v>325300</v>
      </c>
      <c r="F17" s="17" t="s">
        <v>112</v>
      </c>
      <c r="G17" s="19" t="s">
        <v>124</v>
      </c>
      <c r="H17" s="14" t="s">
        <v>139</v>
      </c>
      <c r="I17" s="14" t="s">
        <v>140</v>
      </c>
    </row>
    <row r="18" spans="1:9">
      <c r="A18" s="18"/>
      <c r="B18" s="18"/>
      <c r="C18" s="18"/>
      <c r="D18" s="17"/>
      <c r="E18" s="17"/>
      <c r="F18" s="17"/>
      <c r="G18" s="19" t="s">
        <v>127</v>
      </c>
      <c r="H18" s="14" t="s">
        <v>141</v>
      </c>
      <c r="I18" s="14" t="s">
        <v>142</v>
      </c>
    </row>
    <row r="19" ht="27" spans="1:9">
      <c r="A19" s="18"/>
      <c r="B19" s="18" t="s">
        <v>143</v>
      </c>
      <c r="C19" s="18" t="s">
        <v>123</v>
      </c>
      <c r="D19" s="17">
        <v>100000</v>
      </c>
      <c r="E19" s="17">
        <v>100000</v>
      </c>
      <c r="F19" s="17" t="s">
        <v>112</v>
      </c>
      <c r="G19" s="19" t="s">
        <v>124</v>
      </c>
      <c r="H19" s="14" t="s">
        <v>144</v>
      </c>
      <c r="I19" s="14" t="s">
        <v>145</v>
      </c>
    </row>
    <row r="20" spans="1:9">
      <c r="A20" s="18"/>
      <c r="B20" s="18"/>
      <c r="C20" s="18"/>
      <c r="D20" s="17"/>
      <c r="E20" s="17"/>
      <c r="F20" s="17"/>
      <c r="G20" s="19" t="s">
        <v>127</v>
      </c>
      <c r="H20" s="14" t="s">
        <v>146</v>
      </c>
      <c r="I20" s="14" t="s">
        <v>147</v>
      </c>
    </row>
    <row r="21" spans="1:9">
      <c r="A21" s="18"/>
      <c r="B21" s="18" t="s">
        <v>148</v>
      </c>
      <c r="C21" s="18" t="s">
        <v>123</v>
      </c>
      <c r="D21" s="17">
        <v>11500</v>
      </c>
      <c r="E21" s="17">
        <v>11500</v>
      </c>
      <c r="F21" s="17" t="s">
        <v>112</v>
      </c>
      <c r="G21" s="19" t="s">
        <v>124</v>
      </c>
      <c r="H21" s="14" t="s">
        <v>149</v>
      </c>
      <c r="I21" s="14" t="s">
        <v>126</v>
      </c>
    </row>
    <row r="22" spans="1:9">
      <c r="A22" s="18"/>
      <c r="B22" s="18"/>
      <c r="C22" s="18"/>
      <c r="D22" s="17"/>
      <c r="E22" s="17"/>
      <c r="F22" s="17"/>
      <c r="G22" s="19" t="s">
        <v>127</v>
      </c>
      <c r="H22" s="14" t="s">
        <v>150</v>
      </c>
      <c r="I22" s="14" t="s">
        <v>126</v>
      </c>
    </row>
  </sheetData>
  <mergeCells count="38">
    <mergeCell ref="A2:I2"/>
    <mergeCell ref="A3:B3"/>
    <mergeCell ref="H3:I3"/>
    <mergeCell ref="D4:F4"/>
    <mergeCell ref="A4:A5"/>
    <mergeCell ref="A8:A10"/>
    <mergeCell ref="A12:A14"/>
    <mergeCell ref="A16:A22"/>
    <mergeCell ref="B4:B5"/>
    <mergeCell ref="B9:B10"/>
    <mergeCell ref="B13:B14"/>
    <mergeCell ref="B17:B18"/>
    <mergeCell ref="B19:B20"/>
    <mergeCell ref="B21:B22"/>
    <mergeCell ref="C4:C5"/>
    <mergeCell ref="C9:C10"/>
    <mergeCell ref="C13:C14"/>
    <mergeCell ref="C17:C18"/>
    <mergeCell ref="C19:C20"/>
    <mergeCell ref="C21:C22"/>
    <mergeCell ref="D9:D10"/>
    <mergeCell ref="D13:D14"/>
    <mergeCell ref="D17:D18"/>
    <mergeCell ref="D19:D20"/>
    <mergeCell ref="D21:D22"/>
    <mergeCell ref="E9:E10"/>
    <mergeCell ref="E13:E14"/>
    <mergeCell ref="E17:E18"/>
    <mergeCell ref="E19:E20"/>
    <mergeCell ref="E21:E22"/>
    <mergeCell ref="F9:F10"/>
    <mergeCell ref="F13:F14"/>
    <mergeCell ref="F17:F18"/>
    <mergeCell ref="F19:F20"/>
    <mergeCell ref="F21:F22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2018-08-16T07:20:50Z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