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tabRatio="900" firstSheet="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08-干部信息管理工作</t>
        </r>
      </text>
    </comment>
    <comment ref="B9" authorId="0">
      <text>
        <r>
          <rPr>
            <sz val="9"/>
            <rFont val="宋体"/>
            <charset val="134"/>
          </rPr>
          <t>R201003.120-干部信息管理工作经费</t>
        </r>
      </text>
    </comment>
    <comment ref="H9" authorId="0">
      <text>
        <r>
          <rPr>
            <sz val="9"/>
            <rFont val="宋体"/>
            <charset val="134"/>
          </rPr>
          <t>大组工网工作经费</t>
        </r>
      </text>
    </comment>
    <comment ref="I9" authorId="0">
      <text>
        <r>
          <rPr>
            <sz val="9"/>
            <rFont val="宋体"/>
            <charset val="134"/>
          </rPr>
          <t>12次2000元</t>
        </r>
      </text>
    </comment>
    <comment ref="H10" authorId="0">
      <text>
        <r>
          <rPr>
            <sz val="9"/>
            <rFont val="宋体"/>
            <charset val="134"/>
          </rPr>
          <t>干部档案管理工作经费</t>
        </r>
      </text>
    </comment>
    <comment ref="I10" authorId="0">
      <text>
        <r>
          <rPr>
            <sz val="9"/>
            <rFont val="宋体"/>
            <charset val="134"/>
          </rPr>
          <t>15次/120000元</t>
        </r>
      </text>
    </comment>
    <comment ref="H11" authorId="0">
      <text>
        <r>
          <rPr>
            <sz val="9"/>
            <rFont val="宋体"/>
            <charset val="134"/>
          </rPr>
          <t>公务员管理信息系统工作经费</t>
        </r>
      </text>
    </comment>
    <comment ref="I11" authorId="0">
      <text>
        <r>
          <rPr>
            <sz val="9"/>
            <rFont val="宋体"/>
            <charset val="134"/>
          </rPr>
          <t>4次/20000元</t>
        </r>
      </text>
    </comment>
    <comment ref="H12" authorId="0">
      <text>
        <r>
          <rPr>
            <sz val="9"/>
            <rFont val="宋体"/>
            <charset val="134"/>
          </rPr>
          <t>信息库建库费用</t>
        </r>
      </text>
    </comment>
    <comment ref="I12" authorId="0">
      <text>
        <r>
          <rPr>
            <sz val="9"/>
            <rFont val="宋体"/>
            <charset val="134"/>
          </rPr>
          <t>5次/120000元</t>
        </r>
      </text>
    </comment>
    <comment ref="H13" authorId="0">
      <text>
        <r>
          <rPr>
            <sz val="9"/>
            <rFont val="宋体"/>
            <charset val="134"/>
          </rPr>
          <t>大组工网工作经费</t>
        </r>
      </text>
    </comment>
    <comment ref="I13" authorId="0">
      <text>
        <r>
          <rPr>
            <sz val="9"/>
            <rFont val="宋体"/>
            <charset val="134"/>
          </rPr>
          <t>确保做好大组工网涉密网络及设备维护工作</t>
        </r>
      </text>
    </comment>
    <comment ref="H14" authorId="0">
      <text>
        <r>
          <rPr>
            <sz val="9"/>
            <rFont val="宋体"/>
            <charset val="134"/>
          </rPr>
          <t>干部档案管理工作经费</t>
        </r>
      </text>
    </comment>
    <comment ref="I14" authorId="0">
      <text>
        <r>
          <rPr>
            <sz val="9"/>
            <rFont val="宋体"/>
            <charset val="134"/>
          </rPr>
          <t>确保顺利完成干部档案管理专项工作</t>
        </r>
      </text>
    </comment>
    <comment ref="A15" authorId="0">
      <text>
        <r>
          <rPr>
            <sz val="9"/>
            <rFont val="宋体"/>
            <charset val="134"/>
          </rPr>
          <t>12-组织工作</t>
        </r>
      </text>
    </comment>
    <comment ref="B17" authorId="0">
      <text>
        <r>
          <rPr>
            <sz val="9"/>
            <rFont val="宋体"/>
            <charset val="134"/>
          </rPr>
          <t>T203038.120-村级组织活动场所建设及配套设施建设经费</t>
        </r>
      </text>
    </comment>
    <comment ref="H17" authorId="0">
      <text>
        <r>
          <rPr>
            <sz val="9"/>
            <rFont val="宋体"/>
            <charset val="134"/>
          </rPr>
          <t>2016年新建20个村级组织活动场所配套设</t>
        </r>
      </text>
    </comment>
    <comment ref="I17" authorId="0">
      <text>
        <r>
          <rPr>
            <sz val="9"/>
            <rFont val="宋体"/>
            <charset val="134"/>
          </rPr>
          <t>20个/300000元</t>
        </r>
      </text>
    </comment>
    <comment ref="H18" authorId="0">
      <text>
        <r>
          <rPr>
            <sz val="9"/>
            <rFont val="宋体"/>
            <charset val="134"/>
          </rPr>
          <t>2018年新建16个居党支部活动场所</t>
        </r>
      </text>
    </comment>
    <comment ref="I18" authorId="0">
      <text>
        <r>
          <rPr>
            <sz val="9"/>
            <rFont val="宋体"/>
            <charset val="134"/>
          </rPr>
          <t>16个/900000元</t>
        </r>
      </text>
    </comment>
    <comment ref="H19" authorId="0">
      <text>
        <r>
          <rPr>
            <sz val="9"/>
            <rFont val="宋体"/>
            <charset val="134"/>
          </rPr>
          <t>2016年新建20个村级组织活动场所配套设</t>
        </r>
      </text>
    </comment>
    <comment ref="I19" authorId="0">
      <text>
        <r>
          <rPr>
            <sz val="9"/>
            <rFont val="宋体"/>
            <charset val="134"/>
          </rPr>
          <t>确保完成2016年新建20个村级组织活动场所配套设</t>
        </r>
      </text>
    </comment>
    <comment ref="H20" authorId="0">
      <text>
        <r>
          <rPr>
            <sz val="9"/>
            <rFont val="宋体"/>
            <charset val="134"/>
          </rPr>
          <t>2018年新建16个居党支部活动场所</t>
        </r>
      </text>
    </comment>
    <comment ref="I20" authorId="0">
      <text>
        <r>
          <rPr>
            <sz val="9"/>
            <rFont val="宋体"/>
            <charset val="134"/>
          </rPr>
          <t>确保2018年新建16个居党支部活动场所</t>
        </r>
      </text>
    </comment>
    <comment ref="A21" authorId="0">
      <text>
        <r>
          <rPr>
            <sz val="9"/>
            <rFont val="宋体"/>
            <charset val="134"/>
          </rPr>
          <t>99-其它</t>
        </r>
      </text>
    </comment>
    <comment ref="B23" authorId="0">
      <text>
        <r>
          <rPr>
            <sz val="9"/>
            <rFont val="宋体"/>
            <charset val="134"/>
          </rPr>
          <t>T202988.120-党组织活动及党组织书记补贴经费</t>
        </r>
      </text>
    </comment>
    <comment ref="H23" authorId="0">
      <text>
        <r>
          <rPr>
            <sz val="9"/>
            <rFont val="宋体"/>
            <charset val="134"/>
          </rPr>
          <t>党组织活动经费</t>
        </r>
      </text>
    </comment>
    <comment ref="I23" authorId="0">
      <text>
        <r>
          <rPr>
            <sz val="9"/>
            <rFont val="宋体"/>
            <charset val="134"/>
          </rPr>
          <t>130个/5000元</t>
        </r>
      </text>
    </comment>
    <comment ref="H24" authorId="0">
      <text>
        <r>
          <rPr>
            <sz val="9"/>
            <rFont val="宋体"/>
            <charset val="134"/>
          </rPr>
          <t>党组织书记补贴经费</t>
        </r>
      </text>
    </comment>
    <comment ref="I24" authorId="0">
      <text>
        <r>
          <rPr>
            <sz val="9"/>
            <rFont val="宋体"/>
            <charset val="134"/>
          </rPr>
          <t>130人/500元/12个月</t>
        </r>
      </text>
    </comment>
    <comment ref="H25" authorId="0">
      <text>
        <r>
          <rPr>
            <sz val="9"/>
            <rFont val="宋体"/>
            <charset val="134"/>
          </rPr>
          <t>党组织活动经费</t>
        </r>
      </text>
    </comment>
    <comment ref="I25" authorId="0">
      <text>
        <r>
          <rPr>
            <sz val="9"/>
            <rFont val="宋体"/>
            <charset val="134"/>
          </rPr>
          <t>确保做好党组织活动经费</t>
        </r>
      </text>
    </comment>
    <comment ref="H26" authorId="0">
      <text>
        <r>
          <rPr>
            <sz val="9"/>
            <rFont val="宋体"/>
            <charset val="134"/>
          </rPr>
          <t>党组织书记补贴经费</t>
        </r>
      </text>
    </comment>
    <comment ref="I26" authorId="0">
      <text>
        <r>
          <rPr>
            <sz val="9"/>
            <rFont val="宋体"/>
            <charset val="134"/>
          </rPr>
          <t>发放党组织书记补贴经费</t>
        </r>
      </text>
    </comment>
    <comment ref="B27" authorId="0">
      <text>
        <r>
          <rPr>
            <sz val="9"/>
            <rFont val="宋体"/>
            <charset val="134"/>
          </rPr>
          <t>T202989.120-非公培训工作经费</t>
        </r>
      </text>
    </comment>
    <comment ref="H27" authorId="0">
      <text>
        <r>
          <rPr>
            <sz val="9"/>
            <rFont val="宋体"/>
            <charset val="134"/>
          </rPr>
          <t>党建指导员及党建专员业务培训班</t>
        </r>
      </text>
    </comment>
    <comment ref="I27" authorId="0">
      <text>
        <r>
          <rPr>
            <sz val="9"/>
            <rFont val="宋体"/>
            <charset val="134"/>
          </rPr>
          <t>80人/550元/5天</t>
        </r>
      </text>
    </comment>
    <comment ref="H28" authorId="0">
      <text>
        <r>
          <rPr>
            <sz val="9"/>
            <rFont val="宋体"/>
            <charset val="134"/>
          </rPr>
          <t>党务干部“学习贯彻十九大精神，提升党建工作能力”轮训班</t>
        </r>
      </text>
    </comment>
    <comment ref="I28" authorId="0">
      <text>
        <r>
          <rPr>
            <sz val="9"/>
            <rFont val="宋体"/>
            <charset val="134"/>
          </rPr>
          <t>100人 /550元/5天</t>
        </r>
      </text>
    </comment>
    <comment ref="H29" authorId="0">
      <text>
        <r>
          <rPr>
            <sz val="9"/>
            <rFont val="宋体"/>
            <charset val="134"/>
          </rPr>
          <t>企业出资人“学习贯彻十九大精神，不忘初心，牢记使命”主题教育示范班</t>
        </r>
      </text>
    </comment>
    <comment ref="I29" authorId="0">
      <text>
        <r>
          <rPr>
            <sz val="9"/>
            <rFont val="宋体"/>
            <charset val="134"/>
          </rPr>
          <t>60人/550元/5天</t>
        </r>
      </text>
    </comment>
    <comment ref="H30" authorId="0">
      <text>
        <r>
          <rPr>
            <sz val="9"/>
            <rFont val="宋体"/>
            <charset val="134"/>
          </rPr>
          <t>入党积极分子培训班</t>
        </r>
      </text>
    </comment>
    <comment ref="I30" authorId="0">
      <text>
        <r>
          <rPr>
            <sz val="9"/>
            <rFont val="宋体"/>
            <charset val="134"/>
          </rPr>
          <t>80人/500元/5天</t>
        </r>
      </text>
    </comment>
    <comment ref="H31" authorId="0">
      <text>
        <r>
          <rPr>
            <sz val="9"/>
            <rFont val="宋体"/>
            <charset val="134"/>
          </rPr>
          <t>达标率</t>
        </r>
      </text>
    </comment>
    <comment ref="I31" authorId="0">
      <text>
        <r>
          <rPr>
            <sz val="9"/>
            <rFont val="宋体"/>
            <charset val="134"/>
          </rPr>
          <t>确保完成各项培训工作</t>
        </r>
      </text>
    </comment>
  </commentList>
</comments>
</file>

<file path=xl/sharedStrings.xml><?xml version="1.0" encoding="utf-8"?>
<sst xmlns="http://schemas.openxmlformats.org/spreadsheetml/2006/main" count="171">
  <si>
    <t>附表1</t>
  </si>
  <si>
    <t>财政拨款收支总表</t>
  </si>
  <si>
    <t>部门：中共儋州市委组织部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</si>
  <si>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</si>
  <si>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</si>
  <si>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</si>
  <si>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</si>
  <si>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</si>
  <si>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</si>
  <si>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</si>
  <si>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</si>
  <si>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</si>
  <si>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</si>
  <si>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</si>
  <si>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</si>
  <si>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</si>
  <si>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</si>
  <si>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</si>
  <si>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</si>
  <si>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</si>
  <si>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</si>
  <si>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</si>
  <si>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</si>
  <si>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</si>
  <si>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</si>
  <si>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</si>
  <si>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</si>
  <si>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</si>
  <si>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</si>
  <si>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</si>
  <si>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</si>
  <si>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</si>
  <si>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</si>
  <si>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</si>
  <si>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</si>
  <si>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</si>
  <si>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</si>
  <si>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</si>
  <si>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</si>
  <si>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</si>
  <si>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</si>
  <si>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</si>
  <si>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</si>
  <si>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</si>
  <si>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</si>
  <si>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</si>
  <si>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</si>
  <si>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</si>
  <si>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</si>
  <si>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</si>
  <si>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</si>
  <si>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</si>
  <si>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</si>
  <si>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其他组织事务支出</t>
  </si>
  <si>
    <t>培训支出</t>
  </si>
  <si>
    <t>机关事业单位基本养老保险缴费支出</t>
  </si>
  <si>
    <t>其他优抚支出</t>
  </si>
  <si>
    <t>行政单位医疗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</si>
  <si>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</si>
  <si>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</si>
  <si>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</si>
  <si>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</si>
  <si>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</si>
  <si>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</si>
  <si>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</si>
  <si>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</si>
  <si>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</si>
  <si>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</si>
  <si>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</si>
  <si>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</si>
  <si>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</si>
  <si>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</si>
  <si>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</si>
  <si>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</si>
  <si>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</si>
  <si>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</si>
  <si>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</si>
  <si>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农村基础设施建设支出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</si>
  <si>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</si>
  <si>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</si>
  <si>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</si>
  <si>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</si>
  <si>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</si>
  <si>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</si>
  <si>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</si>
  <si>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</si>
  <si>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</si>
  <si>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</si>
  <si>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</si>
  <si>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</si>
  <si>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</si>
  <si>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</si>
  <si>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</si>
  <si>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</si>
  <si>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</si>
  <si>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</si>
  <si>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</si>
  <si>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</si>
  <si>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</si>
  <si>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</si>
  <si>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</si>
  <si>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</si>
  <si>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</si>
  <si>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</si>
  <si>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</si>
  <si>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</si>
  <si>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</si>
  <si>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中共儋州市委组织部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</si>
  <si>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</si>
  <si>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</si>
  <si>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</si>
  <si>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</si>
  <si>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</si>
  <si>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</si>
  <si>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</si>
  <si>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</si>
  <si>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</si>
  <si>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</si>
  <si>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</si>
  <si>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</si>
  <si>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</si>
  <si>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</si>
  <si>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</si>
  <si>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120-中共儋州市委组织部</t>
  </si>
  <si>
    <t xml:space="preserve">   08-干部信息管理工作</t>
  </si>
  <si>
    <t xml:space="preserve">       01-干部信息管理及大组工网分级保护建设经费</t>
  </si>
  <si>
    <t xml:space="preserve"> R201003.120-干部信息管理工作经费</t>
  </si>
  <si>
    <t xml:space="preserve"> 120001-中共儋州市委组织部本级</t>
  </si>
  <si>
    <t>产出指标</t>
  </si>
  <si>
    <t xml:space="preserve"> 大组工网工作经费</t>
  </si>
  <si>
    <t xml:space="preserve"> 12次2000元</t>
  </si>
  <si>
    <t xml:space="preserve"> 干部档案管理工作经费</t>
  </si>
  <si>
    <t xml:space="preserve"> 15次/120000元</t>
  </si>
  <si>
    <t xml:space="preserve"> 公务员管理信息系统工作经费</t>
  </si>
  <si>
    <t xml:space="preserve"> 4次/20000元</t>
  </si>
  <si>
    <t xml:space="preserve"> 信息库建库费用</t>
  </si>
  <si>
    <t xml:space="preserve"> 5次/120000元</t>
  </si>
  <si>
    <t>成效指标</t>
  </si>
  <si>
    <t xml:space="preserve"> 确保做好大组工网涉密网络及设备维护工作</t>
  </si>
  <si>
    <t xml:space="preserve"> 确保顺利完成干部档案管理专项工作</t>
  </si>
  <si>
    <t xml:space="preserve">   12-组织工作</t>
  </si>
  <si>
    <t xml:space="preserve">       01-组织工作经费</t>
  </si>
  <si>
    <t xml:space="preserve"> T203038.120-村级组织活动场所建设及配套设施建设经费</t>
  </si>
  <si>
    <t xml:space="preserve"> 120-中共儋州市委组织部（预留）</t>
  </si>
  <si>
    <t xml:space="preserve"> 2016年新建20个村级组织活动场所配套设</t>
  </si>
  <si>
    <t xml:space="preserve"> 20个/300000元</t>
  </si>
  <si>
    <t xml:space="preserve"> 2018年新建16个居党支部活动场所</t>
  </si>
  <si>
    <t xml:space="preserve"> 16个/900000元</t>
  </si>
  <si>
    <t xml:space="preserve"> 确保完成2016年新建20个村级组织活动场所配套设</t>
  </si>
  <si>
    <t xml:space="preserve"> 确保2018年新建16个居党支部活动场所</t>
  </si>
  <si>
    <t xml:space="preserve">   99-其它</t>
  </si>
  <si>
    <t xml:space="preserve">       01-其它</t>
  </si>
  <si>
    <t xml:space="preserve"> T202988.120-党组织活动及党组织书记补贴经费</t>
  </si>
  <si>
    <t xml:space="preserve"> 120002-中共儋州市非公有制经济组织和社会组织工作委员会</t>
  </si>
  <si>
    <t xml:space="preserve"> 党组织活动经费</t>
  </si>
  <si>
    <t xml:space="preserve"> 130个/5000元</t>
  </si>
  <si>
    <t xml:space="preserve"> 党组织书记补贴经费</t>
  </si>
  <si>
    <t xml:space="preserve"> 130人/500元/12个月</t>
  </si>
  <si>
    <t xml:space="preserve"> 确保做好党组织活动经费</t>
  </si>
  <si>
    <t xml:space="preserve"> 发放党组织书记补贴经费</t>
  </si>
  <si>
    <t xml:space="preserve"> T202989.120-非公培训工作经费</t>
  </si>
  <si>
    <t xml:space="preserve"> 党建指导员及党建专员业务培训班</t>
  </si>
  <si>
    <t xml:space="preserve"> 80人/550元/5天</t>
  </si>
  <si>
    <t xml:space="preserve"> 党务干部“学习贯彻十九大精神，提升党建工作能力”轮训班</t>
  </si>
  <si>
    <t xml:space="preserve"> 100人 /550元/5天</t>
  </si>
  <si>
    <t xml:space="preserve"> 企业出资人“学习贯彻十九大精神，不忘初心，牢记使命”主题教育示范班</t>
  </si>
  <si>
    <t xml:space="preserve"> 60人/550元/5天</t>
  </si>
  <si>
    <t xml:space="preserve"> 入党积极分子培训班</t>
  </si>
  <si>
    <t xml:space="preserve"> 80人/500元/5天</t>
  </si>
  <si>
    <t xml:space="preserve"> 达标率</t>
  </si>
  <si>
    <t xml:space="preserve"> 确保完成各项培训工作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</si>
</sst>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1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23" borderId="18" applyNumberFormat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24" fillId="27" borderId="1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6" xfId="0" applyNumberForma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opLeftCell="A27" workbookViewId="0">
      <selection activeCell="B6" sqref="B6:D32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1" t="s">
        <v>1</v>
      </c>
      <c r="B2" s="21"/>
      <c r="C2" s="21"/>
      <c r="D2" s="21"/>
      <c r="E2" s="21"/>
      <c r="F2" s="21"/>
    </row>
    <row r="3" ht="26.25" customHeight="1" spans="1:6">
      <c r="A3" s="22" t="s">
        <v>2</v>
      </c>
      <c r="B3" s="21"/>
      <c r="C3" s="21"/>
      <c r="D3" s="21"/>
      <c r="E3" s="21"/>
      <c r="F3" s="12" t="s">
        <v>3</v>
      </c>
    </row>
    <row r="4" customHeight="1" spans="1:6">
      <c r="A4" s="27" t="s">
        <v>4</v>
      </c>
      <c r="B4" s="27"/>
      <c r="C4" s="27" t="s">
        <v>5</v>
      </c>
      <c r="D4" s="27"/>
      <c r="E4" s="27"/>
      <c r="F4" s="27"/>
    </row>
    <row r="5" customHeight="1" spans="1:6">
      <c r="A5" s="27" t="s">
        <v>6</v>
      </c>
      <c r="B5" s="27" t="s">
        <v>7</v>
      </c>
      <c r="C5" s="27" t="s">
        <v>6</v>
      </c>
      <c r="D5" s="27" t="s">
        <v>8</v>
      </c>
      <c r="E5" s="27" t="s">
        <v>9</v>
      </c>
      <c r="F5" s="27" t="s">
        <v>10</v>
      </c>
    </row>
    <row r="6" customHeight="1" spans="1:6">
      <c r="A6" s="29" t="s">
        <v>11</v>
      </c>
      <c r="B6" s="74">
        <v>18221566.5</v>
      </c>
      <c r="C6" s="46" t="s">
        <v>12</v>
      </c>
      <c r="D6" s="29">
        <f>E6+F6</f>
        <v>13087565.1</v>
      </c>
      <c r="E6" s="29">
        <v>13087565.1</v>
      </c>
      <c r="F6" s="29"/>
    </row>
    <row r="7" customHeight="1" spans="1:6">
      <c r="A7" s="29" t="s">
        <v>13</v>
      </c>
      <c r="B7" s="74">
        <v>20400000</v>
      </c>
      <c r="C7" s="46" t="s">
        <v>14</v>
      </c>
      <c r="D7" s="29">
        <f t="shared" ref="D7:D32" si="0">E7+F7</f>
        <v>0</v>
      </c>
      <c r="E7" s="29"/>
      <c r="F7" s="29"/>
    </row>
    <row r="8" customHeight="1" spans="1:6">
      <c r="A8" s="29"/>
      <c r="B8" s="29"/>
      <c r="C8" s="46" t="s">
        <v>15</v>
      </c>
      <c r="D8" s="29">
        <f t="shared" si="0"/>
        <v>0</v>
      </c>
      <c r="E8" s="29"/>
      <c r="F8" s="29"/>
    </row>
    <row r="9" customHeight="1" spans="1:6">
      <c r="A9" s="29"/>
      <c r="B9" s="29"/>
      <c r="C9" s="46" t="s">
        <v>16</v>
      </c>
      <c r="D9" s="29">
        <f t="shared" si="0"/>
        <v>0</v>
      </c>
      <c r="E9" s="29"/>
      <c r="F9" s="29"/>
    </row>
    <row r="10" customHeight="1" spans="1:6">
      <c r="A10" s="29"/>
      <c r="B10" s="29"/>
      <c r="C10" s="46" t="s">
        <v>17</v>
      </c>
      <c r="D10" s="29">
        <f t="shared" si="0"/>
        <v>3839000</v>
      </c>
      <c r="E10" s="29">
        <v>3839000</v>
      </c>
      <c r="F10" s="29"/>
    </row>
    <row r="11" customHeight="1" spans="1:6">
      <c r="A11" s="29"/>
      <c r="B11" s="29"/>
      <c r="C11" s="46" t="s">
        <v>18</v>
      </c>
      <c r="D11" s="29">
        <f t="shared" si="0"/>
        <v>0</v>
      </c>
      <c r="E11" s="29"/>
      <c r="F11" s="29"/>
    </row>
    <row r="12" customHeight="1" spans="1:6">
      <c r="A12" s="29"/>
      <c r="B12" s="29"/>
      <c r="C12" s="46" t="s">
        <v>19</v>
      </c>
      <c r="D12" s="29">
        <f t="shared" si="0"/>
        <v>0</v>
      </c>
      <c r="E12" s="29"/>
      <c r="F12" s="29"/>
    </row>
    <row r="13" customHeight="1" spans="1:6">
      <c r="A13" s="29"/>
      <c r="B13" s="29"/>
      <c r="C13" s="46" t="s">
        <v>20</v>
      </c>
      <c r="D13" s="29">
        <f t="shared" si="0"/>
        <v>565564</v>
      </c>
      <c r="E13" s="29">
        <v>565564</v>
      </c>
      <c r="F13" s="29"/>
    </row>
    <row r="14" customHeight="1" spans="1:6">
      <c r="A14" s="29"/>
      <c r="B14" s="29"/>
      <c r="C14" s="46" t="s">
        <v>21</v>
      </c>
      <c r="D14" s="29">
        <f t="shared" si="0"/>
        <v>0</v>
      </c>
      <c r="E14" s="29"/>
      <c r="F14" s="29"/>
    </row>
    <row r="15" ht="31" customHeight="1" spans="1:6">
      <c r="A15" s="29"/>
      <c r="B15" s="29"/>
      <c r="C15" s="47" t="s">
        <v>22</v>
      </c>
      <c r="D15" s="29">
        <f t="shared" si="0"/>
        <v>393364.4</v>
      </c>
      <c r="E15" s="29">
        <v>393364.4</v>
      </c>
      <c r="F15" s="29"/>
    </row>
    <row r="16" customHeight="1" spans="1:6">
      <c r="A16" s="29"/>
      <c r="B16" s="29"/>
      <c r="C16" s="46" t="s">
        <v>23</v>
      </c>
      <c r="D16" s="29">
        <f t="shared" si="0"/>
        <v>0</v>
      </c>
      <c r="E16" s="29"/>
      <c r="F16" s="29"/>
    </row>
    <row r="17" customHeight="1" spans="1:6">
      <c r="A17" s="29"/>
      <c r="B17" s="29"/>
      <c r="C17" s="46" t="s">
        <v>24</v>
      </c>
      <c r="D17" s="29">
        <v>20400000</v>
      </c>
      <c r="F17" s="29">
        <v>20400000</v>
      </c>
    </row>
    <row r="18" customHeight="1" spans="1:6">
      <c r="A18" s="29"/>
      <c r="B18" s="29"/>
      <c r="C18" s="46" t="s">
        <v>25</v>
      </c>
      <c r="D18" s="29">
        <f t="shared" ref="D18:D32" si="1">E18+F18</f>
        <v>0</v>
      </c>
      <c r="E18" s="29"/>
      <c r="F18" s="29"/>
    </row>
    <row r="19" customHeight="1" spans="1:6">
      <c r="A19" s="29"/>
      <c r="B19" s="29"/>
      <c r="C19" s="46" t="s">
        <v>26</v>
      </c>
      <c r="D19" s="29">
        <f t="shared" si="1"/>
        <v>0</v>
      </c>
      <c r="E19" s="29"/>
      <c r="F19" s="29"/>
    </row>
    <row r="20" customHeight="1" spans="1:6">
      <c r="A20" s="29"/>
      <c r="B20" s="29"/>
      <c r="C20" s="46" t="s">
        <v>27</v>
      </c>
      <c r="D20" s="29">
        <f t="shared" si="1"/>
        <v>0</v>
      </c>
      <c r="E20" s="29"/>
      <c r="F20" s="29"/>
    </row>
    <row r="21" customHeight="1" spans="1:6">
      <c r="A21" s="29"/>
      <c r="B21" s="29"/>
      <c r="C21" s="46" t="s">
        <v>28</v>
      </c>
      <c r="D21" s="29">
        <f t="shared" si="1"/>
        <v>0</v>
      </c>
      <c r="E21" s="29"/>
      <c r="F21" s="29"/>
    </row>
    <row r="22" customHeight="1" spans="1:6">
      <c r="A22" s="29"/>
      <c r="B22" s="29"/>
      <c r="C22" s="46" t="s">
        <v>29</v>
      </c>
      <c r="D22" s="29">
        <f t="shared" si="1"/>
        <v>0</v>
      </c>
      <c r="E22" s="29"/>
      <c r="F22" s="29"/>
    </row>
    <row r="23" customHeight="1" spans="1:6">
      <c r="A23" s="29"/>
      <c r="B23" s="29"/>
      <c r="C23" s="46" t="s">
        <v>30</v>
      </c>
      <c r="D23" s="29">
        <f t="shared" si="1"/>
        <v>0</v>
      </c>
      <c r="E23" s="29"/>
      <c r="F23" s="29"/>
    </row>
    <row r="24" customHeight="1" spans="1:6">
      <c r="A24" s="29"/>
      <c r="B24" s="29"/>
      <c r="C24" s="46" t="s">
        <v>31</v>
      </c>
      <c r="D24" s="29">
        <f t="shared" si="1"/>
        <v>0</v>
      </c>
      <c r="E24" s="29"/>
      <c r="F24" s="29"/>
    </row>
    <row r="25" customHeight="1" spans="1:6">
      <c r="A25" s="29"/>
      <c r="B25" s="29"/>
      <c r="C25" s="46" t="s">
        <v>32</v>
      </c>
      <c r="D25" s="29">
        <f t="shared" si="1"/>
        <v>336073</v>
      </c>
      <c r="E25" s="29">
        <v>336073</v>
      </c>
      <c r="F25" s="29"/>
    </row>
    <row r="26" customHeight="1" spans="1:6">
      <c r="A26" s="29"/>
      <c r="B26" s="29"/>
      <c r="C26" s="46" t="s">
        <v>33</v>
      </c>
      <c r="D26" s="29">
        <f t="shared" si="1"/>
        <v>0</v>
      </c>
      <c r="E26" s="29"/>
      <c r="F26" s="29"/>
    </row>
    <row r="27" customHeight="1" spans="1:6">
      <c r="A27" s="29"/>
      <c r="B27" s="29"/>
      <c r="C27" s="46" t="s">
        <v>34</v>
      </c>
      <c r="D27" s="29">
        <f t="shared" si="1"/>
        <v>0</v>
      </c>
      <c r="E27" s="29"/>
      <c r="F27" s="29"/>
    </row>
    <row r="28" customHeight="1" spans="1:6">
      <c r="A28" s="29"/>
      <c r="B28" s="29"/>
      <c r="C28" s="46" t="s">
        <v>35</v>
      </c>
      <c r="D28" s="29">
        <f t="shared" si="1"/>
        <v>0</v>
      </c>
      <c r="E28" s="29"/>
      <c r="F28" s="29"/>
    </row>
    <row r="29" customHeight="1" spans="1:6">
      <c r="A29" s="29"/>
      <c r="B29" s="29"/>
      <c r="C29" s="46" t="s">
        <v>36</v>
      </c>
      <c r="D29" s="29">
        <f t="shared" si="1"/>
        <v>0</v>
      </c>
      <c r="E29" s="29"/>
      <c r="F29" s="29"/>
    </row>
    <row r="30" customHeight="1" spans="1:6">
      <c r="A30" s="29"/>
      <c r="B30" s="29"/>
      <c r="C30" s="46" t="s">
        <v>37</v>
      </c>
      <c r="D30" s="29">
        <f t="shared" si="1"/>
        <v>0</v>
      </c>
      <c r="E30" s="29"/>
      <c r="F30" s="29"/>
    </row>
    <row r="31" customHeight="1" spans="1:6">
      <c r="A31" s="29"/>
      <c r="B31" s="29"/>
      <c r="C31" s="46" t="s">
        <v>38</v>
      </c>
      <c r="D31" s="29">
        <f t="shared" si="1"/>
        <v>0</v>
      </c>
      <c r="E31" s="29"/>
      <c r="F31" s="29"/>
    </row>
    <row r="32" customHeight="1" spans="1:6">
      <c r="A32" s="29"/>
      <c r="B32" s="29"/>
      <c r="C32" s="46" t="s">
        <v>39</v>
      </c>
      <c r="D32" s="29">
        <f t="shared" si="1"/>
        <v>0</v>
      </c>
      <c r="E32" s="29"/>
      <c r="F32" s="29"/>
    </row>
    <row r="33" customHeight="1" spans="1:6">
      <c r="A33" s="29" t="s">
        <v>40</v>
      </c>
      <c r="B33" s="29">
        <f>B6+B7</f>
        <v>38621566.5</v>
      </c>
      <c r="C33" s="75" t="s">
        <v>41</v>
      </c>
      <c r="D33" s="29">
        <f>SUM(D6:D32)</f>
        <v>38621566.5</v>
      </c>
      <c r="E33" s="29">
        <f>SUM(E6:E32)</f>
        <v>18221566.5</v>
      </c>
      <c r="F33" s="29">
        <f>SUM(F6:F32)</f>
        <v>20400000</v>
      </c>
    </row>
    <row r="34" s="62" customFormat="1" ht="33" customHeight="1" spans="1:6">
      <c r="A34" s="76"/>
      <c r="B34" s="76"/>
      <c r="C34" s="76"/>
      <c r="D34" s="76"/>
      <c r="E34" s="76"/>
      <c r="F34" s="76"/>
    </row>
    <row r="35" s="62" customFormat="1" ht="33.75" customHeight="1" spans="1:6">
      <c r="A35" s="77"/>
      <c r="B35" s="77"/>
      <c r="C35" s="77"/>
      <c r="D35" s="77"/>
      <c r="E35" s="77"/>
      <c r="F35" s="77"/>
    </row>
    <row r="36" s="62" customFormat="1" ht="33.75" customHeight="1" spans="1:6">
      <c r="A36" s="77"/>
      <c r="B36" s="77"/>
      <c r="C36" s="77"/>
      <c r="D36" s="77"/>
      <c r="E36" s="77"/>
      <c r="F36" s="77"/>
    </row>
    <row r="37" s="62" customFormat="1" ht="33.75" customHeight="1" spans="1:6">
      <c r="A37" s="73"/>
      <c r="B37" s="73"/>
      <c r="C37" s="73"/>
      <c r="D37" s="73"/>
      <c r="E37" s="73"/>
      <c r="F37" s="73"/>
    </row>
    <row r="38" ht="26.25" customHeight="1" spans="1:6">
      <c r="A38" s="51"/>
      <c r="B38" s="51"/>
      <c r="C38" s="51"/>
      <c r="D38" s="51"/>
      <c r="E38" s="51"/>
      <c r="F38" s="51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opLeftCell="A3" workbookViewId="0">
      <selection activeCell="D16" sqref="D16"/>
    </sheetView>
  </sheetViews>
  <sheetFormatPr defaultColWidth="15.625" defaultRowHeight="24.95" customHeight="1" outlineLevelCol="4"/>
  <cols>
    <col min="1" max="1" width="17" style="51" customWidth="1"/>
    <col min="2" max="2" width="33" customWidth="1"/>
  </cols>
  <sheetData>
    <row r="1" customHeight="1" spans="1:1">
      <c r="A1" t="s">
        <v>42</v>
      </c>
    </row>
    <row r="2" customHeight="1" spans="1:5">
      <c r="A2" s="21" t="s">
        <v>43</v>
      </c>
      <c r="B2" s="21"/>
      <c r="C2" s="21"/>
      <c r="D2" s="21"/>
      <c r="E2" s="21"/>
    </row>
    <row r="3" customHeight="1" spans="1:5">
      <c r="A3" s="22" t="s">
        <v>2</v>
      </c>
      <c r="B3" s="21"/>
      <c r="C3" s="21"/>
      <c r="D3" s="21"/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>
        <v>2013201</v>
      </c>
      <c r="B6" s="29" t="s">
        <v>51</v>
      </c>
      <c r="C6" s="29">
        <f>SUM(D6:E6)</f>
        <v>3554765.1</v>
      </c>
      <c r="D6" s="29">
        <v>3554765.1</v>
      </c>
      <c r="E6" s="29"/>
    </row>
    <row r="7" customHeight="1" spans="1:5">
      <c r="A7" s="28">
        <v>2013202</v>
      </c>
      <c r="B7" s="29" t="s">
        <v>52</v>
      </c>
      <c r="C7" s="29">
        <f t="shared" ref="C7:C16" si="0">SUM(D7:E7)</f>
        <v>829900</v>
      </c>
      <c r="D7" s="29"/>
      <c r="E7" s="29">
        <v>829900</v>
      </c>
    </row>
    <row r="8" customHeight="1" spans="1:5">
      <c r="A8" s="28">
        <v>2013299</v>
      </c>
      <c r="B8" s="29" t="s">
        <v>53</v>
      </c>
      <c r="C8" s="29">
        <f t="shared" si="0"/>
        <v>8702900</v>
      </c>
      <c r="D8" s="29"/>
      <c r="E8" s="29">
        <v>8702900</v>
      </c>
    </row>
    <row r="9" customHeight="1" spans="1:5">
      <c r="A9" s="28">
        <v>2050803</v>
      </c>
      <c r="B9" s="29" t="s">
        <v>54</v>
      </c>
      <c r="C9" s="29">
        <f t="shared" si="0"/>
        <v>3839000</v>
      </c>
      <c r="D9" s="29"/>
      <c r="E9" s="29">
        <v>3839000</v>
      </c>
    </row>
    <row r="10" customHeight="1" spans="1:5">
      <c r="A10" s="28">
        <v>2080505</v>
      </c>
      <c r="B10" s="29" t="s">
        <v>55</v>
      </c>
      <c r="C10" s="29">
        <f t="shared" si="0"/>
        <v>555160</v>
      </c>
      <c r="D10" s="29">
        <v>555160</v>
      </c>
      <c r="E10" s="29"/>
    </row>
    <row r="11" customHeight="1" spans="1:5">
      <c r="A11" s="28">
        <v>2080899</v>
      </c>
      <c r="B11" s="29" t="s">
        <v>56</v>
      </c>
      <c r="C11" s="29">
        <f t="shared" si="0"/>
        <v>10404</v>
      </c>
      <c r="D11" s="29">
        <v>10404</v>
      </c>
      <c r="E11" s="29"/>
    </row>
    <row r="12" customHeight="1" spans="1:5">
      <c r="A12" s="28">
        <v>2101101</v>
      </c>
      <c r="B12" s="29" t="s">
        <v>57</v>
      </c>
      <c r="C12" s="29">
        <f t="shared" si="0"/>
        <v>113303.6</v>
      </c>
      <c r="D12" s="29">
        <v>113303.6</v>
      </c>
      <c r="E12" s="29"/>
    </row>
    <row r="13" customHeight="1" spans="1:5">
      <c r="A13" s="28">
        <v>2101103</v>
      </c>
      <c r="B13" s="29" t="s">
        <v>58</v>
      </c>
      <c r="C13" s="29">
        <f t="shared" si="0"/>
        <v>280060.8</v>
      </c>
      <c r="D13" s="29">
        <v>280060.8</v>
      </c>
      <c r="E13" s="29"/>
    </row>
    <row r="14" customHeight="1" spans="1:5">
      <c r="A14" s="28">
        <v>2210201</v>
      </c>
      <c r="B14" s="29" t="s">
        <v>59</v>
      </c>
      <c r="C14" s="29">
        <f t="shared" si="0"/>
        <v>336073</v>
      </c>
      <c r="D14" s="29">
        <v>336073</v>
      </c>
      <c r="E14" s="29"/>
    </row>
    <row r="15" customHeight="1" spans="1:5">
      <c r="A15" s="27" t="s">
        <v>8</v>
      </c>
      <c r="B15" s="27"/>
      <c r="C15" s="29">
        <f t="shared" si="0"/>
        <v>18221566.5</v>
      </c>
      <c r="D15" s="29">
        <f>SUM(D6:D14)</f>
        <v>4849766.5</v>
      </c>
      <c r="E15" s="29">
        <f>SUM(E6:E14)</f>
        <v>13371800</v>
      </c>
    </row>
  </sheetData>
  <mergeCells count="4">
    <mergeCell ref="A2:E2"/>
    <mergeCell ref="A4:B4"/>
    <mergeCell ref="C4:E4"/>
    <mergeCell ref="A15:B1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A3" workbookViewId="0">
      <selection activeCell="D11" sqref="D11:E11"/>
    </sheetView>
  </sheetViews>
  <sheetFormatPr defaultColWidth="15.625" defaultRowHeight="24.95" customHeight="1" outlineLevelCol="4"/>
  <cols>
    <col min="1" max="1" width="18.25" style="51" customWidth="1"/>
    <col min="2" max="2" width="18" customWidth="1"/>
  </cols>
  <sheetData>
    <row r="1" customHeight="1" spans="1:1">
      <c r="A1" t="s">
        <v>60</v>
      </c>
    </row>
    <row r="2" customHeight="1" spans="1:5">
      <c r="A2" s="21" t="s">
        <v>61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62</v>
      </c>
      <c r="B4" s="27"/>
      <c r="C4" s="27" t="s">
        <v>63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8</v>
      </c>
      <c r="D5" s="27" t="s">
        <v>64</v>
      </c>
      <c r="E5" s="27" t="s">
        <v>65</v>
      </c>
    </row>
    <row r="6" s="61" customFormat="1" ht="35" customHeight="1" spans="1:5">
      <c r="A6" s="28">
        <v>2013201</v>
      </c>
      <c r="B6" s="63" t="s">
        <v>51</v>
      </c>
      <c r="C6" s="29">
        <v>3554765.1</v>
      </c>
      <c r="D6" s="29">
        <f>C6-E6</f>
        <v>2755586.7</v>
      </c>
      <c r="E6" s="29">
        <v>799178.4</v>
      </c>
    </row>
    <row r="7" ht="41" customHeight="1" spans="1:5">
      <c r="A7" s="28">
        <v>2080505</v>
      </c>
      <c r="B7" s="63" t="s">
        <v>55</v>
      </c>
      <c r="C7" s="29">
        <v>555160</v>
      </c>
      <c r="D7" s="29">
        <f t="shared" ref="D6:D11" si="0">C7-E7</f>
        <v>555160</v>
      </c>
      <c r="E7" s="29"/>
    </row>
    <row r="8" ht="34" customHeight="1" spans="1:5">
      <c r="A8" s="64">
        <v>2080899</v>
      </c>
      <c r="B8" s="65" t="s">
        <v>56</v>
      </c>
      <c r="C8" s="29">
        <v>10404</v>
      </c>
      <c r="D8" s="29">
        <f t="shared" si="0"/>
        <v>10404</v>
      </c>
      <c r="E8" s="66"/>
    </row>
    <row r="9" ht="51" customHeight="1" spans="1:5">
      <c r="A9" s="28">
        <v>2101101</v>
      </c>
      <c r="B9" s="29" t="s">
        <v>57</v>
      </c>
      <c r="C9" s="29">
        <v>113303.6</v>
      </c>
      <c r="D9" s="29">
        <f t="shared" si="0"/>
        <v>113303.6</v>
      </c>
      <c r="E9" s="29"/>
    </row>
    <row r="10" ht="44" customHeight="1" spans="1:5">
      <c r="A10" s="28">
        <v>2101103</v>
      </c>
      <c r="B10" s="67" t="s">
        <v>58</v>
      </c>
      <c r="C10" s="29">
        <v>280060.8</v>
      </c>
      <c r="D10" s="29">
        <f t="shared" si="0"/>
        <v>280060.8</v>
      </c>
      <c r="E10" s="29"/>
    </row>
    <row r="11" ht="44" customHeight="1" spans="1:5">
      <c r="A11" s="68">
        <v>2210201</v>
      </c>
      <c r="B11" s="69" t="s">
        <v>59</v>
      </c>
      <c r="C11" s="70">
        <v>336073</v>
      </c>
      <c r="D11" s="29">
        <f t="shared" si="0"/>
        <v>336073</v>
      </c>
      <c r="E11" s="37"/>
    </row>
    <row r="12" customHeight="1" spans="1:5">
      <c r="A12" s="71" t="s">
        <v>8</v>
      </c>
      <c r="B12" s="72"/>
      <c r="C12" s="37">
        <f>SUM(C6:C11)</f>
        <v>4849766.5</v>
      </c>
      <c r="D12" s="37">
        <f>SUM(D6:D10)</f>
        <v>3714515.1</v>
      </c>
      <c r="E12" s="37">
        <f>SUM(E6:E10)</f>
        <v>799178.4</v>
      </c>
    </row>
    <row r="13" customHeight="1" spans="1:5">
      <c r="A13" s="59" t="s">
        <v>66</v>
      </c>
      <c r="B13" s="59"/>
      <c r="C13" s="59"/>
      <c r="D13" s="59"/>
      <c r="E13" s="59"/>
    </row>
    <row r="14" s="62" customFormat="1" ht="36" customHeight="1" spans="1:5">
      <c r="A14" s="73"/>
      <c r="B14" s="73"/>
      <c r="C14" s="73"/>
      <c r="D14" s="73"/>
      <c r="E14" s="73"/>
    </row>
    <row r="15" ht="27" customHeight="1" spans="1:5">
      <c r="A15" s="73"/>
      <c r="B15" s="73"/>
      <c r="C15" s="73"/>
      <c r="D15" s="73"/>
      <c r="E15" s="73"/>
    </row>
    <row r="16" ht="30.75" customHeight="1" spans="1:5">
      <c r="A16" s="73"/>
      <c r="B16" s="73"/>
      <c r="C16" s="73"/>
      <c r="D16" s="73"/>
      <c r="E16" s="73"/>
    </row>
  </sheetData>
  <mergeCells count="8">
    <mergeCell ref="A2:E2"/>
    <mergeCell ref="A4:B4"/>
    <mergeCell ref="C4:E4"/>
    <mergeCell ref="A12:B12"/>
    <mergeCell ref="A13:E13"/>
    <mergeCell ref="A14:E14"/>
    <mergeCell ref="A15:E15"/>
    <mergeCell ref="A16:E1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A3" sqref="A3"/>
    </sheetView>
  </sheetViews>
  <sheetFormatPr defaultColWidth="15.625" defaultRowHeight="24.95" customHeight="1"/>
  <cols>
    <col min="1" max="1" width="9.625" style="53" customWidth="1"/>
    <col min="2" max="2" width="12.75" style="53" customWidth="1"/>
    <col min="3" max="3" width="12.625" style="53" customWidth="1"/>
    <col min="4" max="5" width="15.625" style="53"/>
    <col min="6" max="6" width="12.875" style="5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53" t="s">
        <v>67</v>
      </c>
    </row>
    <row r="2" ht="34.5" customHeight="1" spans="1:12">
      <c r="A2" s="54" t="s">
        <v>68</v>
      </c>
      <c r="B2" s="54"/>
      <c r="C2" s="54"/>
      <c r="D2" s="54"/>
      <c r="E2" s="54"/>
      <c r="F2" s="54"/>
      <c r="G2" s="21"/>
      <c r="H2" s="21"/>
      <c r="I2" s="21"/>
      <c r="J2" s="21"/>
      <c r="K2" s="21"/>
      <c r="L2" s="21"/>
    </row>
    <row r="3" customHeight="1" spans="1:12">
      <c r="A3" s="22" t="s">
        <v>2</v>
      </c>
      <c r="L3" s="32" t="s">
        <v>3</v>
      </c>
    </row>
    <row r="4" ht="29.25" customHeight="1" spans="1:12">
      <c r="A4" s="55" t="s">
        <v>69</v>
      </c>
      <c r="B4" s="55"/>
      <c r="C4" s="55"/>
      <c r="D4" s="55"/>
      <c r="E4" s="55"/>
      <c r="F4" s="55"/>
      <c r="G4" s="27" t="s">
        <v>45</v>
      </c>
      <c r="H4" s="27"/>
      <c r="I4" s="27"/>
      <c r="J4" s="27"/>
      <c r="K4" s="27"/>
      <c r="L4" s="27"/>
    </row>
    <row r="5" s="52" customFormat="1" customHeight="1" spans="1:12">
      <c r="A5" s="56" t="s">
        <v>8</v>
      </c>
      <c r="B5" s="56" t="s">
        <v>70</v>
      </c>
      <c r="C5" s="56" t="s">
        <v>71</v>
      </c>
      <c r="D5" s="56"/>
      <c r="E5" s="56"/>
      <c r="F5" s="56" t="s">
        <v>72</v>
      </c>
      <c r="G5" s="57" t="s">
        <v>8</v>
      </c>
      <c r="H5" s="57" t="s">
        <v>70</v>
      </c>
      <c r="I5" s="57" t="s">
        <v>71</v>
      </c>
      <c r="J5" s="57"/>
      <c r="K5" s="57"/>
      <c r="L5" s="57" t="s">
        <v>72</v>
      </c>
    </row>
    <row r="6" s="52" customFormat="1" customHeight="1" spans="1:12">
      <c r="A6" s="56"/>
      <c r="B6" s="56"/>
      <c r="C6" s="56" t="s">
        <v>48</v>
      </c>
      <c r="D6" s="56" t="s">
        <v>73</v>
      </c>
      <c r="E6" s="56" t="s">
        <v>74</v>
      </c>
      <c r="F6" s="56"/>
      <c r="G6" s="57"/>
      <c r="H6" s="57"/>
      <c r="I6" s="57" t="s">
        <v>48</v>
      </c>
      <c r="J6" s="57" t="s">
        <v>73</v>
      </c>
      <c r="K6" s="57" t="s">
        <v>74</v>
      </c>
      <c r="L6" s="57"/>
    </row>
    <row r="7" ht="39" customHeight="1" spans="1:12">
      <c r="A7" s="30">
        <f>B7+C7+F7</f>
        <v>58.1</v>
      </c>
      <c r="B7" s="30">
        <v>2.6</v>
      </c>
      <c r="C7" s="30">
        <f>SUM(D7:E7)</f>
        <v>38</v>
      </c>
      <c r="D7" s="30">
        <v>0</v>
      </c>
      <c r="E7" s="30">
        <v>38</v>
      </c>
      <c r="F7" s="30">
        <v>17.5</v>
      </c>
      <c r="G7" s="29">
        <v>58.1</v>
      </c>
      <c r="H7" s="29">
        <v>2.6</v>
      </c>
      <c r="I7" s="29">
        <v>38</v>
      </c>
      <c r="J7" s="29">
        <v>0</v>
      </c>
      <c r="K7" s="29">
        <v>38</v>
      </c>
      <c r="L7" s="29">
        <v>17.5</v>
      </c>
    </row>
    <row r="8" ht="40.5" customHeight="1" spans="1:12">
      <c r="A8" s="58"/>
      <c r="B8" s="58"/>
      <c r="C8" s="58"/>
      <c r="D8" s="58"/>
      <c r="E8" s="58"/>
      <c r="F8" s="58"/>
      <c r="G8" s="59"/>
      <c r="H8" s="59"/>
      <c r="I8" s="59"/>
      <c r="J8" s="59"/>
      <c r="K8" s="59"/>
      <c r="L8" s="59"/>
    </row>
    <row r="9" customHeight="1" spans="1:12">
      <c r="A9" s="60"/>
      <c r="B9" s="60"/>
      <c r="C9" s="60"/>
      <c r="D9" s="60"/>
      <c r="E9" s="60"/>
      <c r="F9" s="60"/>
      <c r="G9" s="51"/>
      <c r="H9" s="51"/>
      <c r="I9" s="51"/>
      <c r="J9" s="51"/>
      <c r="K9" s="51"/>
      <c r="L9" s="51"/>
    </row>
    <row r="10" ht="26.25" customHeight="1" spans="1:12">
      <c r="A10" s="60"/>
      <c r="B10" s="60"/>
      <c r="C10" s="60"/>
      <c r="D10" s="60"/>
      <c r="E10" s="60"/>
      <c r="F10" s="60"/>
      <c r="G10" s="51"/>
      <c r="H10" s="51"/>
      <c r="I10" s="51"/>
      <c r="J10" s="51"/>
      <c r="K10" s="51"/>
      <c r="L10" s="51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opLeftCell="A8" workbookViewId="0">
      <selection activeCell="G16" sqref="G16:G23"/>
    </sheetView>
  </sheetViews>
  <sheetFormatPr defaultColWidth="15.625" defaultRowHeight="24.95" customHeight="1" outlineLevelRow="7" outlineLevelCol="4"/>
  <cols>
    <col min="1" max="1" width="12.5" style="51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75</v>
      </c>
    </row>
    <row r="2" s="49" customFormat="1" ht="47.25" customHeight="1" spans="1:5">
      <c r="A2" s="21" t="s">
        <v>76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>
        <v>2120804</v>
      </c>
      <c r="B6" s="29" t="s">
        <v>77</v>
      </c>
      <c r="C6" s="29">
        <f>SUM(D6:E6)</f>
        <v>20400000</v>
      </c>
      <c r="D6" s="29"/>
      <c r="E6" s="29">
        <v>20400000</v>
      </c>
    </row>
    <row r="7" customHeight="1" spans="1:5">
      <c r="A7" s="27" t="s">
        <v>8</v>
      </c>
      <c r="B7" s="27"/>
      <c r="C7" s="29">
        <f>SUM(C6:C6)</f>
        <v>20400000</v>
      </c>
      <c r="D7" s="29">
        <f>SUM(D6:D6)</f>
        <v>0</v>
      </c>
      <c r="E7" s="29">
        <f>SUM(E6:E6)</f>
        <v>20400000</v>
      </c>
    </row>
    <row r="8" customHeight="1" spans="1:5">
      <c r="A8" s="51" t="s">
        <v>66</v>
      </c>
      <c r="B8" s="51"/>
      <c r="C8" s="51"/>
      <c r="D8" s="51"/>
      <c r="E8" s="51"/>
    </row>
  </sheetData>
  <mergeCells count="5">
    <mergeCell ref="A2:E2"/>
    <mergeCell ref="A4:B4"/>
    <mergeCell ref="C4:E4"/>
    <mergeCell ref="A7:B7"/>
    <mergeCell ref="A8:E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B6" sqref="B6:D32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78</v>
      </c>
    </row>
    <row r="2" ht="40.5" customHeight="1" spans="1:4">
      <c r="A2" s="21" t="s">
        <v>79</v>
      </c>
      <c r="B2" s="21"/>
      <c r="C2" s="21"/>
      <c r="D2" s="21"/>
    </row>
    <row r="3" customHeight="1" spans="1:4">
      <c r="A3" s="22" t="s">
        <v>2</v>
      </c>
      <c r="D3" s="32" t="s">
        <v>3</v>
      </c>
    </row>
    <row r="4" customHeight="1" spans="1:4">
      <c r="A4" s="45" t="s">
        <v>80</v>
      </c>
      <c r="B4" s="45"/>
      <c r="C4" s="45" t="s">
        <v>81</v>
      </c>
      <c r="D4" s="45"/>
    </row>
    <row r="5" customHeight="1" spans="1:4">
      <c r="A5" s="45" t="s">
        <v>82</v>
      </c>
      <c r="B5" s="45" t="s">
        <v>83</v>
      </c>
      <c r="C5" s="45" t="s">
        <v>82</v>
      </c>
      <c r="D5" s="45" t="s">
        <v>83</v>
      </c>
    </row>
    <row r="6" ht="20.1" customHeight="1" spans="1:4">
      <c r="A6" s="46" t="s">
        <v>84</v>
      </c>
      <c r="B6" s="29">
        <v>18221566.5</v>
      </c>
      <c r="C6" s="46" t="s">
        <v>12</v>
      </c>
      <c r="D6" s="29">
        <v>13087565.1</v>
      </c>
    </row>
    <row r="7" ht="20.1" customHeight="1" spans="1:4">
      <c r="A7" s="46" t="s">
        <v>85</v>
      </c>
      <c r="B7" s="29">
        <v>20400000</v>
      </c>
      <c r="C7" s="46" t="s">
        <v>14</v>
      </c>
      <c r="D7" s="29">
        <v>0</v>
      </c>
    </row>
    <row r="8" ht="20.1" customHeight="1" spans="1:4">
      <c r="A8" s="46" t="s">
        <v>86</v>
      </c>
      <c r="B8" s="29"/>
      <c r="C8" s="46" t="s">
        <v>15</v>
      </c>
      <c r="D8" s="29">
        <v>0</v>
      </c>
    </row>
    <row r="9" ht="20.1" customHeight="1" spans="1:4">
      <c r="A9" s="46" t="s">
        <v>87</v>
      </c>
      <c r="B9" s="29"/>
      <c r="C9" s="46" t="s">
        <v>16</v>
      </c>
      <c r="D9" s="29">
        <v>0</v>
      </c>
    </row>
    <row r="10" ht="20.1" customHeight="1" spans="1:4">
      <c r="A10" s="46" t="s">
        <v>88</v>
      </c>
      <c r="B10" s="29"/>
      <c r="C10" s="46" t="s">
        <v>17</v>
      </c>
      <c r="D10" s="29">
        <v>3839000</v>
      </c>
    </row>
    <row r="11" ht="20.1" customHeight="1" spans="1:4">
      <c r="A11" s="46" t="s">
        <v>89</v>
      </c>
      <c r="B11" s="29"/>
      <c r="C11" s="46" t="s">
        <v>18</v>
      </c>
      <c r="D11" s="29">
        <v>0</v>
      </c>
    </row>
    <row r="12" ht="20.1" customHeight="1" spans="1:4">
      <c r="A12" s="46" t="s">
        <v>90</v>
      </c>
      <c r="B12" s="29"/>
      <c r="C12" s="46" t="s">
        <v>19</v>
      </c>
      <c r="D12" s="29">
        <v>0</v>
      </c>
    </row>
    <row r="13" ht="20.1" customHeight="1" spans="1:4">
      <c r="A13" s="46"/>
      <c r="B13" s="29"/>
      <c r="C13" s="46" t="s">
        <v>20</v>
      </c>
      <c r="D13" s="29">
        <v>565564</v>
      </c>
    </row>
    <row r="14" ht="20.1" customHeight="1" spans="1:4">
      <c r="A14" s="46"/>
      <c r="B14" s="29"/>
      <c r="C14" s="46" t="s">
        <v>21</v>
      </c>
      <c r="D14" s="29">
        <v>0</v>
      </c>
    </row>
    <row r="15" ht="20.1" customHeight="1" spans="1:4">
      <c r="A15" s="46"/>
      <c r="B15" s="29"/>
      <c r="C15" s="47" t="s">
        <v>22</v>
      </c>
      <c r="D15" s="29">
        <v>393364.4</v>
      </c>
    </row>
    <row r="16" ht="20.1" customHeight="1" spans="1:4">
      <c r="A16" s="46"/>
      <c r="B16" s="29"/>
      <c r="C16" s="46" t="s">
        <v>23</v>
      </c>
      <c r="D16" s="29">
        <v>0</v>
      </c>
    </row>
    <row r="17" ht="20.1" customHeight="1" spans="1:4">
      <c r="A17" s="46"/>
      <c r="B17" s="29"/>
      <c r="C17" s="46" t="s">
        <v>24</v>
      </c>
      <c r="D17" s="29">
        <v>20400000</v>
      </c>
    </row>
    <row r="18" ht="20.1" customHeight="1" spans="1:4">
      <c r="A18" s="46"/>
      <c r="B18" s="29"/>
      <c r="C18" s="46" t="s">
        <v>25</v>
      </c>
      <c r="D18" s="29">
        <v>0</v>
      </c>
    </row>
    <row r="19" ht="20.1" customHeight="1" spans="1:4">
      <c r="A19" s="46"/>
      <c r="B19" s="29"/>
      <c r="C19" s="46" t="s">
        <v>26</v>
      </c>
      <c r="D19" s="29">
        <v>0</v>
      </c>
    </row>
    <row r="20" ht="20.1" customHeight="1" spans="1:4">
      <c r="A20" s="46"/>
      <c r="B20" s="29"/>
      <c r="C20" s="46" t="s">
        <v>27</v>
      </c>
      <c r="D20" s="29">
        <v>0</v>
      </c>
    </row>
    <row r="21" ht="20.1" customHeight="1" spans="1:4">
      <c r="A21" s="46"/>
      <c r="B21" s="29"/>
      <c r="C21" s="46" t="s">
        <v>28</v>
      </c>
      <c r="D21" s="29">
        <v>0</v>
      </c>
    </row>
    <row r="22" ht="20.1" customHeight="1" spans="1:4">
      <c r="A22" s="46"/>
      <c r="B22" s="29"/>
      <c r="C22" s="46" t="s">
        <v>29</v>
      </c>
      <c r="D22" s="29">
        <v>0</v>
      </c>
    </row>
    <row r="23" ht="20.1" customHeight="1" spans="1:4">
      <c r="A23" s="48"/>
      <c r="B23" s="29"/>
      <c r="C23" s="46" t="s">
        <v>30</v>
      </c>
      <c r="D23" s="29">
        <v>0</v>
      </c>
    </row>
    <row r="24" ht="20.1" customHeight="1" spans="1:4">
      <c r="A24" s="48"/>
      <c r="B24" s="29"/>
      <c r="C24" s="46" t="s">
        <v>31</v>
      </c>
      <c r="D24" s="29">
        <v>0</v>
      </c>
    </row>
    <row r="25" ht="20.1" customHeight="1" spans="1:4">
      <c r="A25" s="48"/>
      <c r="B25" s="29"/>
      <c r="C25" s="46" t="s">
        <v>32</v>
      </c>
      <c r="D25" s="29">
        <v>336073</v>
      </c>
    </row>
    <row r="26" ht="20.1" customHeight="1" spans="1:4">
      <c r="A26" s="48"/>
      <c r="B26" s="29"/>
      <c r="C26" s="46" t="s">
        <v>33</v>
      </c>
      <c r="D26" s="29">
        <v>0</v>
      </c>
    </row>
    <row r="27" ht="20.1" customHeight="1" spans="1:4">
      <c r="A27" s="48"/>
      <c r="B27" s="29"/>
      <c r="C27" s="46" t="s">
        <v>34</v>
      </c>
      <c r="D27" s="29">
        <v>0</v>
      </c>
    </row>
    <row r="28" ht="20.1" customHeight="1" spans="1:4">
      <c r="A28" s="48"/>
      <c r="B28" s="29"/>
      <c r="C28" s="46" t="s">
        <v>35</v>
      </c>
      <c r="D28" s="29">
        <v>0</v>
      </c>
    </row>
    <row r="29" ht="20.1" customHeight="1" spans="1:4">
      <c r="A29" s="48"/>
      <c r="B29" s="29"/>
      <c r="C29" s="46" t="s">
        <v>36</v>
      </c>
      <c r="D29" s="29">
        <v>0</v>
      </c>
    </row>
    <row r="30" ht="20.1" customHeight="1" spans="1:4">
      <c r="A30" s="48"/>
      <c r="B30" s="29"/>
      <c r="C30" s="46" t="s">
        <v>37</v>
      </c>
      <c r="D30" s="29">
        <v>0</v>
      </c>
    </row>
    <row r="31" ht="20.1" customHeight="1" spans="1:4">
      <c r="A31" s="48"/>
      <c r="B31" s="29"/>
      <c r="C31" s="46" t="s">
        <v>38</v>
      </c>
      <c r="D31" s="29">
        <v>0</v>
      </c>
    </row>
    <row r="32" ht="20.1" customHeight="1" spans="1:4">
      <c r="A32" s="48"/>
      <c r="B32" s="29"/>
      <c r="C32" s="46" t="s">
        <v>39</v>
      </c>
      <c r="D32" s="29">
        <v>0</v>
      </c>
    </row>
    <row r="33" ht="20.1" customHeight="1" spans="1:4">
      <c r="A33" s="45" t="s">
        <v>91</v>
      </c>
      <c r="B33" s="29">
        <f>B6+B7</f>
        <v>38621566.5</v>
      </c>
      <c r="C33" s="45" t="s">
        <v>92</v>
      </c>
      <c r="D33" s="29">
        <f>SUM(D6:D32)</f>
        <v>38621566.5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B10" sqref="B10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93</v>
      </c>
    </row>
    <row r="2" customFormat="1" ht="35.25" customHeight="1" spans="1:12">
      <c r="A2" s="21" t="s">
        <v>94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customFormat="1" customHeight="1" spans="1:12">
      <c r="A3" s="22"/>
      <c r="L3" s="44" t="s">
        <v>3</v>
      </c>
    </row>
    <row r="4" s="1" customFormat="1" ht="17.25" customHeight="1" spans="1:12">
      <c r="A4" s="39" t="s">
        <v>95</v>
      </c>
      <c r="B4" s="40" t="s">
        <v>96</v>
      </c>
      <c r="C4" s="40" t="s">
        <v>97</v>
      </c>
      <c r="D4" s="40" t="s">
        <v>98</v>
      </c>
      <c r="E4" s="40" t="s">
        <v>99</v>
      </c>
      <c r="F4" s="40" t="s">
        <v>100</v>
      </c>
      <c r="G4" s="40" t="s">
        <v>101</v>
      </c>
      <c r="H4" s="40" t="s">
        <v>102</v>
      </c>
      <c r="I4" s="40" t="s">
        <v>103</v>
      </c>
      <c r="J4" s="40" t="s">
        <v>104</v>
      </c>
      <c r="K4" s="40" t="s">
        <v>105</v>
      </c>
      <c r="L4" s="40" t="s">
        <v>106</v>
      </c>
    </row>
    <row r="5" s="1" customFormat="1" ht="17.25" customHeight="1" spans="1:12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="1" customFormat="1" ht="17.25" customHeight="1" spans="1:12">
      <c r="A6" s="4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customFormat="1" ht="57" customHeight="1" spans="1:12">
      <c r="A7" s="43" t="s">
        <v>107</v>
      </c>
      <c r="B7" s="29">
        <f>E7</f>
        <v>38621566.5</v>
      </c>
      <c r="C7" s="30"/>
      <c r="D7" s="30"/>
      <c r="E7" s="29">
        <f>SUM(F7:L7)</f>
        <v>38621566.5</v>
      </c>
      <c r="F7" s="29">
        <f>部门收支总表!B6</f>
        <v>18221566.5</v>
      </c>
      <c r="G7" s="29">
        <f>部门收支总表!B7</f>
        <v>20400000</v>
      </c>
      <c r="H7" s="29"/>
      <c r="I7" s="29"/>
      <c r="J7" s="29"/>
      <c r="K7" s="29"/>
      <c r="L7" s="29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topLeftCell="A4" workbookViewId="0">
      <selection activeCell="H11" sqref="H11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2" customWidth="1"/>
    <col min="5" max="5" width="11.5" customWidth="1"/>
    <col min="6" max="6" width="14" customWidth="1"/>
    <col min="7" max="7" width="14.25" customWidth="1"/>
    <col min="8" max="8" width="14.375" customWidth="1"/>
    <col min="9" max="9" width="8.875" customWidth="1"/>
    <col min="15" max="15" width="11.125" customWidth="1"/>
  </cols>
  <sheetData>
    <row r="1" customHeight="1" spans="1:1">
      <c r="A1" t="s">
        <v>108</v>
      </c>
    </row>
    <row r="2" ht="31.5" customHeight="1" spans="1:9">
      <c r="A2" s="21" t="s">
        <v>109</v>
      </c>
      <c r="B2" s="21"/>
      <c r="C2" s="21"/>
      <c r="D2" s="21"/>
      <c r="E2" s="21"/>
      <c r="F2" s="21"/>
      <c r="G2" s="21"/>
      <c r="H2" s="21"/>
      <c r="I2" s="21"/>
    </row>
    <row r="3" customHeight="1" spans="1:15">
      <c r="A3" s="22" t="s">
        <v>2</v>
      </c>
      <c r="I3" s="32" t="s">
        <v>3</v>
      </c>
      <c r="K3" s="21"/>
      <c r="L3" s="21"/>
      <c r="M3" s="21"/>
      <c r="N3" s="21"/>
      <c r="O3" s="21"/>
    </row>
    <row r="4" s="20" customFormat="1" customHeight="1" spans="1:15">
      <c r="A4" s="23" t="s">
        <v>44</v>
      </c>
      <c r="B4" s="23"/>
      <c r="C4" s="24" t="s">
        <v>8</v>
      </c>
      <c r="D4" s="25" t="s">
        <v>49</v>
      </c>
      <c r="E4" s="26"/>
      <c r="F4" s="26"/>
      <c r="G4" s="24" t="s">
        <v>50</v>
      </c>
      <c r="H4" s="24"/>
      <c r="I4" s="33"/>
      <c r="K4" s="22"/>
      <c r="L4" s="34"/>
      <c r="M4" s="34"/>
      <c r="N4" s="34"/>
      <c r="O4" s="12"/>
    </row>
    <row r="5" s="20" customFormat="1" ht="36.75" customHeight="1" spans="1:15">
      <c r="A5" s="23" t="s">
        <v>46</v>
      </c>
      <c r="B5" s="23" t="s">
        <v>47</v>
      </c>
      <c r="C5" s="24"/>
      <c r="D5" s="24" t="s">
        <v>48</v>
      </c>
      <c r="E5" s="27" t="s">
        <v>64</v>
      </c>
      <c r="F5" s="27" t="s">
        <v>65</v>
      </c>
      <c r="G5" s="24" t="s">
        <v>48</v>
      </c>
      <c r="H5" s="25" t="s">
        <v>110</v>
      </c>
      <c r="I5" s="24" t="s">
        <v>111</v>
      </c>
      <c r="J5" s="35"/>
      <c r="K5" s="36"/>
      <c r="L5" s="36"/>
      <c r="M5" s="36"/>
      <c r="N5" s="36"/>
      <c r="O5" s="36"/>
    </row>
    <row r="6" customHeight="1" spans="1:15">
      <c r="A6" s="28">
        <v>2013201</v>
      </c>
      <c r="B6" s="29" t="s">
        <v>51</v>
      </c>
      <c r="C6" s="29">
        <v>3554765.1</v>
      </c>
      <c r="D6" s="29">
        <f>E6+F6</f>
        <v>3554765.1</v>
      </c>
      <c r="E6" s="29">
        <v>2755586.7</v>
      </c>
      <c r="F6" s="29">
        <v>799178.4</v>
      </c>
      <c r="G6" s="29">
        <f>H6+I6</f>
        <v>0</v>
      </c>
      <c r="H6" s="29"/>
      <c r="I6" s="37"/>
      <c r="K6" s="36"/>
      <c r="L6" s="36"/>
      <c r="M6" s="36"/>
      <c r="N6" s="36"/>
      <c r="O6" s="36"/>
    </row>
    <row r="7" customHeight="1" spans="1:15">
      <c r="A7" s="28">
        <v>2013202</v>
      </c>
      <c r="B7" s="29" t="s">
        <v>52</v>
      </c>
      <c r="C7" s="29">
        <v>829900</v>
      </c>
      <c r="D7" s="29">
        <f t="shared" ref="D6:D9" si="0">E7+F7</f>
        <v>0</v>
      </c>
      <c r="E7" s="29"/>
      <c r="F7" s="29"/>
      <c r="G7" s="29">
        <f t="shared" ref="G7:G20" si="1">H7+I7</f>
        <v>829900</v>
      </c>
      <c r="H7" s="30">
        <v>829900</v>
      </c>
      <c r="I7" s="30"/>
      <c r="K7" s="36"/>
      <c r="L7" s="36"/>
      <c r="M7" s="36"/>
      <c r="N7" s="36"/>
      <c r="O7" s="36"/>
    </row>
    <row r="8" customHeight="1" spans="1:15">
      <c r="A8" s="28">
        <v>2013299</v>
      </c>
      <c r="B8" s="29" t="s">
        <v>53</v>
      </c>
      <c r="C8" s="29">
        <v>8702900</v>
      </c>
      <c r="D8" s="29">
        <f t="shared" si="0"/>
        <v>0</v>
      </c>
      <c r="E8" s="29"/>
      <c r="F8" s="29"/>
      <c r="G8" s="29">
        <f t="shared" si="1"/>
        <v>8702900</v>
      </c>
      <c r="H8" s="30">
        <f>C8-I8</f>
        <v>5541900</v>
      </c>
      <c r="I8" s="30">
        <v>3161000</v>
      </c>
      <c r="K8" s="36"/>
      <c r="L8" s="36"/>
      <c r="M8" s="36"/>
      <c r="N8" s="36"/>
      <c r="O8" s="36"/>
    </row>
    <row r="9" customHeight="1" spans="1:15">
      <c r="A9" s="28">
        <v>2050803</v>
      </c>
      <c r="B9" s="29" t="s">
        <v>54</v>
      </c>
      <c r="C9" s="29">
        <v>3839000</v>
      </c>
      <c r="D9" s="29">
        <f t="shared" si="0"/>
        <v>0</v>
      </c>
      <c r="E9" s="29"/>
      <c r="F9" s="29"/>
      <c r="G9" s="29">
        <f t="shared" si="1"/>
        <v>3839000</v>
      </c>
      <c r="H9" s="30">
        <v>3000000</v>
      </c>
      <c r="I9" s="30">
        <v>839000</v>
      </c>
      <c r="K9" s="36"/>
      <c r="L9" s="36"/>
      <c r="M9" s="36"/>
      <c r="N9" s="36"/>
      <c r="O9" s="36"/>
    </row>
    <row r="10" customHeight="1" spans="1:15">
      <c r="A10" s="28">
        <v>2080505</v>
      </c>
      <c r="B10" s="29" t="s">
        <v>55</v>
      </c>
      <c r="C10" s="29">
        <v>555160</v>
      </c>
      <c r="D10" s="29">
        <f t="shared" ref="D10:D20" si="2">E10+F10</f>
        <v>555160</v>
      </c>
      <c r="E10" s="29">
        <v>555160</v>
      </c>
      <c r="F10" s="29"/>
      <c r="G10" s="29">
        <f t="shared" si="1"/>
        <v>0</v>
      </c>
      <c r="H10" s="29"/>
      <c r="I10" s="29"/>
      <c r="K10" s="36"/>
      <c r="L10" s="36"/>
      <c r="M10" s="36"/>
      <c r="N10" s="36"/>
      <c r="O10" s="36"/>
    </row>
    <row r="11" customHeight="1" spans="1:15">
      <c r="A11" s="28">
        <v>2080899</v>
      </c>
      <c r="B11" s="29" t="s">
        <v>56</v>
      </c>
      <c r="C11" s="29">
        <v>10404</v>
      </c>
      <c r="D11" s="29">
        <f t="shared" si="2"/>
        <v>10404</v>
      </c>
      <c r="E11" s="29">
        <v>10404</v>
      </c>
      <c r="F11" s="29"/>
      <c r="G11" s="29">
        <f t="shared" si="1"/>
        <v>0</v>
      </c>
      <c r="H11" s="29"/>
      <c r="I11" s="29"/>
      <c r="K11" s="36"/>
      <c r="L11" s="36"/>
      <c r="M11" s="36"/>
      <c r="N11" s="36"/>
      <c r="O11" s="36"/>
    </row>
    <row r="12" customHeight="1" spans="1:15">
      <c r="A12" s="28">
        <v>2101101</v>
      </c>
      <c r="B12" s="29" t="s">
        <v>57</v>
      </c>
      <c r="C12" s="29">
        <v>113303.6</v>
      </c>
      <c r="D12" s="29">
        <f t="shared" si="2"/>
        <v>113303.6</v>
      </c>
      <c r="E12" s="29">
        <v>113303.6</v>
      </c>
      <c r="F12" s="29"/>
      <c r="G12" s="29">
        <f t="shared" si="1"/>
        <v>0</v>
      </c>
      <c r="H12" s="29"/>
      <c r="I12" s="29"/>
      <c r="K12" s="36"/>
      <c r="L12" s="36"/>
      <c r="M12" s="36"/>
      <c r="N12" s="36"/>
      <c r="O12" s="36"/>
    </row>
    <row r="13" customHeight="1" spans="1:15">
      <c r="A13" s="28">
        <v>2101103</v>
      </c>
      <c r="B13" s="29" t="s">
        <v>58</v>
      </c>
      <c r="C13" s="29">
        <v>280060.8</v>
      </c>
      <c r="D13" s="29">
        <f t="shared" si="2"/>
        <v>280060.8</v>
      </c>
      <c r="E13" s="29">
        <v>280060.8</v>
      </c>
      <c r="F13" s="29"/>
      <c r="G13" s="29">
        <f t="shared" si="1"/>
        <v>0</v>
      </c>
      <c r="H13" s="29"/>
      <c r="I13" s="29"/>
      <c r="K13" s="36"/>
      <c r="L13" s="36"/>
      <c r="M13" s="36"/>
      <c r="N13" s="36"/>
      <c r="O13" s="36"/>
    </row>
    <row r="14" customHeight="1" spans="1:15">
      <c r="A14" s="28">
        <v>2120804</v>
      </c>
      <c r="B14" s="29" t="s">
        <v>77</v>
      </c>
      <c r="C14" s="29">
        <v>20400000</v>
      </c>
      <c r="D14" s="29">
        <f t="shared" si="2"/>
        <v>0</v>
      </c>
      <c r="E14" s="29"/>
      <c r="F14" s="29"/>
      <c r="G14" s="29">
        <f t="shared" si="1"/>
        <v>20400000</v>
      </c>
      <c r="H14" s="30">
        <v>20400000</v>
      </c>
      <c r="I14" s="30"/>
      <c r="K14" s="36"/>
      <c r="L14" s="36"/>
      <c r="M14" s="36"/>
      <c r="N14" s="36"/>
      <c r="O14" s="36"/>
    </row>
    <row r="15" customHeight="1" spans="1:15">
      <c r="A15" s="28">
        <v>2210201</v>
      </c>
      <c r="B15" s="29" t="s">
        <v>59</v>
      </c>
      <c r="C15" s="29">
        <v>336073</v>
      </c>
      <c r="D15" s="29">
        <f t="shared" si="2"/>
        <v>336073</v>
      </c>
      <c r="E15" s="29">
        <v>336073</v>
      </c>
      <c r="F15" s="29"/>
      <c r="G15" s="29">
        <f t="shared" si="1"/>
        <v>0</v>
      </c>
      <c r="H15" s="29"/>
      <c r="I15" s="29"/>
      <c r="K15" s="36"/>
      <c r="L15" s="36"/>
      <c r="M15" s="36"/>
      <c r="N15" s="36"/>
      <c r="O15" s="36"/>
    </row>
    <row r="16" customHeight="1" spans="1:15">
      <c r="A16" s="27" t="s">
        <v>8</v>
      </c>
      <c r="B16" s="27"/>
      <c r="C16" s="29">
        <f t="shared" ref="C16:F16" si="3">SUM(C6:C15)</f>
        <v>38621566.5</v>
      </c>
      <c r="D16" s="29">
        <f t="shared" si="3"/>
        <v>4849766.5</v>
      </c>
      <c r="E16" s="29">
        <f t="shared" si="3"/>
        <v>4050588.1</v>
      </c>
      <c r="F16" s="29">
        <f t="shared" si="3"/>
        <v>799178.4</v>
      </c>
      <c r="G16" s="29">
        <f>SUM(G6:G15)</f>
        <v>33771800</v>
      </c>
      <c r="H16" s="29">
        <f>SUM(H6:H15)</f>
        <v>29771800</v>
      </c>
      <c r="I16" s="29"/>
      <c r="K16" s="38"/>
      <c r="L16" s="22"/>
      <c r="M16" s="22"/>
      <c r="N16" s="22"/>
      <c r="O16" s="22"/>
    </row>
    <row r="17" ht="32.25" customHeight="1" spans="1:15">
      <c r="A17" s="31" t="s">
        <v>112</v>
      </c>
      <c r="B17" s="31"/>
      <c r="C17" s="31"/>
      <c r="D17" s="31"/>
      <c r="E17" s="31"/>
      <c r="F17" s="31"/>
      <c r="G17" s="31"/>
      <c r="H17" s="31"/>
      <c r="I17" s="31"/>
      <c r="K17" s="38"/>
      <c r="L17" s="22"/>
      <c r="M17" s="22"/>
      <c r="N17" s="22"/>
      <c r="O17" s="22"/>
    </row>
    <row r="18" ht="30.75" customHeight="1" spans="1:15">
      <c r="A18" s="31"/>
      <c r="B18" s="31"/>
      <c r="C18" s="31"/>
      <c r="D18" s="31"/>
      <c r="E18" s="31"/>
      <c r="F18" s="31"/>
      <c r="G18" s="31"/>
      <c r="H18" s="31"/>
      <c r="I18" s="31"/>
      <c r="K18" s="38"/>
      <c r="L18" s="22"/>
      <c r="M18" s="22"/>
      <c r="N18" s="22"/>
      <c r="O18" s="22"/>
    </row>
    <row r="19" customHeight="1" spans="11:15">
      <c r="K19" s="22"/>
      <c r="L19" s="22"/>
      <c r="M19" s="22"/>
      <c r="N19" s="22"/>
      <c r="O19" s="22"/>
    </row>
    <row r="20" customHeight="1" spans="11:15">
      <c r="K20" s="22"/>
      <c r="L20" s="22"/>
      <c r="M20" s="22"/>
      <c r="N20" s="22"/>
      <c r="O20" s="22"/>
    </row>
    <row r="21" customHeight="1" spans="11:15">
      <c r="K21" s="22"/>
      <c r="L21" s="22"/>
      <c r="M21" s="22"/>
      <c r="N21" s="22"/>
      <c r="O21" s="22"/>
    </row>
    <row r="22" customHeight="1" spans="11:15">
      <c r="K22" s="22"/>
      <c r="L22" s="22"/>
      <c r="M22" s="22"/>
      <c r="N22" s="22"/>
      <c r="O22" s="22"/>
    </row>
    <row r="23" customHeight="1" spans="11:15">
      <c r="K23" s="22"/>
      <c r="L23" s="22"/>
      <c r="M23" s="22"/>
      <c r="N23" s="22"/>
      <c r="O23" s="22"/>
    </row>
    <row r="24" customHeight="1" spans="11:15">
      <c r="K24" s="22"/>
      <c r="L24" s="22"/>
      <c r="M24" s="22"/>
      <c r="N24" s="22"/>
      <c r="O24" s="22"/>
    </row>
    <row r="25" customHeight="1" spans="11:15">
      <c r="K25" s="22"/>
      <c r="L25" s="22"/>
      <c r="M25" s="22"/>
      <c r="N25" s="22"/>
      <c r="O25" s="22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6:B16"/>
    <mergeCell ref="C4:C5"/>
    <mergeCell ref="A17:I18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A2" sqref="A2:I2"/>
    </sheetView>
  </sheetViews>
  <sheetFormatPr defaultColWidth="9" defaultRowHeight="13.5"/>
  <cols>
    <col min="1" max="1" width="30.25" style="2" customWidth="1"/>
    <col min="2" max="2" width="16" style="2" customWidth="1"/>
    <col min="3" max="3" width="15.25" style="2" customWidth="1"/>
    <col min="4" max="4" width="13.375" style="2" customWidth="1"/>
    <col min="5" max="5" width="14.875" style="2"/>
    <col min="6" max="6" width="14.375" style="2" customWidth="1"/>
    <col min="7" max="7" width="13.875" style="2" customWidth="1"/>
    <col min="8" max="8" width="28" style="2" customWidth="1"/>
    <col min="9" max="9" width="36" style="2" customWidth="1"/>
    <col min="10" max="16382" width="9" style="2"/>
  </cols>
  <sheetData>
    <row r="1" spans="1:9">
      <c r="A1" t="s">
        <v>113</v>
      </c>
      <c r="B1" s="3"/>
      <c r="C1" s="4" t="s">
        <v>114</v>
      </c>
      <c r="D1" s="4" t="s">
        <v>114</v>
      </c>
      <c r="E1" s="4" t="s">
        <v>114</v>
      </c>
      <c r="F1" s="4" t="s">
        <v>114</v>
      </c>
      <c r="G1" s="4" t="s">
        <v>114</v>
      </c>
      <c r="H1" s="4" t="s">
        <v>114</v>
      </c>
      <c r="I1" s="4" t="s">
        <v>114</v>
      </c>
    </row>
    <row r="2" ht="27" spans="1:9">
      <c r="A2" s="5" t="s">
        <v>115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116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117</v>
      </c>
      <c r="B4" s="13" t="s">
        <v>118</v>
      </c>
      <c r="C4" s="13" t="s">
        <v>119</v>
      </c>
      <c r="D4" s="13" t="s">
        <v>7</v>
      </c>
      <c r="E4" s="13"/>
      <c r="F4" s="13"/>
      <c r="G4" s="13" t="s">
        <v>120</v>
      </c>
      <c r="H4" s="13" t="s">
        <v>121</v>
      </c>
      <c r="I4" s="13" t="s">
        <v>122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110</v>
      </c>
      <c r="F5" s="13" t="s">
        <v>111</v>
      </c>
      <c r="G5" s="13"/>
      <c r="H5" s="13"/>
      <c r="I5" s="13"/>
    </row>
    <row r="6" ht="27" customHeight="1" spans="1:9">
      <c r="A6" s="14" t="s">
        <v>123</v>
      </c>
      <c r="B6" s="15"/>
      <c r="C6" s="16"/>
      <c r="D6" s="17">
        <v>23369000</v>
      </c>
      <c r="E6" s="17">
        <f>E7+E15+E21</f>
        <v>21100000</v>
      </c>
      <c r="F6" s="17">
        <f>F7+F15+F21</f>
        <v>2269000</v>
      </c>
      <c r="G6" s="15"/>
      <c r="H6" s="15"/>
      <c r="I6" s="15"/>
    </row>
    <row r="7" ht="30" customHeight="1" spans="1:9">
      <c r="A7" s="14" t="s">
        <v>124</v>
      </c>
      <c r="B7" s="15"/>
      <c r="C7" s="16"/>
      <c r="D7" s="17">
        <v>700000</v>
      </c>
      <c r="E7" s="17">
        <v>700000</v>
      </c>
      <c r="F7" s="17">
        <v>0</v>
      </c>
      <c r="G7" s="15"/>
      <c r="H7" s="15"/>
      <c r="I7" s="15"/>
    </row>
    <row r="8" ht="28" customHeight="1" spans="1:9">
      <c r="A8" s="18" t="s">
        <v>125</v>
      </c>
      <c r="B8" s="15"/>
      <c r="C8" s="16"/>
      <c r="D8" s="17">
        <v>700000</v>
      </c>
      <c r="E8" s="17">
        <v>700000</v>
      </c>
      <c r="F8" s="17" t="s">
        <v>116</v>
      </c>
      <c r="G8" s="15"/>
      <c r="H8" s="15"/>
      <c r="I8" s="15"/>
    </row>
    <row r="9" ht="22" customHeight="1" spans="1:9">
      <c r="A9" s="18"/>
      <c r="B9" s="18" t="s">
        <v>126</v>
      </c>
      <c r="C9" s="18" t="s">
        <v>127</v>
      </c>
      <c r="D9" s="17">
        <v>700000</v>
      </c>
      <c r="E9" s="17">
        <v>700000</v>
      </c>
      <c r="F9" s="17" t="s">
        <v>116</v>
      </c>
      <c r="G9" s="19" t="s">
        <v>128</v>
      </c>
      <c r="H9" s="14" t="s">
        <v>129</v>
      </c>
      <c r="I9" s="14" t="s">
        <v>130</v>
      </c>
    </row>
    <row r="10" spans="1:9">
      <c r="A10" s="18"/>
      <c r="B10" s="18"/>
      <c r="C10" s="18"/>
      <c r="D10" s="17"/>
      <c r="E10" s="17"/>
      <c r="F10" s="17"/>
      <c r="G10" s="19"/>
      <c r="H10" s="14" t="s">
        <v>131</v>
      </c>
      <c r="I10" s="14" t="s">
        <v>132</v>
      </c>
    </row>
    <row r="11" spans="1:9">
      <c r="A11" s="18"/>
      <c r="B11" s="18"/>
      <c r="C11" s="18"/>
      <c r="D11" s="17"/>
      <c r="E11" s="17"/>
      <c r="F11" s="17"/>
      <c r="G11" s="19"/>
      <c r="H11" s="14" t="s">
        <v>133</v>
      </c>
      <c r="I11" s="14" t="s">
        <v>134</v>
      </c>
    </row>
    <row r="12" spans="1:9">
      <c r="A12" s="18"/>
      <c r="B12" s="18"/>
      <c r="C12" s="18"/>
      <c r="D12" s="17"/>
      <c r="E12" s="17"/>
      <c r="F12" s="17"/>
      <c r="G12" s="19"/>
      <c r="H12" s="14" t="s">
        <v>135</v>
      </c>
      <c r="I12" s="14" t="s">
        <v>136</v>
      </c>
    </row>
    <row r="13" ht="27" spans="1:9">
      <c r="A13" s="18"/>
      <c r="B13" s="18"/>
      <c r="C13" s="18"/>
      <c r="D13" s="17"/>
      <c r="E13" s="17"/>
      <c r="F13" s="17"/>
      <c r="G13" s="19" t="s">
        <v>137</v>
      </c>
      <c r="H13" s="14" t="s">
        <v>129</v>
      </c>
      <c r="I13" s="14" t="s">
        <v>138</v>
      </c>
    </row>
    <row r="14" spans="1:9">
      <c r="A14" s="18"/>
      <c r="B14" s="18"/>
      <c r="C14" s="18"/>
      <c r="D14" s="17"/>
      <c r="E14" s="17"/>
      <c r="F14" s="17"/>
      <c r="G14" s="19"/>
      <c r="H14" s="14" t="s">
        <v>131</v>
      </c>
      <c r="I14" s="14" t="s">
        <v>139</v>
      </c>
    </row>
    <row r="15" spans="1:9">
      <c r="A15" s="14" t="s">
        <v>140</v>
      </c>
      <c r="B15" s="15"/>
      <c r="C15" s="16"/>
      <c r="D15" s="17">
        <v>20400000</v>
      </c>
      <c r="E15" s="17">
        <v>20400000</v>
      </c>
      <c r="F15" s="17">
        <v>0</v>
      </c>
      <c r="G15" s="15"/>
      <c r="H15" s="15"/>
      <c r="I15" s="15"/>
    </row>
    <row r="16" spans="1:9">
      <c r="A16" s="18" t="s">
        <v>141</v>
      </c>
      <c r="B16" s="15"/>
      <c r="C16" s="16"/>
      <c r="D16" s="17">
        <v>20400000</v>
      </c>
      <c r="E16" s="17">
        <v>20400000</v>
      </c>
      <c r="F16" s="17" t="s">
        <v>116</v>
      </c>
      <c r="G16" s="15"/>
      <c r="H16" s="15"/>
      <c r="I16" s="15"/>
    </row>
    <row r="17" ht="27" spans="1:9">
      <c r="A17" s="18"/>
      <c r="B17" s="18" t="s">
        <v>142</v>
      </c>
      <c r="C17" s="18" t="s">
        <v>143</v>
      </c>
      <c r="D17" s="17">
        <v>20400000</v>
      </c>
      <c r="E17" s="17">
        <v>20400000</v>
      </c>
      <c r="F17" s="17" t="s">
        <v>116</v>
      </c>
      <c r="G17" s="19" t="s">
        <v>128</v>
      </c>
      <c r="H17" s="14" t="s">
        <v>144</v>
      </c>
      <c r="I17" s="14" t="s">
        <v>145</v>
      </c>
    </row>
    <row r="18" ht="27" spans="1:9">
      <c r="A18" s="18"/>
      <c r="B18" s="18"/>
      <c r="C18" s="18"/>
      <c r="D18" s="17"/>
      <c r="E18" s="17"/>
      <c r="F18" s="17"/>
      <c r="G18" s="19"/>
      <c r="H18" s="14" t="s">
        <v>146</v>
      </c>
      <c r="I18" s="14" t="s">
        <v>147</v>
      </c>
    </row>
    <row r="19" ht="27" spans="1:9">
      <c r="A19" s="18"/>
      <c r="B19" s="18"/>
      <c r="C19" s="18"/>
      <c r="D19" s="17"/>
      <c r="E19" s="17"/>
      <c r="F19" s="17"/>
      <c r="G19" s="19" t="s">
        <v>137</v>
      </c>
      <c r="H19" s="14" t="s">
        <v>144</v>
      </c>
      <c r="I19" s="14" t="s">
        <v>148</v>
      </c>
    </row>
    <row r="20" ht="27" spans="1:9">
      <c r="A20" s="18"/>
      <c r="B20" s="18"/>
      <c r="C20" s="18"/>
      <c r="D20" s="17"/>
      <c r="E20" s="17"/>
      <c r="F20" s="17"/>
      <c r="G20" s="19"/>
      <c r="H20" s="14" t="s">
        <v>146</v>
      </c>
      <c r="I20" s="14" t="s">
        <v>149</v>
      </c>
    </row>
    <row r="21" spans="1:9">
      <c r="A21" s="14" t="s">
        <v>150</v>
      </c>
      <c r="B21" s="15"/>
      <c r="C21" s="16"/>
      <c r="D21" s="17">
        <v>2269000</v>
      </c>
      <c r="E21" s="17"/>
      <c r="F21" s="17">
        <v>2269000</v>
      </c>
      <c r="G21" s="15"/>
      <c r="H21" s="15"/>
      <c r="I21" s="15"/>
    </row>
    <row r="22" spans="1:9">
      <c r="A22" s="18" t="s">
        <v>151</v>
      </c>
      <c r="B22" s="15"/>
      <c r="C22" s="16"/>
      <c r="D22" s="17">
        <v>2269000</v>
      </c>
      <c r="E22" s="17"/>
      <c r="F22" s="17">
        <v>2269000</v>
      </c>
      <c r="G22" s="15"/>
      <c r="H22" s="15"/>
      <c r="I22" s="15"/>
    </row>
    <row r="23" spans="1:9">
      <c r="A23" s="18"/>
      <c r="B23" s="18" t="s">
        <v>152</v>
      </c>
      <c r="C23" s="18" t="s">
        <v>153</v>
      </c>
      <c r="D23" s="17">
        <v>1430000</v>
      </c>
      <c r="E23" s="17"/>
      <c r="F23" s="17">
        <v>1430000</v>
      </c>
      <c r="G23" s="19" t="s">
        <v>128</v>
      </c>
      <c r="H23" s="14" t="s">
        <v>154</v>
      </c>
      <c r="I23" s="14" t="s">
        <v>155</v>
      </c>
    </row>
    <row r="24" spans="1:9">
      <c r="A24" s="18"/>
      <c r="B24" s="18"/>
      <c r="C24" s="18"/>
      <c r="D24" s="17"/>
      <c r="E24" s="17"/>
      <c r="F24" s="17"/>
      <c r="G24" s="19"/>
      <c r="H24" s="14" t="s">
        <v>156</v>
      </c>
      <c r="I24" s="14" t="s">
        <v>157</v>
      </c>
    </row>
    <row r="25" spans="1:9">
      <c r="A25" s="18"/>
      <c r="B25" s="18"/>
      <c r="C25" s="18"/>
      <c r="D25" s="17"/>
      <c r="E25" s="17"/>
      <c r="F25" s="17"/>
      <c r="G25" s="19" t="s">
        <v>137</v>
      </c>
      <c r="H25" s="14" t="s">
        <v>154</v>
      </c>
      <c r="I25" s="14" t="s">
        <v>158</v>
      </c>
    </row>
    <row r="26" spans="1:9">
      <c r="A26" s="18"/>
      <c r="B26" s="18"/>
      <c r="C26" s="18"/>
      <c r="D26" s="17"/>
      <c r="E26" s="17"/>
      <c r="F26" s="17"/>
      <c r="G26" s="19"/>
      <c r="H26" s="14" t="s">
        <v>156</v>
      </c>
      <c r="I26" s="14" t="s">
        <v>159</v>
      </c>
    </row>
    <row r="27" ht="27" spans="1:9">
      <c r="A27" s="18"/>
      <c r="B27" s="18" t="s">
        <v>160</v>
      </c>
      <c r="C27" s="18" t="s">
        <v>153</v>
      </c>
      <c r="D27" s="17">
        <v>839000</v>
      </c>
      <c r="E27" s="17"/>
      <c r="F27" s="17">
        <v>839000</v>
      </c>
      <c r="G27" s="19" t="s">
        <v>128</v>
      </c>
      <c r="H27" s="14" t="s">
        <v>161</v>
      </c>
      <c r="I27" s="14" t="s">
        <v>162</v>
      </c>
    </row>
    <row r="28" ht="27" spans="1:9">
      <c r="A28" s="18"/>
      <c r="B28" s="18"/>
      <c r="C28" s="18"/>
      <c r="D28" s="17"/>
      <c r="E28" s="17"/>
      <c r="F28" s="17"/>
      <c r="G28" s="19"/>
      <c r="H28" s="14" t="s">
        <v>163</v>
      </c>
      <c r="I28" s="14" t="s">
        <v>164</v>
      </c>
    </row>
    <row r="29" ht="47" customHeight="1" spans="1:9">
      <c r="A29" s="18"/>
      <c r="B29" s="18"/>
      <c r="C29" s="18"/>
      <c r="D29" s="17"/>
      <c r="E29" s="17"/>
      <c r="F29" s="17"/>
      <c r="G29" s="19"/>
      <c r="H29" s="14" t="s">
        <v>165</v>
      </c>
      <c r="I29" s="14" t="s">
        <v>166</v>
      </c>
    </row>
    <row r="30" spans="1:9">
      <c r="A30" s="18"/>
      <c r="B30" s="18"/>
      <c r="C30" s="18"/>
      <c r="D30" s="17"/>
      <c r="E30" s="17"/>
      <c r="F30" s="17"/>
      <c r="G30" s="19"/>
      <c r="H30" s="14" t="s">
        <v>167</v>
      </c>
      <c r="I30" s="14" t="s">
        <v>168</v>
      </c>
    </row>
    <row r="31" spans="1:9">
      <c r="A31" s="18"/>
      <c r="B31" s="18"/>
      <c r="C31" s="18"/>
      <c r="D31" s="17"/>
      <c r="E31" s="17"/>
      <c r="F31" s="17"/>
      <c r="G31" s="19" t="s">
        <v>137</v>
      </c>
      <c r="H31" s="14" t="s">
        <v>169</v>
      </c>
      <c r="I31" s="14" t="s">
        <v>170</v>
      </c>
    </row>
  </sheetData>
  <mergeCells count="40">
    <mergeCell ref="A2:I2"/>
    <mergeCell ref="A3:B3"/>
    <mergeCell ref="H3:I3"/>
    <mergeCell ref="D4:F4"/>
    <mergeCell ref="A4:A5"/>
    <mergeCell ref="A8:A14"/>
    <mergeCell ref="A16:A20"/>
    <mergeCell ref="A22:A31"/>
    <mergeCell ref="B4:B5"/>
    <mergeCell ref="B9:B14"/>
    <mergeCell ref="B17:B20"/>
    <mergeCell ref="B23:B26"/>
    <mergeCell ref="B27:B31"/>
    <mergeCell ref="C4:C5"/>
    <mergeCell ref="C9:C14"/>
    <mergeCell ref="C17:C20"/>
    <mergeCell ref="C23:C26"/>
    <mergeCell ref="C27:C31"/>
    <mergeCell ref="D9:D14"/>
    <mergeCell ref="D17:D20"/>
    <mergeCell ref="D23:D26"/>
    <mergeCell ref="D27:D31"/>
    <mergeCell ref="E9:E14"/>
    <mergeCell ref="E17:E20"/>
    <mergeCell ref="E23:E26"/>
    <mergeCell ref="E27:E31"/>
    <mergeCell ref="F9:F14"/>
    <mergeCell ref="F17:F20"/>
    <mergeCell ref="F23:F26"/>
    <mergeCell ref="F27:F31"/>
    <mergeCell ref="G4:G5"/>
    <mergeCell ref="G9:G12"/>
    <mergeCell ref="G13:G14"/>
    <mergeCell ref="G17:G18"/>
    <mergeCell ref="G19:G20"/>
    <mergeCell ref="G23:G24"/>
    <mergeCell ref="G25:G26"/>
    <mergeCell ref="G27:G30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Lenovo</cp:lastModifiedBy>
  <dcterms:created xsi:type="dcterms:W3CDTF">2017-01-10T03:02:00Z</dcterms:created>
  <cp:lastPrinted>2017-01-25T03:43:00Z</cp:lastPrinted>
  <dcterms:modified xsi:type="dcterms:W3CDTF">2018-09-26T12:01:03Z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