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tabRatio="900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04-民主党派工作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T202214.122-市民革、民建、农工党、致公党升格市委会工作经费（民主党派组织建设工作经费）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会议人数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50人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会议目的达成率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A11" authorId="0">
      <text>
        <r>
          <rPr>
            <sz val="9"/>
            <color indexed="81"/>
            <rFont val="宋体"/>
            <charset val="134"/>
          </rPr>
          <t xml:space="preserve">11-同心项目建设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T201185.122-市统一战线“同心”品牌项目拉动偏远贫困镇——峨蔓镇发展经费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同心项目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同心项目完成100%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同心项目目的达成率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A15" authorId="0">
      <text>
        <r>
          <rPr>
            <sz val="9"/>
            <color indexed="81"/>
            <rFont val="宋体"/>
            <charset val="134"/>
          </rPr>
          <t xml:space="preserve">12-统战工作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T201184.122-筹备成立澳门儋州同乡联谊会工作经费</t>
        </r>
      </text>
    </comment>
    <comment ref="H17" authorId="0">
      <text>
        <r>
          <rPr>
            <sz val="9"/>
            <color indexed="81"/>
            <rFont val="宋体"/>
            <charset val="134"/>
          </rPr>
          <t xml:space="preserve">筹备澳门儋州同乡联谊会</t>
        </r>
      </text>
    </comment>
    <comment ref="I17" authorId="0">
      <text>
        <r>
          <rPr>
            <sz val="9"/>
            <color indexed="81"/>
            <rFont val="宋体"/>
            <charset val="134"/>
          </rPr>
          <t xml:space="preserve">90%</t>
        </r>
      </text>
    </comment>
    <comment ref="H18" authorId="0">
      <text>
        <r>
          <rPr>
            <sz val="9"/>
            <color indexed="81"/>
            <rFont val="宋体"/>
            <charset val="134"/>
          </rPr>
          <t xml:space="preserve">筹备澳门儋州同乡联谊会完成率</t>
        </r>
      </text>
    </comment>
    <comment ref="I18" authorId="0">
      <text>
        <r>
          <rPr>
            <sz val="9"/>
            <color indexed="81"/>
            <rFont val="宋体"/>
            <charset val="134"/>
          </rPr>
          <t xml:space="preserve">90%</t>
        </r>
      </text>
    </comment>
    <comment ref="B19" authorId="0">
      <text>
        <r>
          <rPr>
            <sz val="9"/>
            <color indexed="81"/>
            <rFont val="宋体"/>
            <charset val="134"/>
          </rPr>
          <t xml:space="preserve">R203137.122-支持香港海南儋州联谊会成立周年活动经费</t>
        </r>
      </text>
    </comment>
    <comment ref="H19" authorId="0">
      <text>
        <r>
          <rPr>
            <sz val="9"/>
            <color indexed="81"/>
            <rFont val="宋体"/>
            <charset val="134"/>
          </rPr>
          <t xml:space="preserve">保障香港海南儋州联谊会成立周年活动顺利开展</t>
        </r>
      </text>
    </comment>
    <comment ref="I19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H20" authorId="0">
      <text>
        <r>
          <rPr>
            <sz val="9"/>
            <color indexed="81"/>
            <rFont val="宋体"/>
            <charset val="134"/>
          </rPr>
          <t xml:space="preserve">目的达成率</t>
        </r>
      </text>
    </comment>
    <comment ref="I20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  <comment ref="B21" authorId="0">
      <text>
        <r>
          <rPr>
            <sz val="9"/>
            <color indexed="81"/>
            <rFont val="宋体"/>
            <charset val="134"/>
          </rPr>
          <t xml:space="preserve">R203138.122-统战专项工作</t>
        </r>
      </text>
    </comment>
    <comment ref="H21" authorId="0">
      <text>
        <r>
          <rPr>
            <sz val="9"/>
            <color indexed="81"/>
            <rFont val="宋体"/>
            <charset val="134"/>
          </rPr>
          <t xml:space="preserve">保障统战专项工作的顺利开展</t>
        </r>
      </text>
    </comment>
    <comment ref="I21" authorId="0">
      <text>
        <r>
          <rPr>
            <sz val="9"/>
            <color indexed="81"/>
            <rFont val="宋体"/>
            <charset val="134"/>
          </rPr>
          <t xml:space="preserve">完成工作任务的100%</t>
        </r>
      </text>
    </comment>
    <comment ref="H22" authorId="0">
      <text>
        <r>
          <rPr>
            <sz val="9"/>
            <color indexed="81"/>
            <rFont val="宋体"/>
            <charset val="134"/>
          </rPr>
          <t xml:space="preserve">差旅人数</t>
        </r>
      </text>
    </comment>
    <comment ref="I22" authorId="0">
      <text>
        <r>
          <rPr>
            <sz val="9"/>
            <color indexed="81"/>
            <rFont val="宋体"/>
            <charset val="134"/>
          </rPr>
          <t xml:space="preserve">20人次</t>
        </r>
      </text>
    </comment>
    <comment ref="H23" authorId="0">
      <text>
        <r>
          <rPr>
            <sz val="9"/>
            <color indexed="81"/>
            <rFont val="宋体"/>
            <charset val="134"/>
          </rPr>
          <t xml:space="preserve">保障统战专项工作任务达成率</t>
        </r>
      </text>
    </comment>
    <comment ref="I23" authorId="0">
      <text>
        <r>
          <rPr>
            <sz val="9"/>
            <color indexed="81"/>
            <rFont val="宋体"/>
            <charset val="134"/>
          </rPr>
          <t xml:space="preserve">完成工作任务的100%</t>
        </r>
      </text>
    </comment>
    <comment ref="H24" authorId="0">
      <text>
        <r>
          <rPr>
            <sz val="9"/>
            <color indexed="81"/>
            <rFont val="宋体"/>
            <charset val="134"/>
          </rPr>
          <t xml:space="preserve">差旅目的达成率</t>
        </r>
      </text>
    </comment>
    <comment ref="I24" authorId="0">
      <text>
        <r>
          <rPr>
            <sz val="9"/>
            <color indexed="81"/>
            <rFont val="宋体"/>
            <charset val="134"/>
          </rPr>
          <t xml:space="preserve">100%</t>
        </r>
      </text>
    </comment>
  </commentList>
</comments>
</file>

<file path=xl/sharedStrings.xml><?xml version="1.0" encoding="utf-8"?>
<sst xmlns="http://schemas.openxmlformats.org/spreadsheetml/2006/main" count="161">
  <si>
    <t>附表1</t>
  </si>
  <si>
    <t>财政拨款收支总表</t>
  </si>
  <si>
    <t>部门：中共儋州市委统一战线工作部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</si>
  <si>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</si>
  <si>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</si>
  <si>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</si>
  <si>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</si>
  <si>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</si>
  <si>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</si>
  <si>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</si>
  <si>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</si>
  <si>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</si>
  <si>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</si>
  <si>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</si>
  <si>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</si>
  <si>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</si>
  <si>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</si>
  <si>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</si>
  <si>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</si>
  <si>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</si>
  <si>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</si>
  <si>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</si>
  <si>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</si>
  <si>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</si>
  <si>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</si>
  <si>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</si>
  <si>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</si>
  <si>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</si>
  <si>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</si>
  <si>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</si>
  <si>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</si>
  <si>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</si>
  <si>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</si>
  <si>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</si>
  <si>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</si>
  <si>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</si>
  <si>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</si>
  <si>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</si>
  <si>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</si>
  <si>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</si>
  <si>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</si>
  <si>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</si>
  <si>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</si>
  <si>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</si>
  <si>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</si>
  <si>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</si>
  <si>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</si>
  <si>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</si>
  <si>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</si>
  <si>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</si>
  <si>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</si>
  <si>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港澳事务</t>
  </si>
  <si>
    <t>台湾事务</t>
  </si>
  <si>
    <t>其他港澳台侨事务支出</t>
  </si>
  <si>
    <t>一般行政管理事务</t>
  </si>
  <si>
    <t xml:space="preserve">其他民主党派及工商联事务支出 </t>
  </si>
  <si>
    <t>行政运行</t>
  </si>
  <si>
    <t xml:space="preserve">一般行政管理事务 </t>
  </si>
  <si>
    <t>其他统战事务支出</t>
  </si>
  <si>
    <t>培训支出</t>
  </si>
  <si>
    <t>其他科学技术支出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</si>
  <si>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</si>
  <si>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</si>
  <si>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</si>
  <si>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</si>
  <si>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</si>
  <si>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</si>
  <si>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</si>
  <si>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</si>
  <si>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</si>
  <si>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</si>
  <si>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</si>
  <si>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</si>
  <si>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</si>
  <si>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</si>
  <si>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</si>
  <si>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</si>
  <si>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</si>
  <si>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</si>
  <si>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</si>
  <si>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</si>
  <si>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</si>
  <si>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</si>
  <si>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</si>
  <si>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</si>
  <si>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</si>
  <si>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</si>
  <si>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</si>
  <si>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</si>
  <si>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</si>
  <si>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</si>
  <si>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</si>
  <si>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</si>
  <si>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</si>
  <si>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</si>
  <si>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</si>
  <si>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</si>
  <si>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</si>
  <si>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</si>
  <si>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</si>
  <si>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</si>
  <si>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</si>
  <si>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</si>
  <si>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</si>
  <si>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</si>
  <si>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</si>
  <si>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</si>
  <si>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</si>
  <si>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</si>
  <si>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</si>
  <si>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</si>
  <si>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</si>
  <si>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中共儋州市委统一战线工作部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</si>
  <si>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</si>
  <si>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</si>
  <si>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</si>
  <si>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</si>
  <si>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</si>
  <si>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</si>
  <si>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</si>
  <si>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</si>
  <si>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</si>
  <si>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</si>
  <si>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</si>
  <si>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</si>
  <si>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</si>
  <si>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</si>
  <si>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</si>
  <si>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122-中共儋州市委统一战线工作部</t>
  </si>
  <si>
    <t xml:space="preserve">   04-民主党派工作</t>
  </si>
  <si>
    <t xml:space="preserve">       01-民主党派升格市委会工作</t>
  </si>
  <si>
    <t xml:space="preserve"> T202214.122-市民革、民建、农工党、致公党升格市委会工作经费（民主党派组织建设工作经费）</t>
  </si>
  <si>
    <t xml:space="preserve"> 122001-中共儋州市委统一战线工作部本级</t>
  </si>
  <si>
    <t>产出指标</t>
  </si>
  <si>
    <t xml:space="preserve"> 会议人数</t>
  </si>
  <si>
    <t xml:space="preserve"> 50人</t>
  </si>
  <si>
    <t>成效指标</t>
  </si>
  <si>
    <t xml:space="preserve"> 会议目的达成率</t>
  </si>
  <si>
    <t xml:space="preserve"> 100%</t>
  </si>
  <si>
    <t xml:space="preserve">   11-同心项目建设</t>
  </si>
  <si>
    <t xml:space="preserve">       01-统一战线“同心”活动中心创建工作</t>
  </si>
  <si>
    <t xml:space="preserve"> T201185.122-市统一战线“同心”品牌项目拉动偏远贫困镇——峨蔓镇发展经费</t>
  </si>
  <si>
    <t xml:space="preserve"> 同心项目</t>
  </si>
  <si>
    <t xml:space="preserve"> 同心项目完成100%</t>
  </si>
  <si>
    <t xml:space="preserve"> 同心项目目的达成率</t>
  </si>
  <si>
    <t xml:space="preserve">   12-统战工作</t>
  </si>
  <si>
    <t xml:space="preserve">       03-专项统战工作</t>
  </si>
  <si>
    <t xml:space="preserve"> T201184.122-筹备成立澳门儋州同乡联谊会工作经费</t>
  </si>
  <si>
    <t xml:space="preserve"> 筹备澳门儋州同乡联谊会</t>
  </si>
  <si>
    <t xml:space="preserve"> 90%</t>
  </si>
  <si>
    <t xml:space="preserve"> 筹备澳门儋州同乡联谊会完成率</t>
  </si>
  <si>
    <t xml:space="preserve"> R203137.122-支持香港海南儋州联谊会成立周年活动经费</t>
  </si>
  <si>
    <t xml:space="preserve"> 保障香港海南儋州联谊会成立周年活动顺利开展</t>
  </si>
  <si>
    <t xml:space="preserve"> 目的达成率</t>
  </si>
  <si>
    <t xml:space="preserve"> R203138.122-统战专项工作</t>
  </si>
  <si>
    <t xml:space="preserve"> 保障统战专项工作的顺利开展</t>
  </si>
  <si>
    <t xml:space="preserve"> 完成工作任务的100%</t>
  </si>
  <si>
    <t xml:space="preserve"> 差旅人数</t>
  </si>
  <si>
    <t xml:space="preserve"> 20人次</t>
  </si>
  <si>
    <t xml:space="preserve"> 保障统战专项工作任务达成率</t>
  </si>
  <si>
    <t xml:space="preserve"> 差旅目的达成率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</si>
</sst>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1" borderId="1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17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3" workbookViewId="0">
      <selection activeCell="I10" sqref="I10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4">
        <v>8306324.2</v>
      </c>
      <c r="C6" s="46" t="s">
        <v>12</v>
      </c>
      <c r="D6" s="29">
        <f>E6+F6</f>
        <v>7464042.9</v>
      </c>
      <c r="E6" s="29">
        <v>7464042.9</v>
      </c>
      <c r="F6" s="29"/>
    </row>
    <row r="7" customHeight="1" spans="1:6">
      <c r="A7" s="29" t="s">
        <v>13</v>
      </c>
      <c r="B7" s="29"/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6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 t="shared" si="0"/>
        <v>150000</v>
      </c>
      <c r="E10" s="29">
        <v>150000</v>
      </c>
      <c r="F10" s="29"/>
    </row>
    <row r="11" customHeight="1" spans="1:6">
      <c r="A11" s="29"/>
      <c r="B11" s="29"/>
      <c r="C11" s="46" t="s">
        <v>18</v>
      </c>
      <c r="D11" s="29">
        <f t="shared" si="0"/>
        <v>60000</v>
      </c>
      <c r="E11" s="29">
        <v>60000</v>
      </c>
      <c r="F11" s="29"/>
    </row>
    <row r="12" customHeight="1" spans="1:6">
      <c r="A12" s="29"/>
      <c r="B12" s="29"/>
      <c r="C12" s="46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 t="shared" si="0"/>
        <v>260540</v>
      </c>
      <c r="E13" s="29">
        <v>260540</v>
      </c>
      <c r="F13" s="29"/>
    </row>
    <row r="14" customHeight="1" spans="1:6">
      <c r="A14" s="29"/>
      <c r="B14" s="29"/>
      <c r="C14" s="46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 t="shared" si="0"/>
        <v>201903.4</v>
      </c>
      <c r="E15" s="29">
        <v>201903.4</v>
      </c>
      <c r="F15" s="29"/>
    </row>
    <row r="16" customHeight="1" spans="1:6">
      <c r="A16" s="29"/>
      <c r="B16" s="29"/>
      <c r="C16" s="46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6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6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 t="shared" si="0"/>
        <v>169837.9</v>
      </c>
      <c r="E25" s="29">
        <v>169837.9</v>
      </c>
      <c r="F25" s="29"/>
    </row>
    <row r="26" customHeight="1" spans="1:6">
      <c r="A26" s="29"/>
      <c r="B26" s="29"/>
      <c r="C26" s="46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8306324.2</v>
      </c>
      <c r="C33" s="75" t="s">
        <v>41</v>
      </c>
      <c r="D33" s="29">
        <f>SUM(D6:D32)</f>
        <v>8306324.2</v>
      </c>
      <c r="E33" s="29">
        <f t="shared" ref="D33:F33" si="1">SUM(E6:E32)</f>
        <v>8306324.2</v>
      </c>
      <c r="F33" s="29">
        <f t="shared" si="1"/>
        <v>0</v>
      </c>
    </row>
    <row r="34" s="62" customFormat="1" ht="33" customHeight="1" spans="1:6">
      <c r="A34" s="76"/>
      <c r="B34" s="76"/>
      <c r="C34" s="76"/>
      <c r="D34" s="76"/>
      <c r="E34" s="76"/>
      <c r="F34" s="76"/>
    </row>
    <row r="35" s="62" customFormat="1" ht="33.75" customHeight="1" spans="1:6">
      <c r="A35" s="77"/>
      <c r="B35" s="77"/>
      <c r="C35" s="77"/>
      <c r="D35" s="77"/>
      <c r="E35" s="77"/>
      <c r="F35" s="77"/>
    </row>
    <row r="36" s="62" customFormat="1" ht="33.75" customHeight="1" spans="1:6">
      <c r="A36" s="77"/>
      <c r="B36" s="77"/>
      <c r="C36" s="77"/>
      <c r="D36" s="77"/>
      <c r="E36" s="77"/>
      <c r="F36" s="77"/>
    </row>
    <row r="37" s="62" customFormat="1" ht="33.75" customHeight="1" spans="1:6">
      <c r="A37" s="73"/>
      <c r="B37" s="73"/>
      <c r="C37" s="73"/>
      <c r="D37" s="73"/>
      <c r="E37" s="73"/>
      <c r="F37" s="73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3" workbookViewId="0">
      <selection activeCell="C21" sqref="C21"/>
    </sheetView>
  </sheetViews>
  <sheetFormatPr defaultColWidth="15.625" defaultRowHeight="24.95" customHeight="1" outlineLevelCol="4"/>
  <cols>
    <col min="1" max="1" width="17" style="51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1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2012504</v>
      </c>
      <c r="B6" s="29" t="s">
        <v>51</v>
      </c>
      <c r="C6" s="29">
        <f>SUM(D6:E6)</f>
        <v>800000</v>
      </c>
      <c r="D6" s="29"/>
      <c r="E6" s="29">
        <v>800000</v>
      </c>
    </row>
    <row r="7" customHeight="1" spans="1:5">
      <c r="A7" s="28">
        <v>2012505</v>
      </c>
      <c r="B7" s="29" t="s">
        <v>52</v>
      </c>
      <c r="C7" s="29">
        <f t="shared" ref="C7:C20" si="0">SUM(D7:E7)</f>
        <v>150000</v>
      </c>
      <c r="D7" s="29"/>
      <c r="E7" s="29">
        <v>150000</v>
      </c>
    </row>
    <row r="8" customHeight="1" spans="1:5">
      <c r="A8" s="28">
        <v>2012599</v>
      </c>
      <c r="B8" s="29" t="s">
        <v>53</v>
      </c>
      <c r="C8" s="29">
        <f t="shared" si="0"/>
        <v>550000</v>
      </c>
      <c r="D8" s="29"/>
      <c r="E8" s="29">
        <v>550000</v>
      </c>
    </row>
    <row r="9" customHeight="1" spans="1:5">
      <c r="A9" s="28">
        <v>2012802</v>
      </c>
      <c r="B9" s="29" t="s">
        <v>54</v>
      </c>
      <c r="C9" s="29">
        <f t="shared" si="0"/>
        <v>1800000</v>
      </c>
      <c r="D9" s="29">
        <v>1800000</v>
      </c>
      <c r="E9" s="29"/>
    </row>
    <row r="10" customHeight="1" spans="1:5">
      <c r="A10" s="28">
        <v>2012899</v>
      </c>
      <c r="B10" s="29" t="s">
        <v>55</v>
      </c>
      <c r="C10" s="29">
        <f t="shared" si="0"/>
        <v>100000</v>
      </c>
      <c r="D10" s="29"/>
      <c r="E10" s="29">
        <v>100000</v>
      </c>
    </row>
    <row r="11" customHeight="1" spans="1:5">
      <c r="A11" s="28">
        <v>2013401</v>
      </c>
      <c r="B11" s="29" t="s">
        <v>56</v>
      </c>
      <c r="C11" s="29">
        <f t="shared" si="0"/>
        <v>1808942.9</v>
      </c>
      <c r="D11" s="29">
        <v>1808942.9</v>
      </c>
      <c r="E11" s="29"/>
    </row>
    <row r="12" customHeight="1" spans="1:5">
      <c r="A12" s="28">
        <v>2013402</v>
      </c>
      <c r="B12" s="29" t="s">
        <v>57</v>
      </c>
      <c r="C12" s="29">
        <f t="shared" si="0"/>
        <v>165100</v>
      </c>
      <c r="D12" s="29"/>
      <c r="E12" s="29">
        <v>165100</v>
      </c>
    </row>
    <row r="13" customHeight="1" spans="1:5">
      <c r="A13" s="28">
        <v>2013499</v>
      </c>
      <c r="B13" s="29" t="s">
        <v>58</v>
      </c>
      <c r="C13" s="29">
        <f t="shared" si="0"/>
        <v>2090000</v>
      </c>
      <c r="D13" s="29"/>
      <c r="E13" s="29">
        <v>2090000</v>
      </c>
    </row>
    <row r="14" customHeight="1" spans="1:5">
      <c r="A14" s="28">
        <v>2050803</v>
      </c>
      <c r="B14" s="29" t="s">
        <v>59</v>
      </c>
      <c r="C14" s="29">
        <f t="shared" si="0"/>
        <v>150000</v>
      </c>
      <c r="D14" s="29"/>
      <c r="E14" s="29">
        <v>150000</v>
      </c>
    </row>
    <row r="15" customHeight="1" spans="1:5">
      <c r="A15" s="28">
        <v>2069999</v>
      </c>
      <c r="B15" s="29" t="s">
        <v>60</v>
      </c>
      <c r="C15" s="29">
        <f t="shared" si="0"/>
        <v>60000</v>
      </c>
      <c r="D15" s="29"/>
      <c r="E15" s="29">
        <v>60000</v>
      </c>
    </row>
    <row r="16" customHeight="1" spans="1:5">
      <c r="A16" s="28">
        <v>2080505</v>
      </c>
      <c r="B16" s="29" t="s">
        <v>61</v>
      </c>
      <c r="C16" s="29">
        <f t="shared" si="0"/>
        <v>260540</v>
      </c>
      <c r="D16" s="29">
        <v>260540</v>
      </c>
      <c r="E16" s="29"/>
    </row>
    <row r="17" customHeight="1" spans="1:5">
      <c r="A17" s="28">
        <v>2101101</v>
      </c>
      <c r="B17" s="29" t="s">
        <v>62</v>
      </c>
      <c r="C17" s="29">
        <f t="shared" si="0"/>
        <v>60371.8</v>
      </c>
      <c r="D17" s="29">
        <v>60371.8</v>
      </c>
      <c r="E17" s="29"/>
    </row>
    <row r="18" customHeight="1" spans="1:5">
      <c r="A18" s="28">
        <v>2101103</v>
      </c>
      <c r="B18" s="29" t="s">
        <v>63</v>
      </c>
      <c r="C18" s="29">
        <f t="shared" si="0"/>
        <v>141531.6</v>
      </c>
      <c r="D18" s="29">
        <v>141531.6</v>
      </c>
      <c r="E18" s="29"/>
    </row>
    <row r="19" customHeight="1" spans="1:5">
      <c r="A19" s="28">
        <v>2210201</v>
      </c>
      <c r="B19" s="29" t="s">
        <v>64</v>
      </c>
      <c r="C19" s="29">
        <f t="shared" si="0"/>
        <v>169837.9</v>
      </c>
      <c r="D19" s="29">
        <v>169837.9</v>
      </c>
      <c r="E19" s="29"/>
    </row>
    <row r="20" customHeight="1" spans="1:5">
      <c r="A20" s="27" t="s">
        <v>8</v>
      </c>
      <c r="B20" s="27"/>
      <c r="C20" s="29">
        <f t="shared" si="0"/>
        <v>8306324.2</v>
      </c>
      <c r="D20" s="29">
        <f>SUM(D6:D19)</f>
        <v>4241224.2</v>
      </c>
      <c r="E20" s="29">
        <f>SUM(E6:E19)</f>
        <v>4065100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workbookViewId="0">
      <selection activeCell="G9" sqref="G9"/>
    </sheetView>
  </sheetViews>
  <sheetFormatPr defaultColWidth="15.625" defaultRowHeight="24.95" customHeight="1" outlineLevelCol="4"/>
  <cols>
    <col min="1" max="1" width="18.25" style="51" customWidth="1"/>
    <col min="2" max="2" width="18" customWidth="1"/>
  </cols>
  <sheetData>
    <row r="1" customHeight="1" spans="1:1">
      <c r="A1" t="s">
        <v>65</v>
      </c>
    </row>
    <row r="2" customHeight="1" spans="1:5">
      <c r="A2" s="21" t="s">
        <v>66</v>
      </c>
      <c r="B2" s="21"/>
      <c r="C2" s="21"/>
      <c r="D2" s="21"/>
      <c r="E2" s="21"/>
    </row>
    <row r="3" customHeight="1" spans="1:5">
      <c r="A3" s="22" t="s">
        <v>2</v>
      </c>
      <c r="E3" s="31" t="s">
        <v>3</v>
      </c>
    </row>
    <row r="4" customHeight="1" spans="1:5">
      <c r="A4" s="27" t="s">
        <v>67</v>
      </c>
      <c r="B4" s="27"/>
      <c r="C4" s="27" t="s">
        <v>68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69</v>
      </c>
      <c r="E5" s="27" t="s">
        <v>70</v>
      </c>
    </row>
    <row r="6" s="61" customFormat="1" ht="35" customHeight="1" spans="1:5">
      <c r="A6" s="28">
        <v>2012802</v>
      </c>
      <c r="B6" s="63" t="s">
        <v>54</v>
      </c>
      <c r="C6" s="29">
        <v>1800000</v>
      </c>
      <c r="D6" s="29">
        <f>C6-E6</f>
        <v>0</v>
      </c>
      <c r="E6" s="29">
        <v>1800000</v>
      </c>
    </row>
    <row r="7" ht="41" customHeight="1" spans="1:5">
      <c r="A7" s="28">
        <v>2013401</v>
      </c>
      <c r="B7" s="63" t="s">
        <v>56</v>
      </c>
      <c r="C7" s="29">
        <v>1808942.9</v>
      </c>
      <c r="D7" s="29">
        <f t="shared" ref="D6:D11" si="0">C7-E7</f>
        <v>1421503.7</v>
      </c>
      <c r="E7" s="29">
        <v>387439.2</v>
      </c>
    </row>
    <row r="8" ht="34" customHeight="1" spans="1:5">
      <c r="A8" s="64">
        <v>2080505</v>
      </c>
      <c r="B8" s="65" t="s">
        <v>61</v>
      </c>
      <c r="C8" s="29">
        <v>260540</v>
      </c>
      <c r="D8" s="29">
        <f t="shared" si="0"/>
        <v>260540</v>
      </c>
      <c r="E8" s="66"/>
    </row>
    <row r="9" ht="51" customHeight="1" spans="1:5">
      <c r="A9" s="28">
        <v>2101101</v>
      </c>
      <c r="B9" s="29" t="s">
        <v>62</v>
      </c>
      <c r="C9" s="29">
        <v>60371.8</v>
      </c>
      <c r="D9" s="29">
        <f t="shared" si="0"/>
        <v>60371.8</v>
      </c>
      <c r="E9" s="29"/>
    </row>
    <row r="10" ht="44" customHeight="1" spans="1:5">
      <c r="A10" s="28">
        <v>2101103</v>
      </c>
      <c r="B10" s="67" t="s">
        <v>63</v>
      </c>
      <c r="C10" s="29">
        <v>141531.6</v>
      </c>
      <c r="D10" s="29">
        <f t="shared" si="0"/>
        <v>141531.6</v>
      </c>
      <c r="E10" s="29"/>
    </row>
    <row r="11" ht="44" customHeight="1" spans="1:5">
      <c r="A11" s="68">
        <v>2210201</v>
      </c>
      <c r="B11" s="69" t="s">
        <v>64</v>
      </c>
      <c r="C11" s="70">
        <v>169837.9</v>
      </c>
      <c r="D11" s="29">
        <f t="shared" si="0"/>
        <v>169837.9</v>
      </c>
      <c r="E11" s="36"/>
    </row>
    <row r="12" customHeight="1" spans="1:5">
      <c r="A12" s="71" t="s">
        <v>8</v>
      </c>
      <c r="B12" s="72"/>
      <c r="C12" s="36">
        <f>SUM(C6:C11)</f>
        <v>4241224.2</v>
      </c>
      <c r="D12" s="36">
        <f>SUM(D6:D11)</f>
        <v>2053785</v>
      </c>
      <c r="E12" s="36">
        <f>SUM(E6:E10)</f>
        <v>2187439.2</v>
      </c>
    </row>
    <row r="13" customHeight="1" spans="1:5">
      <c r="A13" s="59" t="s">
        <v>71</v>
      </c>
      <c r="B13" s="59"/>
      <c r="C13" s="59"/>
      <c r="D13" s="59"/>
      <c r="E13" s="59"/>
    </row>
    <row r="14" s="62" customFormat="1" ht="36" customHeight="1" spans="1:5">
      <c r="A14" s="73"/>
      <c r="B14" s="73"/>
      <c r="C14" s="73"/>
      <c r="D14" s="73"/>
      <c r="E14" s="73"/>
    </row>
    <row r="15" ht="27" customHeight="1" spans="1:5">
      <c r="A15" s="73"/>
      <c r="B15" s="73"/>
      <c r="C15" s="73"/>
      <c r="D15" s="73"/>
      <c r="E15" s="73"/>
    </row>
    <row r="16" ht="30.75" customHeight="1" spans="1:5">
      <c r="A16" s="73"/>
      <c r="B16" s="73"/>
      <c r="C16" s="73"/>
      <c r="D16" s="73"/>
      <c r="E16" s="73"/>
    </row>
  </sheetData>
  <mergeCells count="8">
    <mergeCell ref="A2:E2"/>
    <mergeCell ref="A4:B4"/>
    <mergeCell ref="C4:E4"/>
    <mergeCell ref="A12:B12"/>
    <mergeCell ref="A13:E13"/>
    <mergeCell ref="A14:E14"/>
    <mergeCell ref="A15:E15"/>
    <mergeCell ref="A16:E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H13" sqref="H13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72</v>
      </c>
    </row>
    <row r="2" ht="34.5" customHeight="1" spans="1:12">
      <c r="A2" s="54" t="s">
        <v>73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1" t="s">
        <v>74</v>
      </c>
    </row>
    <row r="4" ht="29.25" customHeight="1" spans="1:12">
      <c r="A4" s="55" t="s">
        <v>75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76</v>
      </c>
      <c r="C5" s="56" t="s">
        <v>77</v>
      </c>
      <c r="D5" s="56"/>
      <c r="E5" s="56"/>
      <c r="F5" s="56" t="s">
        <v>78</v>
      </c>
      <c r="G5" s="57" t="s">
        <v>8</v>
      </c>
      <c r="H5" s="57" t="s">
        <v>76</v>
      </c>
      <c r="I5" s="57" t="s">
        <v>77</v>
      </c>
      <c r="J5" s="57"/>
      <c r="K5" s="57"/>
      <c r="L5" s="57" t="s">
        <v>78</v>
      </c>
    </row>
    <row r="6" s="52" customFormat="1" customHeight="1" spans="1:12">
      <c r="A6" s="56"/>
      <c r="B6" s="56"/>
      <c r="C6" s="56" t="s">
        <v>48</v>
      </c>
      <c r="D6" s="56" t="s">
        <v>79</v>
      </c>
      <c r="E6" s="56" t="s">
        <v>80</v>
      </c>
      <c r="F6" s="56"/>
      <c r="G6" s="57"/>
      <c r="H6" s="57"/>
      <c r="I6" s="57" t="s">
        <v>48</v>
      </c>
      <c r="J6" s="57" t="s">
        <v>79</v>
      </c>
      <c r="K6" s="57" t="s">
        <v>80</v>
      </c>
      <c r="L6" s="57"/>
    </row>
    <row r="7" ht="39" customHeight="1" spans="1:12">
      <c r="A7" s="43">
        <f>B7+C7+F7</f>
        <v>62</v>
      </c>
      <c r="B7" s="43">
        <v>25</v>
      </c>
      <c r="C7" s="43">
        <f>SUM(D7:E7)</f>
        <v>22</v>
      </c>
      <c r="D7" s="43">
        <v>0</v>
      </c>
      <c r="E7" s="43">
        <v>22</v>
      </c>
      <c r="F7" s="43">
        <v>15</v>
      </c>
      <c r="G7" s="29">
        <v>62</v>
      </c>
      <c r="H7" s="29">
        <v>25</v>
      </c>
      <c r="I7" s="29">
        <v>22</v>
      </c>
      <c r="J7" s="29">
        <v>0</v>
      </c>
      <c r="K7" s="29">
        <v>22</v>
      </c>
      <c r="L7" s="29">
        <v>15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1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81</v>
      </c>
    </row>
    <row r="2" s="49" customFormat="1" ht="47.25" customHeight="1" spans="1:5">
      <c r="A2" s="21" t="s">
        <v>82</v>
      </c>
      <c r="B2" s="21"/>
      <c r="C2" s="21"/>
      <c r="D2" s="21"/>
      <c r="E2" s="21"/>
    </row>
    <row r="3" customHeight="1" spans="1:5">
      <c r="A3" s="22" t="s">
        <v>2</v>
      </c>
      <c r="E3" s="31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/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/>
      <c r="D8" s="29"/>
      <c r="E8" s="29"/>
    </row>
    <row r="9" customHeight="1" spans="1:5">
      <c r="A9" s="51" t="s">
        <v>71</v>
      </c>
      <c r="B9" s="51"/>
      <c r="C9" s="51"/>
      <c r="D9" s="51"/>
      <c r="E9" s="51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5" workbookViewId="0">
      <selection activeCell="C36" sqref="C36:C37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83</v>
      </c>
    </row>
    <row r="2" ht="40.5" customHeight="1" spans="1:4">
      <c r="A2" s="21" t="s">
        <v>84</v>
      </c>
      <c r="B2" s="21"/>
      <c r="C2" s="21"/>
      <c r="D2" s="21"/>
    </row>
    <row r="3" customHeight="1" spans="1:4">
      <c r="A3" s="22" t="s">
        <v>2</v>
      </c>
      <c r="D3" s="31" t="s">
        <v>3</v>
      </c>
    </row>
    <row r="4" customHeight="1" spans="1:4">
      <c r="A4" s="45" t="s">
        <v>85</v>
      </c>
      <c r="B4" s="45"/>
      <c r="C4" s="45" t="s">
        <v>86</v>
      </c>
      <c r="D4" s="45"/>
    </row>
    <row r="5" customHeight="1" spans="1:4">
      <c r="A5" s="45" t="s">
        <v>87</v>
      </c>
      <c r="B5" s="45" t="s">
        <v>88</v>
      </c>
      <c r="C5" s="45" t="s">
        <v>87</v>
      </c>
      <c r="D5" s="45" t="s">
        <v>88</v>
      </c>
    </row>
    <row r="6" ht="20.1" customHeight="1" spans="1:4">
      <c r="A6" s="46" t="s">
        <v>89</v>
      </c>
      <c r="B6" s="29">
        <v>8306324.2</v>
      </c>
      <c r="C6" s="46" t="s">
        <v>12</v>
      </c>
      <c r="D6" s="29">
        <v>7464042.9</v>
      </c>
    </row>
    <row r="7" ht="20.1" customHeight="1" spans="1:4">
      <c r="A7" s="46" t="s">
        <v>90</v>
      </c>
      <c r="B7" s="29"/>
      <c r="C7" s="46" t="s">
        <v>14</v>
      </c>
      <c r="D7" s="29">
        <v>0</v>
      </c>
    </row>
    <row r="8" ht="20.1" customHeight="1" spans="1:4">
      <c r="A8" s="46" t="s">
        <v>91</v>
      </c>
      <c r="B8" s="29"/>
      <c r="C8" s="46" t="s">
        <v>15</v>
      </c>
      <c r="D8" s="29">
        <v>0</v>
      </c>
    </row>
    <row r="9" ht="20.1" customHeight="1" spans="1:4">
      <c r="A9" s="46" t="s">
        <v>92</v>
      </c>
      <c r="B9" s="29"/>
      <c r="C9" s="46" t="s">
        <v>16</v>
      </c>
      <c r="D9" s="29">
        <v>0</v>
      </c>
    </row>
    <row r="10" ht="20.1" customHeight="1" spans="1:4">
      <c r="A10" s="46" t="s">
        <v>93</v>
      </c>
      <c r="B10" s="29"/>
      <c r="C10" s="46" t="s">
        <v>17</v>
      </c>
      <c r="D10" s="29">
        <v>150000</v>
      </c>
    </row>
    <row r="11" ht="20.1" customHeight="1" spans="1:4">
      <c r="A11" s="46" t="s">
        <v>94</v>
      </c>
      <c r="B11" s="29"/>
      <c r="C11" s="46" t="s">
        <v>18</v>
      </c>
      <c r="D11" s="29">
        <v>60000</v>
      </c>
    </row>
    <row r="12" ht="20.1" customHeight="1" spans="1:4">
      <c r="A12" s="46" t="s">
        <v>95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260540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201903.4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0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169837.9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96</v>
      </c>
      <c r="B33" s="29">
        <f>B6+B7</f>
        <v>8306324.2</v>
      </c>
      <c r="C33" s="45" t="s">
        <v>97</v>
      </c>
      <c r="D33" s="29">
        <f>SUM(D6:D32)</f>
        <v>8306324.2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10" sqref="B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98</v>
      </c>
    </row>
    <row r="2" customFormat="1" ht="35.25" customHeight="1" spans="1:12">
      <c r="A2" s="21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8" t="s">
        <v>100</v>
      </c>
      <c r="B4" s="39" t="s">
        <v>101</v>
      </c>
      <c r="C4" s="39" t="s">
        <v>102</v>
      </c>
      <c r="D4" s="39" t="s">
        <v>103</v>
      </c>
      <c r="E4" s="39" t="s">
        <v>104</v>
      </c>
      <c r="F4" s="39" t="s">
        <v>105</v>
      </c>
      <c r="G4" s="39" t="s">
        <v>106</v>
      </c>
      <c r="H4" s="39" t="s">
        <v>107</v>
      </c>
      <c r="I4" s="39" t="s">
        <v>108</v>
      </c>
      <c r="J4" s="39" t="s">
        <v>109</v>
      </c>
      <c r="K4" s="39" t="s">
        <v>110</v>
      </c>
      <c r="L4" s="39" t="s">
        <v>111</v>
      </c>
    </row>
    <row r="5" s="1" customFormat="1" ht="17.25" customHeight="1" spans="1:12">
      <c r="A5" s="40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="1" customFormat="1" ht="17.25" customHeight="1" spans="1:12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customFormat="1" ht="57" customHeight="1" spans="1:12">
      <c r="A7" s="42" t="s">
        <v>112</v>
      </c>
      <c r="B7" s="29">
        <f>E7</f>
        <v>8306324.2</v>
      </c>
      <c r="C7" s="43"/>
      <c r="D7" s="43"/>
      <c r="E7" s="29">
        <f>SUM(F7:L7)</f>
        <v>8306324.2</v>
      </c>
      <c r="F7" s="29">
        <f>部门收支总表!B6</f>
        <v>8306324.2</v>
      </c>
      <c r="G7" s="29">
        <f>部门收支总表!B7</f>
        <v>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9"/>
  <sheetViews>
    <sheetView tabSelected="1" topLeftCell="A3" workbookViewId="0">
      <selection activeCell="K8" sqref="K8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2" customWidth="1"/>
    <col min="5" max="5" width="11.5" customWidth="1"/>
    <col min="6" max="6" width="14" customWidth="1"/>
    <col min="7" max="7" width="14.25" customWidth="1"/>
    <col min="8" max="8" width="14.375" customWidth="1"/>
    <col min="9" max="9" width="8.875" customWidth="1"/>
    <col min="15" max="15" width="11.125" customWidth="1"/>
  </cols>
  <sheetData>
    <row r="1" customHeight="1" spans="1:1">
      <c r="A1" t="s">
        <v>113</v>
      </c>
    </row>
    <row r="2" ht="31.5" customHeight="1" spans="1:9">
      <c r="A2" s="21" t="s">
        <v>114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1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2"/>
      <c r="K4" s="22"/>
      <c r="L4" s="33"/>
      <c r="M4" s="33"/>
      <c r="N4" s="33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69</v>
      </c>
      <c r="F5" s="27" t="s">
        <v>70</v>
      </c>
      <c r="G5" s="24" t="s">
        <v>48</v>
      </c>
      <c r="H5" s="25" t="s">
        <v>115</v>
      </c>
      <c r="I5" s="24" t="s">
        <v>116</v>
      </c>
      <c r="J5" s="34"/>
      <c r="K5" s="35"/>
      <c r="L5" s="35"/>
      <c r="M5" s="35"/>
      <c r="N5" s="35"/>
      <c r="O5" s="35"/>
    </row>
    <row r="6" customHeight="1" spans="1:15">
      <c r="A6" s="28">
        <v>2012504</v>
      </c>
      <c r="B6" s="29" t="s">
        <v>51</v>
      </c>
      <c r="C6" s="29">
        <v>800000</v>
      </c>
      <c r="D6" s="29">
        <f t="shared" ref="D6:D9" si="0">E6+F6</f>
        <v>0</v>
      </c>
      <c r="E6" s="29"/>
      <c r="F6" s="29"/>
      <c r="G6" s="29">
        <f>H6+I6</f>
        <v>800000</v>
      </c>
      <c r="H6" s="29">
        <v>800000</v>
      </c>
      <c r="I6" s="36"/>
      <c r="K6" s="35"/>
      <c r="L6" s="35"/>
      <c r="M6" s="35"/>
      <c r="N6" s="35"/>
      <c r="O6" s="35"/>
    </row>
    <row r="7" customHeight="1" spans="1:15">
      <c r="A7" s="28">
        <v>2012505</v>
      </c>
      <c r="B7" s="29" t="s">
        <v>52</v>
      </c>
      <c r="C7" s="29">
        <v>150000</v>
      </c>
      <c r="D7" s="29">
        <f t="shared" si="0"/>
        <v>0</v>
      </c>
      <c r="E7" s="29"/>
      <c r="F7" s="29"/>
      <c r="G7" s="29">
        <f t="shared" ref="G7:G20" si="1">H7+I7</f>
        <v>150000</v>
      </c>
      <c r="H7" s="29">
        <v>150000</v>
      </c>
      <c r="I7" s="29"/>
      <c r="K7" s="35"/>
      <c r="L7" s="35"/>
      <c r="M7" s="35"/>
      <c r="N7" s="35"/>
      <c r="O7" s="35"/>
    </row>
    <row r="8" customHeight="1" spans="1:15">
      <c r="A8" s="28">
        <v>2012599</v>
      </c>
      <c r="B8" s="29" t="s">
        <v>53</v>
      </c>
      <c r="C8" s="29">
        <v>550000</v>
      </c>
      <c r="D8" s="29">
        <f t="shared" si="0"/>
        <v>0</v>
      </c>
      <c r="E8" s="29"/>
      <c r="F8" s="29"/>
      <c r="G8" s="29">
        <f t="shared" si="1"/>
        <v>550000</v>
      </c>
      <c r="H8" s="29">
        <v>550000</v>
      </c>
      <c r="I8" s="29"/>
      <c r="K8" s="35"/>
      <c r="L8" s="35"/>
      <c r="M8" s="35"/>
      <c r="N8" s="35"/>
      <c r="O8" s="35"/>
    </row>
    <row r="9" customHeight="1" spans="1:15">
      <c r="A9" s="28">
        <v>2012802</v>
      </c>
      <c r="B9" s="29" t="s">
        <v>54</v>
      </c>
      <c r="C9" s="29">
        <v>1800000</v>
      </c>
      <c r="D9" s="29">
        <f t="shared" si="0"/>
        <v>1800000</v>
      </c>
      <c r="E9" s="29"/>
      <c r="F9" s="29">
        <v>1800000</v>
      </c>
      <c r="G9" s="29">
        <f t="shared" si="1"/>
        <v>0</v>
      </c>
      <c r="H9" s="29"/>
      <c r="I9" s="29"/>
      <c r="K9" s="35"/>
      <c r="L9" s="35"/>
      <c r="M9" s="35"/>
      <c r="N9" s="35"/>
      <c r="O9" s="35"/>
    </row>
    <row r="10" customHeight="1" spans="1:15">
      <c r="A10" s="28">
        <v>2012899</v>
      </c>
      <c r="B10" s="29" t="s">
        <v>55</v>
      </c>
      <c r="C10" s="29">
        <v>100000</v>
      </c>
      <c r="D10" s="29">
        <f t="shared" ref="D10:D20" si="2">E10+F10</f>
        <v>0</v>
      </c>
      <c r="E10" s="29"/>
      <c r="F10" s="29"/>
      <c r="G10" s="29">
        <f t="shared" si="1"/>
        <v>100000</v>
      </c>
      <c r="H10" s="29">
        <v>100000</v>
      </c>
      <c r="I10" s="29"/>
      <c r="K10" s="35"/>
      <c r="L10" s="35"/>
      <c r="M10" s="35"/>
      <c r="N10" s="35"/>
      <c r="O10" s="35"/>
    </row>
    <row r="11" customHeight="1" spans="1:15">
      <c r="A11" s="28">
        <v>2013401</v>
      </c>
      <c r="B11" s="29" t="s">
        <v>56</v>
      </c>
      <c r="C11" s="29">
        <v>1808942.9</v>
      </c>
      <c r="D11" s="29">
        <f t="shared" si="2"/>
        <v>1808942.9</v>
      </c>
      <c r="E11" s="29">
        <v>1421503.7</v>
      </c>
      <c r="F11" s="29">
        <v>387439.2</v>
      </c>
      <c r="G11" s="29">
        <f t="shared" si="1"/>
        <v>0</v>
      </c>
      <c r="H11" s="29"/>
      <c r="I11" s="29"/>
      <c r="K11" s="35"/>
      <c r="L11" s="35"/>
      <c r="M11" s="35"/>
      <c r="N11" s="35"/>
      <c r="O11" s="35"/>
    </row>
    <row r="12" customHeight="1" spans="1:15">
      <c r="A12" s="28">
        <v>2013402</v>
      </c>
      <c r="B12" s="29" t="s">
        <v>57</v>
      </c>
      <c r="C12" s="29">
        <v>165100</v>
      </c>
      <c r="D12" s="29">
        <f t="shared" si="2"/>
        <v>0</v>
      </c>
      <c r="E12" s="29"/>
      <c r="F12" s="29"/>
      <c r="G12" s="29">
        <f t="shared" si="1"/>
        <v>165100</v>
      </c>
      <c r="H12" s="29">
        <v>165100</v>
      </c>
      <c r="I12" s="29"/>
      <c r="K12" s="35"/>
      <c r="L12" s="35"/>
      <c r="M12" s="35"/>
      <c r="N12" s="35"/>
      <c r="O12" s="35"/>
    </row>
    <row r="13" customHeight="1" spans="1:15">
      <c r="A13" s="28">
        <v>2013499</v>
      </c>
      <c r="B13" s="29" t="s">
        <v>58</v>
      </c>
      <c r="C13" s="29">
        <v>2090000</v>
      </c>
      <c r="D13" s="29">
        <f t="shared" si="2"/>
        <v>0</v>
      </c>
      <c r="E13" s="29"/>
      <c r="F13" s="29"/>
      <c r="G13" s="29">
        <f t="shared" si="1"/>
        <v>2090000</v>
      </c>
      <c r="H13" s="29">
        <v>2090000</v>
      </c>
      <c r="I13" s="29"/>
      <c r="K13" s="35"/>
      <c r="L13" s="35"/>
      <c r="M13" s="35"/>
      <c r="N13" s="35"/>
      <c r="O13" s="35"/>
    </row>
    <row r="14" customHeight="1" spans="1:15">
      <c r="A14" s="28">
        <v>2050803</v>
      </c>
      <c r="B14" s="29" t="s">
        <v>59</v>
      </c>
      <c r="C14" s="29">
        <v>150000</v>
      </c>
      <c r="D14" s="29">
        <f t="shared" si="2"/>
        <v>0</v>
      </c>
      <c r="E14" s="29"/>
      <c r="F14" s="29"/>
      <c r="G14" s="29">
        <f t="shared" si="1"/>
        <v>150000</v>
      </c>
      <c r="H14" s="29">
        <v>150000</v>
      </c>
      <c r="I14" s="29"/>
      <c r="K14" s="35"/>
      <c r="L14" s="35"/>
      <c r="M14" s="35"/>
      <c r="N14" s="35"/>
      <c r="O14" s="35"/>
    </row>
    <row r="15" customHeight="1" spans="1:15">
      <c r="A15" s="28">
        <v>2069999</v>
      </c>
      <c r="B15" s="29" t="s">
        <v>60</v>
      </c>
      <c r="C15" s="29">
        <v>60000</v>
      </c>
      <c r="D15" s="29">
        <f t="shared" si="2"/>
        <v>0</v>
      </c>
      <c r="E15" s="29"/>
      <c r="F15" s="29"/>
      <c r="G15" s="29">
        <f t="shared" si="1"/>
        <v>60000</v>
      </c>
      <c r="H15" s="29">
        <v>60000</v>
      </c>
      <c r="I15" s="29"/>
      <c r="K15" s="35"/>
      <c r="L15" s="35"/>
      <c r="M15" s="35"/>
      <c r="N15" s="35"/>
      <c r="O15" s="35"/>
    </row>
    <row r="16" customHeight="1" spans="1:15">
      <c r="A16" s="28">
        <v>2080505</v>
      </c>
      <c r="B16" s="29" t="s">
        <v>61</v>
      </c>
      <c r="C16" s="29">
        <v>260540</v>
      </c>
      <c r="D16" s="29">
        <f t="shared" si="2"/>
        <v>260540</v>
      </c>
      <c r="E16" s="29">
        <v>260540</v>
      </c>
      <c r="F16" s="29"/>
      <c r="G16" s="29">
        <f t="shared" si="1"/>
        <v>0</v>
      </c>
      <c r="H16" s="29"/>
      <c r="I16" s="29"/>
      <c r="K16" s="35"/>
      <c r="L16" s="35"/>
      <c r="M16" s="35"/>
      <c r="N16" s="35"/>
      <c r="O16" s="35"/>
    </row>
    <row r="17" customHeight="1" spans="1:15">
      <c r="A17" s="28">
        <v>2101101</v>
      </c>
      <c r="B17" s="29" t="s">
        <v>62</v>
      </c>
      <c r="C17" s="29">
        <v>60371.8</v>
      </c>
      <c r="D17" s="29">
        <f t="shared" si="2"/>
        <v>60371.8</v>
      </c>
      <c r="E17" s="29">
        <v>60371.8</v>
      </c>
      <c r="F17" s="29"/>
      <c r="G17" s="29">
        <f t="shared" si="1"/>
        <v>0</v>
      </c>
      <c r="H17" s="29"/>
      <c r="I17" s="29"/>
      <c r="K17" s="35"/>
      <c r="L17" s="35"/>
      <c r="M17" s="35"/>
      <c r="N17" s="35"/>
      <c r="O17" s="35"/>
    </row>
    <row r="18" customHeight="1" spans="1:15">
      <c r="A18" s="28">
        <v>2101103</v>
      </c>
      <c r="B18" s="29" t="s">
        <v>63</v>
      </c>
      <c r="C18" s="29">
        <v>141531.6</v>
      </c>
      <c r="D18" s="29">
        <f t="shared" si="2"/>
        <v>141531.6</v>
      </c>
      <c r="E18" s="29">
        <v>141531.6</v>
      </c>
      <c r="F18" s="29"/>
      <c r="G18" s="29">
        <f t="shared" si="1"/>
        <v>0</v>
      </c>
      <c r="H18" s="29"/>
      <c r="I18" s="29"/>
      <c r="K18" s="35"/>
      <c r="L18" s="35"/>
      <c r="M18" s="35"/>
      <c r="N18" s="35"/>
      <c r="O18" s="35"/>
    </row>
    <row r="19" customHeight="1" spans="1:15">
      <c r="A19" s="28">
        <v>2210201</v>
      </c>
      <c r="B19" s="29" t="s">
        <v>64</v>
      </c>
      <c r="C19" s="29">
        <v>169837.9</v>
      </c>
      <c r="D19" s="29">
        <f t="shared" si="2"/>
        <v>169837.9</v>
      </c>
      <c r="E19" s="29">
        <v>169837.9</v>
      </c>
      <c r="F19" s="29"/>
      <c r="G19" s="29">
        <f t="shared" si="1"/>
        <v>0</v>
      </c>
      <c r="H19" s="29"/>
      <c r="I19" s="29"/>
      <c r="K19" s="35"/>
      <c r="L19" s="35"/>
      <c r="M19" s="35"/>
      <c r="N19" s="35"/>
      <c r="O19" s="35"/>
    </row>
    <row r="20" customHeight="1" spans="1:15">
      <c r="A20" s="27" t="s">
        <v>8</v>
      </c>
      <c r="B20" s="27"/>
      <c r="C20" s="29">
        <f t="shared" ref="C20:F20" si="3">SUM(C6:C19)</f>
        <v>8306324.2</v>
      </c>
      <c r="D20" s="29">
        <f t="shared" si="3"/>
        <v>4241224.2</v>
      </c>
      <c r="E20" s="29">
        <f t="shared" si="3"/>
        <v>2053785</v>
      </c>
      <c r="F20" s="29">
        <f t="shared" si="3"/>
        <v>2187439.2</v>
      </c>
      <c r="G20" s="29">
        <f t="shared" si="1"/>
        <v>4065100</v>
      </c>
      <c r="H20" s="29">
        <f>SUM(H6:H19)</f>
        <v>4065100</v>
      </c>
      <c r="I20" s="29"/>
      <c r="K20" s="37"/>
      <c r="L20" s="22"/>
      <c r="M20" s="22"/>
      <c r="N20" s="22"/>
      <c r="O20" s="22"/>
    </row>
    <row r="21" ht="32.25" customHeight="1" spans="1:15">
      <c r="A21" s="30" t="s">
        <v>117</v>
      </c>
      <c r="B21" s="30"/>
      <c r="C21" s="30"/>
      <c r="D21" s="30"/>
      <c r="E21" s="30"/>
      <c r="F21" s="30"/>
      <c r="G21" s="30"/>
      <c r="H21" s="30"/>
      <c r="I21" s="30"/>
      <c r="K21" s="37"/>
      <c r="L21" s="22"/>
      <c r="M21" s="22"/>
      <c r="N21" s="22"/>
      <c r="O21" s="22"/>
    </row>
    <row r="22" ht="30.75" customHeight="1" spans="1:15">
      <c r="A22" s="30"/>
      <c r="B22" s="30"/>
      <c r="C22" s="30"/>
      <c r="D22" s="30"/>
      <c r="E22" s="30"/>
      <c r="F22" s="30"/>
      <c r="G22" s="30"/>
      <c r="H22" s="30"/>
      <c r="I22" s="30"/>
      <c r="K22" s="37"/>
      <c r="L22" s="22"/>
      <c r="M22" s="22"/>
      <c r="N22" s="22"/>
      <c r="O22" s="22"/>
    </row>
    <row r="23" customHeight="1" spans="11:15">
      <c r="K23" s="22"/>
      <c r="L23" s="22"/>
      <c r="M23" s="22"/>
      <c r="N23" s="22"/>
      <c r="O23" s="22"/>
    </row>
    <row r="24" customHeight="1" spans="11:15">
      <c r="K24" s="22"/>
      <c r="L24" s="22"/>
      <c r="M24" s="22"/>
      <c r="N24" s="22"/>
      <c r="O24" s="22"/>
    </row>
    <row r="25" customHeight="1" spans="11:15">
      <c r="K25" s="22"/>
      <c r="L25" s="22"/>
      <c r="M25" s="22"/>
      <c r="N25" s="22"/>
      <c r="O25" s="22"/>
    </row>
    <row r="26" customHeight="1" spans="11:15">
      <c r="K26" s="22"/>
      <c r="L26" s="22"/>
      <c r="M26" s="22"/>
      <c r="N26" s="22"/>
      <c r="O26" s="22"/>
    </row>
    <row r="27" customHeight="1" spans="11:15">
      <c r="K27" s="22"/>
      <c r="L27" s="22"/>
      <c r="M27" s="22"/>
      <c r="N27" s="22"/>
      <c r="O27" s="22"/>
    </row>
    <row r="28" customHeight="1" spans="11:15">
      <c r="K28" s="22"/>
      <c r="L28" s="22"/>
      <c r="M28" s="22"/>
      <c r="N28" s="22"/>
      <c r="O28" s="22"/>
    </row>
    <row r="29" customHeight="1" spans="11:15">
      <c r="K29" s="22"/>
      <c r="L29" s="22"/>
      <c r="M29" s="22"/>
      <c r="N29" s="22"/>
      <c r="O29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20:B20"/>
    <mergeCell ref="C4:C5"/>
    <mergeCell ref="A21:I2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opLeftCell="A6" workbookViewId="0">
      <selection activeCell="B21" sqref="B21:B24"/>
    </sheetView>
  </sheetViews>
  <sheetFormatPr defaultColWidth="9" defaultRowHeight="13.5"/>
  <cols>
    <col min="1" max="1" width="33" style="2" customWidth="1"/>
    <col min="2" max="2" width="34.875" style="2" customWidth="1"/>
    <col min="3" max="3" width="20.125" style="2" customWidth="1"/>
    <col min="4" max="4" width="13.375" style="2" customWidth="1"/>
    <col min="5" max="5" width="13.75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2" width="9" style="2"/>
  </cols>
  <sheetData>
    <row r="1" spans="1:9">
      <c r="A1" t="s">
        <v>118</v>
      </c>
      <c r="B1" s="3"/>
      <c r="C1" s="4" t="s">
        <v>119</v>
      </c>
      <c r="D1" s="4" t="s">
        <v>119</v>
      </c>
      <c r="E1" s="4" t="s">
        <v>119</v>
      </c>
      <c r="F1" s="4" t="s">
        <v>119</v>
      </c>
      <c r="G1" s="4" t="s">
        <v>119</v>
      </c>
      <c r="H1" s="4" t="s">
        <v>119</v>
      </c>
      <c r="I1" s="4" t="s">
        <v>119</v>
      </c>
    </row>
    <row r="2" ht="27" spans="1:9">
      <c r="A2" s="5" t="s">
        <v>120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121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122</v>
      </c>
      <c r="B4" s="13" t="s">
        <v>123</v>
      </c>
      <c r="C4" s="13" t="s">
        <v>124</v>
      </c>
      <c r="D4" s="13" t="s">
        <v>7</v>
      </c>
      <c r="E4" s="13"/>
      <c r="F4" s="13"/>
      <c r="G4" s="13" t="s">
        <v>125</v>
      </c>
      <c r="H4" s="13" t="s">
        <v>126</v>
      </c>
      <c r="I4" s="13" t="s">
        <v>127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115</v>
      </c>
      <c r="F5" s="13" t="s">
        <v>116</v>
      </c>
      <c r="G5" s="13"/>
      <c r="H5" s="13"/>
      <c r="I5" s="13"/>
    </row>
    <row r="6" ht="27" customHeight="1" spans="1:9">
      <c r="A6" s="14" t="s">
        <v>128</v>
      </c>
      <c r="B6" s="15"/>
      <c r="C6" s="16"/>
      <c r="D6" s="17">
        <v>1250000</v>
      </c>
      <c r="E6" s="17">
        <v>1250000</v>
      </c>
      <c r="F6" s="17" t="s">
        <v>121</v>
      </c>
      <c r="G6" s="15"/>
      <c r="H6" s="15"/>
      <c r="I6" s="15"/>
    </row>
    <row r="7" ht="30" customHeight="1" spans="1:9">
      <c r="A7" s="14" t="s">
        <v>129</v>
      </c>
      <c r="B7" s="15"/>
      <c r="C7" s="16"/>
      <c r="D7" s="17">
        <v>100000</v>
      </c>
      <c r="E7" s="17">
        <v>100000</v>
      </c>
      <c r="F7" s="17" t="s">
        <v>121</v>
      </c>
      <c r="G7" s="15"/>
      <c r="H7" s="15"/>
      <c r="I7" s="15"/>
    </row>
    <row r="8" ht="28" customHeight="1" spans="1:9">
      <c r="A8" s="18" t="s">
        <v>130</v>
      </c>
      <c r="B8" s="15"/>
      <c r="C8" s="16"/>
      <c r="D8" s="17">
        <v>100000</v>
      </c>
      <c r="E8" s="17">
        <v>100000</v>
      </c>
      <c r="F8" s="17" t="s">
        <v>121</v>
      </c>
      <c r="G8" s="15"/>
      <c r="H8" s="15"/>
      <c r="I8" s="15"/>
    </row>
    <row r="9" spans="1:9">
      <c r="A9" s="18"/>
      <c r="B9" s="18" t="s">
        <v>131</v>
      </c>
      <c r="C9" s="18" t="s">
        <v>132</v>
      </c>
      <c r="D9" s="17">
        <v>100000</v>
      </c>
      <c r="E9" s="17">
        <v>100000</v>
      </c>
      <c r="F9" s="17" t="s">
        <v>121</v>
      </c>
      <c r="G9" s="19" t="s">
        <v>133</v>
      </c>
      <c r="H9" s="14" t="s">
        <v>134</v>
      </c>
      <c r="I9" s="14" t="s">
        <v>135</v>
      </c>
    </row>
    <row r="10" ht="27" spans="1:9">
      <c r="A10" s="18"/>
      <c r="B10" s="18"/>
      <c r="C10" s="18"/>
      <c r="D10" s="17"/>
      <c r="E10" s="17"/>
      <c r="F10" s="17"/>
      <c r="G10" s="19" t="s">
        <v>136</v>
      </c>
      <c r="H10" s="14" t="s">
        <v>137</v>
      </c>
      <c r="I10" s="14" t="s">
        <v>138</v>
      </c>
    </row>
    <row r="11" spans="1:9">
      <c r="A11" s="14" t="s">
        <v>139</v>
      </c>
      <c r="B11" s="15"/>
      <c r="C11" s="16"/>
      <c r="D11" s="17">
        <v>300000</v>
      </c>
      <c r="E11" s="17">
        <v>300000</v>
      </c>
      <c r="F11" s="17" t="s">
        <v>121</v>
      </c>
      <c r="G11" s="15"/>
      <c r="H11" s="15"/>
      <c r="I11" s="15"/>
    </row>
    <row r="12" spans="1:9">
      <c r="A12" s="18" t="s">
        <v>140</v>
      </c>
      <c r="B12" s="15"/>
      <c r="C12" s="16"/>
      <c r="D12" s="17">
        <v>300000</v>
      </c>
      <c r="E12" s="17">
        <v>300000</v>
      </c>
      <c r="F12" s="17" t="s">
        <v>121</v>
      </c>
      <c r="G12" s="15"/>
      <c r="H12" s="15"/>
      <c r="I12" s="15"/>
    </row>
    <row r="13" spans="1:9">
      <c r="A13" s="18"/>
      <c r="B13" s="18" t="s">
        <v>141</v>
      </c>
      <c r="C13" s="18" t="s">
        <v>132</v>
      </c>
      <c r="D13" s="17">
        <v>300000</v>
      </c>
      <c r="E13" s="17">
        <v>300000</v>
      </c>
      <c r="F13" s="17" t="s">
        <v>121</v>
      </c>
      <c r="G13" s="19" t="s">
        <v>133</v>
      </c>
      <c r="H13" s="14" t="s">
        <v>142</v>
      </c>
      <c r="I13" s="14" t="s">
        <v>143</v>
      </c>
    </row>
    <row r="14" ht="27" spans="1:9">
      <c r="A14" s="18"/>
      <c r="B14" s="18"/>
      <c r="C14" s="18"/>
      <c r="D14" s="17"/>
      <c r="E14" s="17"/>
      <c r="F14" s="17"/>
      <c r="G14" s="19" t="s">
        <v>136</v>
      </c>
      <c r="H14" s="14" t="s">
        <v>144</v>
      </c>
      <c r="I14" s="14" t="s">
        <v>138</v>
      </c>
    </row>
    <row r="15" spans="1:9">
      <c r="A15" s="14" t="s">
        <v>145</v>
      </c>
      <c r="B15" s="15"/>
      <c r="C15" s="16"/>
      <c r="D15" s="17">
        <v>850000</v>
      </c>
      <c r="E15" s="17">
        <v>850000</v>
      </c>
      <c r="F15" s="17" t="s">
        <v>121</v>
      </c>
      <c r="G15" s="15"/>
      <c r="H15" s="15"/>
      <c r="I15" s="15"/>
    </row>
    <row r="16" spans="1:9">
      <c r="A16" s="18" t="s">
        <v>146</v>
      </c>
      <c r="B16" s="15"/>
      <c r="C16" s="16"/>
      <c r="D16" s="17">
        <v>850000</v>
      </c>
      <c r="E16" s="17">
        <v>850000</v>
      </c>
      <c r="F16" s="17" t="s">
        <v>121</v>
      </c>
      <c r="G16" s="15"/>
      <c r="H16" s="15"/>
      <c r="I16" s="15"/>
    </row>
    <row r="17" ht="27" spans="1:9">
      <c r="A17" s="18"/>
      <c r="B17" s="18" t="s">
        <v>147</v>
      </c>
      <c r="C17" s="18" t="s">
        <v>132</v>
      </c>
      <c r="D17" s="17">
        <v>300000</v>
      </c>
      <c r="E17" s="17">
        <v>300000</v>
      </c>
      <c r="F17" s="17" t="s">
        <v>121</v>
      </c>
      <c r="G17" s="19" t="s">
        <v>133</v>
      </c>
      <c r="H17" s="14" t="s">
        <v>148</v>
      </c>
      <c r="I17" s="14" t="s">
        <v>149</v>
      </c>
    </row>
    <row r="18" ht="40.5" spans="1:9">
      <c r="A18" s="18"/>
      <c r="B18" s="18"/>
      <c r="C18" s="18"/>
      <c r="D18" s="17"/>
      <c r="E18" s="17"/>
      <c r="F18" s="17"/>
      <c r="G18" s="19" t="s">
        <v>136</v>
      </c>
      <c r="H18" s="14" t="s">
        <v>150</v>
      </c>
      <c r="I18" s="14" t="s">
        <v>149</v>
      </c>
    </row>
    <row r="19" ht="54" spans="1:9">
      <c r="A19" s="18"/>
      <c r="B19" s="18" t="s">
        <v>151</v>
      </c>
      <c r="C19" s="18" t="s">
        <v>132</v>
      </c>
      <c r="D19" s="17">
        <v>50000</v>
      </c>
      <c r="E19" s="17">
        <v>50000</v>
      </c>
      <c r="F19" s="17" t="s">
        <v>121</v>
      </c>
      <c r="G19" s="19" t="s">
        <v>133</v>
      </c>
      <c r="H19" s="14" t="s">
        <v>152</v>
      </c>
      <c r="I19" s="14" t="s">
        <v>138</v>
      </c>
    </row>
    <row r="20" spans="1:9">
      <c r="A20" s="18"/>
      <c r="B20" s="18"/>
      <c r="C20" s="18"/>
      <c r="D20" s="17"/>
      <c r="E20" s="17"/>
      <c r="F20" s="17"/>
      <c r="G20" s="19" t="s">
        <v>136</v>
      </c>
      <c r="H20" s="14" t="s">
        <v>153</v>
      </c>
      <c r="I20" s="14" t="s">
        <v>138</v>
      </c>
    </row>
    <row r="21" ht="27" spans="1:9">
      <c r="A21" s="18"/>
      <c r="B21" s="18" t="s">
        <v>154</v>
      </c>
      <c r="C21" s="18" t="s">
        <v>132</v>
      </c>
      <c r="D21" s="17">
        <v>500000</v>
      </c>
      <c r="E21" s="17">
        <v>500000</v>
      </c>
      <c r="F21" s="17" t="s">
        <v>121</v>
      </c>
      <c r="G21" s="19" t="s">
        <v>133</v>
      </c>
      <c r="H21" s="14" t="s">
        <v>155</v>
      </c>
      <c r="I21" s="14" t="s">
        <v>156</v>
      </c>
    </row>
    <row r="22" spans="1:9">
      <c r="A22" s="18"/>
      <c r="B22" s="18"/>
      <c r="C22" s="18"/>
      <c r="D22" s="17"/>
      <c r="E22" s="17"/>
      <c r="F22" s="17"/>
      <c r="G22" s="19"/>
      <c r="H22" s="14" t="s">
        <v>157</v>
      </c>
      <c r="I22" s="14" t="s">
        <v>158</v>
      </c>
    </row>
    <row r="23" ht="27" spans="1:9">
      <c r="A23" s="18"/>
      <c r="B23" s="18"/>
      <c r="C23" s="18"/>
      <c r="D23" s="17"/>
      <c r="E23" s="17"/>
      <c r="F23" s="17"/>
      <c r="G23" s="19" t="s">
        <v>136</v>
      </c>
      <c r="H23" s="14" t="s">
        <v>159</v>
      </c>
      <c r="I23" s="14" t="s">
        <v>156</v>
      </c>
    </row>
    <row r="24" ht="27" spans="1:9">
      <c r="A24" s="18"/>
      <c r="B24" s="18"/>
      <c r="C24" s="18"/>
      <c r="D24" s="17"/>
      <c r="E24" s="17"/>
      <c r="F24" s="17"/>
      <c r="G24" s="19"/>
      <c r="H24" s="14" t="s">
        <v>160</v>
      </c>
      <c r="I24" s="14" t="s">
        <v>138</v>
      </c>
    </row>
  </sheetData>
  <mergeCells count="40">
    <mergeCell ref="A2:I2"/>
    <mergeCell ref="A3:B3"/>
    <mergeCell ref="H3:I3"/>
    <mergeCell ref="D4:F4"/>
    <mergeCell ref="A4:A5"/>
    <mergeCell ref="A8:A10"/>
    <mergeCell ref="A12:A14"/>
    <mergeCell ref="A16:A24"/>
    <mergeCell ref="B4:B5"/>
    <mergeCell ref="B9:B10"/>
    <mergeCell ref="B13:B14"/>
    <mergeCell ref="B17:B18"/>
    <mergeCell ref="B19:B20"/>
    <mergeCell ref="B21:B24"/>
    <mergeCell ref="C4:C5"/>
    <mergeCell ref="C9:C10"/>
    <mergeCell ref="C13:C14"/>
    <mergeCell ref="C17:C18"/>
    <mergeCell ref="C19:C20"/>
    <mergeCell ref="C21:C24"/>
    <mergeCell ref="D9:D10"/>
    <mergeCell ref="D13:D14"/>
    <mergeCell ref="D17:D18"/>
    <mergeCell ref="D19:D20"/>
    <mergeCell ref="D21:D24"/>
    <mergeCell ref="E9:E10"/>
    <mergeCell ref="E13:E14"/>
    <mergeCell ref="E17:E18"/>
    <mergeCell ref="E19:E20"/>
    <mergeCell ref="E21:E24"/>
    <mergeCell ref="F9:F10"/>
    <mergeCell ref="F13:F14"/>
    <mergeCell ref="F17:F18"/>
    <mergeCell ref="F19:F20"/>
    <mergeCell ref="F21:F24"/>
    <mergeCell ref="G4:G5"/>
    <mergeCell ref="G21:G22"/>
    <mergeCell ref="G23:G24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贝."</cp:lastModifiedBy>
  <dcterms:created xsi:type="dcterms:W3CDTF">2017-01-10T03:02:00Z</dcterms:created>
  <cp:lastPrinted>2017-01-25T03:43:00Z</cp:lastPrinted>
  <dcterms:modified xsi:type="dcterms:W3CDTF">2018-09-10T01:26:10Z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