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04-共青团工作</t>
        </r>
      </text>
    </comment>
    <comment ref="B9" authorId="0">
      <text>
        <r>
          <rPr>
            <sz val="9"/>
            <rFont val="宋体"/>
            <charset val="134"/>
          </rPr>
          <t>R202597.106-海南国际旅游岛青年服务技能大赛暨儋州赛区选拔赛经费</t>
        </r>
      </text>
    </comment>
    <comment ref="H9" authorId="0">
      <text>
        <r>
          <rPr>
            <sz val="9"/>
            <rFont val="宋体"/>
            <charset val="134"/>
          </rPr>
          <t>开展技能大赛</t>
        </r>
      </text>
    </comment>
    <comment ref="I9" authorId="0">
      <text>
        <r>
          <rPr>
            <sz val="9"/>
            <rFont val="宋体"/>
            <charset val="134"/>
          </rPr>
          <t>及时投入工作经费3万元</t>
        </r>
      </text>
    </comment>
    <comment ref="H10" authorId="0">
      <text>
        <r>
          <rPr>
            <sz val="9"/>
            <rFont val="宋体"/>
            <charset val="134"/>
          </rPr>
          <t>提高青年的服务技能水平</t>
        </r>
      </text>
    </comment>
    <comment ref="I10" authorId="0">
      <text>
        <r>
          <rPr>
            <sz val="9"/>
            <rFont val="宋体"/>
            <charset val="134"/>
          </rPr>
          <t>举办1次选拔赛，参加省决赛1次</t>
        </r>
      </text>
    </comment>
    <comment ref="B11" authorId="0">
      <text>
        <r>
          <rPr>
            <sz val="9"/>
            <rFont val="宋体"/>
            <charset val="134"/>
          </rPr>
          <t>S200294.106-“城乡环境卫生整治·拍客志愿行动”工作经费</t>
        </r>
      </text>
    </comment>
    <comment ref="H11" authorId="0">
      <text>
        <r>
          <rPr>
            <sz val="9"/>
            <rFont val="宋体"/>
            <charset val="134"/>
          </rPr>
          <t>投入“一创两建”工作经费</t>
        </r>
      </text>
    </comment>
    <comment ref="I11" authorId="0">
      <text>
        <r>
          <rPr>
            <sz val="9"/>
            <rFont val="宋体"/>
            <charset val="134"/>
          </rPr>
          <t>下拨工作经费50万元</t>
        </r>
      </text>
    </comment>
    <comment ref="H12" authorId="0">
      <text>
        <r>
          <rPr>
            <sz val="9"/>
            <rFont val="宋体"/>
            <charset val="134"/>
          </rPr>
          <t>组织青少年投身于开展“一创两建”工作</t>
        </r>
      </text>
    </comment>
    <comment ref="I12" authorId="0">
      <text>
        <r>
          <rPr>
            <sz val="9"/>
            <rFont val="宋体"/>
            <charset val="134"/>
          </rPr>
          <t>完成经费支出100％</t>
        </r>
      </text>
    </comment>
    <comment ref="B13" authorId="0">
      <text>
        <r>
          <rPr>
            <sz val="9"/>
            <rFont val="宋体"/>
            <charset val="134"/>
          </rPr>
          <t>T202894.106-共青团儋州市第十五次团代会经费</t>
        </r>
      </text>
    </comment>
    <comment ref="H13" authorId="0">
      <text>
        <r>
          <rPr>
            <sz val="9"/>
            <rFont val="宋体"/>
            <charset val="134"/>
          </rPr>
          <t>举办共青团儋州市第十五次团代会</t>
        </r>
      </text>
    </comment>
    <comment ref="I13" authorId="0">
      <text>
        <r>
          <rPr>
            <sz val="9"/>
            <rFont val="宋体"/>
            <charset val="134"/>
          </rPr>
          <t>投入27.5万</t>
        </r>
      </text>
    </comment>
    <comment ref="H14" authorId="0">
      <text>
        <r>
          <rPr>
            <sz val="9"/>
            <rFont val="宋体"/>
            <charset val="134"/>
          </rPr>
          <t>共青团儋州市第十五次团代会顺利召开</t>
        </r>
      </text>
    </comment>
    <comment ref="I14" authorId="0">
      <text>
        <r>
          <rPr>
            <sz val="9"/>
            <rFont val="宋体"/>
            <charset val="134"/>
          </rPr>
          <t>完成90％</t>
        </r>
      </text>
    </comment>
    <comment ref="B15" authorId="0">
      <text>
        <r>
          <rPr>
            <sz val="9"/>
            <rFont val="宋体"/>
            <charset val="134"/>
          </rPr>
          <t>T202895.106-青少年事务社会工作基层专项工作经费</t>
        </r>
      </text>
    </comment>
    <comment ref="H15" authorId="0">
      <text>
        <r>
          <rPr>
            <sz val="9"/>
            <rFont val="宋体"/>
            <charset val="134"/>
          </rPr>
          <t>投入开展青少年事务社会工作</t>
        </r>
      </text>
    </comment>
    <comment ref="I15" authorId="0">
      <text>
        <r>
          <rPr>
            <sz val="9"/>
            <rFont val="宋体"/>
            <charset val="134"/>
          </rPr>
          <t>投入100万元</t>
        </r>
      </text>
    </comment>
    <comment ref="H16" authorId="0">
      <text>
        <r>
          <rPr>
            <sz val="9"/>
            <rFont val="宋体"/>
            <charset val="134"/>
          </rPr>
          <t>开展青少年事务社会工作，招募20名社工</t>
        </r>
      </text>
    </comment>
    <comment ref="I16" authorId="0">
      <text>
        <r>
          <rPr>
            <sz val="9"/>
            <rFont val="宋体"/>
            <charset val="134"/>
          </rPr>
          <t>20名</t>
        </r>
      </text>
    </comment>
    <comment ref="A17" authorId="0">
      <text>
        <r>
          <rPr>
            <sz val="9"/>
            <rFont val="宋体"/>
            <charset val="134"/>
          </rPr>
          <t>05-其他工作</t>
        </r>
      </text>
    </comment>
    <comment ref="B19" authorId="0">
      <text>
        <r>
          <rPr>
            <sz val="9"/>
            <rFont val="宋体"/>
            <charset val="134"/>
          </rPr>
          <t>T201645.106-非税收入款项（捐赠款）</t>
        </r>
      </text>
    </comment>
    <comment ref="H19" authorId="0">
      <text>
        <r>
          <rPr>
            <sz val="9"/>
            <rFont val="宋体"/>
            <charset val="134"/>
          </rPr>
          <t>非税收入款项（捐赠款）</t>
        </r>
      </text>
    </comment>
    <comment ref="I19" authorId="0">
      <text>
        <r>
          <rPr>
            <sz val="9"/>
            <rFont val="宋体"/>
            <charset val="134"/>
          </rPr>
          <t>接受30万元捐款</t>
        </r>
      </text>
    </comment>
    <comment ref="H20" authorId="0">
      <text>
        <r>
          <rPr>
            <sz val="9"/>
            <rFont val="宋体"/>
            <charset val="134"/>
          </rPr>
          <t>非税收入款项（捐赠款）</t>
        </r>
      </text>
    </comment>
    <comment ref="I20" authorId="0">
      <text>
        <r>
          <rPr>
            <sz val="9"/>
            <rFont val="宋体"/>
            <charset val="134"/>
          </rPr>
          <t>资助贫困生</t>
        </r>
      </text>
    </comment>
    <comment ref="B21" authorId="0">
      <text>
        <r>
          <rPr>
            <sz val="9"/>
            <rFont val="宋体"/>
            <charset val="134"/>
          </rPr>
          <t>T203249.106-工会经费</t>
        </r>
      </text>
    </comment>
    <comment ref="H21" authorId="0">
      <text>
        <r>
          <rPr>
            <sz val="9"/>
            <rFont val="宋体"/>
            <charset val="134"/>
          </rPr>
          <t>服务工会会员</t>
        </r>
      </text>
    </comment>
    <comment ref="I21" authorId="0">
      <text>
        <r>
          <rPr>
            <sz val="9"/>
            <rFont val="宋体"/>
            <charset val="134"/>
          </rPr>
          <t>服务工会会员</t>
        </r>
      </text>
    </comment>
    <comment ref="H22" authorId="0">
      <text>
        <r>
          <rPr>
            <sz val="9"/>
            <rFont val="宋体"/>
            <charset val="134"/>
          </rPr>
          <t>服务会员</t>
        </r>
      </text>
    </comment>
    <comment ref="I22" authorId="0">
      <text>
        <r>
          <rPr>
            <sz val="9"/>
            <rFont val="宋体"/>
            <charset val="134"/>
          </rPr>
          <t>服务会员</t>
        </r>
      </text>
    </comment>
  </commentList>
</comments>
</file>

<file path=xl/sharedStrings.xml><?xml version="1.0" encoding="utf-8"?>
<sst xmlns="http://schemas.openxmlformats.org/spreadsheetml/2006/main" count="157">
  <si>
    <t>附表1</t>
  </si>
  <si>
    <t>财政拨款收支总表</t>
  </si>
  <si>
    <t>部门：共青团儋州市委员会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</si>
  <si>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</si>
  <si>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</si>
  <si>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</si>
  <si>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</si>
  <si>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</si>
  <si>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</si>
  <si>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</si>
  <si>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</si>
  <si>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</si>
  <si>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</si>
  <si>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</si>
  <si>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</si>
  <si>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</si>
  <si>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</si>
  <si>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</si>
  <si>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</si>
  <si>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</si>
  <si>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</si>
  <si>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</si>
  <si>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</si>
  <si>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</si>
  <si>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</si>
  <si>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</si>
  <si>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</si>
  <si>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</si>
  <si>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</si>
  <si>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</si>
  <si>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</si>
  <si>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</si>
  <si>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</si>
  <si>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</si>
  <si>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</si>
  <si>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</si>
  <si>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</si>
  <si>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</si>
  <si>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</si>
  <si>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</si>
  <si>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</si>
  <si>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</si>
  <si>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</si>
  <si>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</si>
  <si>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</si>
  <si>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</si>
  <si>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</si>
  <si>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</si>
  <si>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</si>
  <si>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</si>
  <si>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</si>
  <si>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</si>
  <si>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 xml:space="preserve">一般行政管理事务 </t>
  </si>
  <si>
    <t>一般行政管理事务</t>
  </si>
  <si>
    <t>其他党委办公厅(室)及相关机构事务支出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</si>
  <si>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</si>
  <si>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</si>
  <si>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</si>
  <si>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</si>
  <si>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</si>
  <si>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</si>
  <si>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</si>
  <si>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</si>
  <si>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</si>
  <si>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</si>
  <si>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</si>
  <si>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</si>
  <si>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</si>
  <si>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</si>
  <si>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</si>
  <si>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</si>
  <si>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</si>
  <si>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</si>
  <si>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</si>
  <si>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</si>
  <si>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</si>
  <si>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</si>
  <si>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</si>
  <si>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</si>
  <si>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</si>
  <si>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</si>
  <si>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</si>
  <si>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</si>
  <si>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</si>
  <si>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</si>
  <si>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</si>
  <si>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</si>
  <si>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</si>
  <si>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</si>
  <si>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</si>
  <si>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</si>
  <si>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</si>
  <si>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</si>
  <si>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</si>
  <si>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</si>
  <si>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</si>
  <si>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</si>
  <si>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</si>
  <si>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</si>
  <si>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</si>
  <si>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</si>
  <si>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</si>
  <si>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</si>
  <si>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</si>
  <si>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</si>
  <si>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</si>
  <si>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共青团儋州市委员会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</si>
  <si>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</si>
  <si>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</si>
  <si>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</si>
  <si>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</si>
  <si>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</si>
  <si>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</si>
  <si>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</si>
  <si>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</si>
  <si>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</si>
  <si>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</si>
  <si>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</si>
  <si>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</si>
  <si>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</si>
  <si>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</si>
  <si>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</si>
  <si>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106-共青团儋州市委员会</t>
  </si>
  <si>
    <t xml:space="preserve">   04-共青团工作</t>
  </si>
  <si>
    <t xml:space="preserve">       01-共青团工作</t>
  </si>
  <si>
    <t xml:space="preserve"> R202597.106-海南国际旅游岛青年服务技能大赛暨儋州赛区选拔赛经费</t>
  </si>
  <si>
    <t xml:space="preserve"> 106001-共青团儋州市委员会本级</t>
  </si>
  <si>
    <t>产出指标</t>
  </si>
  <si>
    <t xml:space="preserve"> 开展技能大赛</t>
  </si>
  <si>
    <t xml:space="preserve"> 及时投入工作经费3万元</t>
  </si>
  <si>
    <t>成效指标</t>
  </si>
  <si>
    <t xml:space="preserve"> 提高青年的服务技能水平</t>
  </si>
  <si>
    <t xml:space="preserve"> 举办1次选拔赛，参加省决赛1次</t>
  </si>
  <si>
    <t xml:space="preserve"> S200294.106-“城乡环境卫生整治·拍客志愿行动”工作经费</t>
  </si>
  <si>
    <t xml:space="preserve"> 投入“一创两建”工作经费</t>
  </si>
  <si>
    <t xml:space="preserve"> 下拨工作经费50万元</t>
  </si>
  <si>
    <t xml:space="preserve"> 组织青少年投身于开展“一创两建”工作</t>
  </si>
  <si>
    <t xml:space="preserve"> 完成经费支出100％</t>
  </si>
  <si>
    <t xml:space="preserve"> T202894.106-共青团儋州市第十五次团代会经费</t>
  </si>
  <si>
    <t xml:space="preserve"> 举办共青团儋州市第十五次团代会</t>
  </si>
  <si>
    <t xml:space="preserve"> 投入27.5万</t>
  </si>
  <si>
    <t xml:space="preserve"> 共青团儋州市第十五次团代会顺利召开</t>
  </si>
  <si>
    <t xml:space="preserve"> 完成90％</t>
  </si>
  <si>
    <t xml:space="preserve"> T202895.106-青少年事务社会工作基层专项工作经费</t>
  </si>
  <si>
    <t xml:space="preserve"> 投入开展青少年事务社会工作</t>
  </si>
  <si>
    <t xml:space="preserve"> 投入100万元</t>
  </si>
  <si>
    <t xml:space="preserve"> 开展青少年事务社会工作，招募20名社工</t>
  </si>
  <si>
    <t xml:space="preserve"> 20名</t>
  </si>
  <si>
    <t xml:space="preserve">   05-其他工作</t>
  </si>
  <si>
    <t xml:space="preserve">       01-其他共青团工作</t>
  </si>
  <si>
    <t xml:space="preserve"> T201645.106-非税收入款项（捐赠款）</t>
  </si>
  <si>
    <t xml:space="preserve"> 非税收入款项（捐赠款）</t>
  </si>
  <si>
    <t xml:space="preserve"> 接受30万元捐款</t>
  </si>
  <si>
    <t xml:space="preserve"> 资助贫困生</t>
  </si>
  <si>
    <t xml:space="preserve"> T203249.106-工会经费</t>
  </si>
  <si>
    <t xml:space="preserve"> 服务工会会员</t>
  </si>
  <si>
    <t xml:space="preserve"> 服务会员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</si>
</sst>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1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0" fontId="17" fillId="8" borderId="15" applyNumberFormat="0" applyAlignment="0" applyProtection="0">
      <alignment vertical="center"/>
    </xf>
    <xf numFmtId="0" fontId="24" fillId="23" borderId="2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176" fontId="0" fillId="0" borderId="2" xfId="0" applyNumberFormat="1" applyBorder="1">
      <alignment vertical="center"/>
    </xf>
    <xf numFmtId="176" fontId="0" fillId="2" borderId="2" xfId="0" applyNumberFormat="1" applyFont="1" applyFill="1" applyBorder="1" applyAlignment="1">
      <alignment horizontal="left" vertical="center"/>
    </xf>
    <xf numFmtId="176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21" workbookViewId="0">
      <selection activeCell="B6" sqref="B6:D32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7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84">
        <v>4580854.9</v>
      </c>
      <c r="C6" s="53" t="s">
        <v>12</v>
      </c>
      <c r="D6" s="31">
        <f>E6+F6</f>
        <v>4260391.6</v>
      </c>
      <c r="E6" s="31">
        <v>4260391.6</v>
      </c>
      <c r="F6" s="31"/>
    </row>
    <row r="7" customHeight="1" spans="1:6">
      <c r="A7" s="31" t="s">
        <v>13</v>
      </c>
      <c r="B7" s="84"/>
      <c r="C7" s="53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53" t="s">
        <v>15</v>
      </c>
      <c r="D8" s="31">
        <f t="shared" si="0"/>
        <v>0</v>
      </c>
      <c r="E8" s="31"/>
      <c r="F8" s="31"/>
    </row>
    <row r="9" customHeight="1" spans="1:6">
      <c r="A9" s="31"/>
      <c r="B9" s="31"/>
      <c r="C9" s="53" t="s">
        <v>16</v>
      </c>
      <c r="D9" s="31">
        <f t="shared" si="0"/>
        <v>0</v>
      </c>
      <c r="E9" s="31"/>
      <c r="F9" s="31"/>
    </row>
    <row r="10" customHeight="1" spans="1:6">
      <c r="A10" s="31"/>
      <c r="B10" s="31"/>
      <c r="C10" s="53" t="s">
        <v>17</v>
      </c>
      <c r="D10" s="31">
        <f t="shared" si="0"/>
        <v>0</v>
      </c>
      <c r="E10" s="31"/>
      <c r="F10" s="31"/>
    </row>
    <row r="11" customHeight="1" spans="1:6">
      <c r="A11" s="31"/>
      <c r="B11" s="31"/>
      <c r="C11" s="53" t="s">
        <v>18</v>
      </c>
      <c r="D11" s="31">
        <f t="shared" si="0"/>
        <v>0</v>
      </c>
      <c r="E11" s="31"/>
      <c r="F11" s="31"/>
    </row>
    <row r="12" customHeight="1" spans="1:6">
      <c r="A12" s="31"/>
      <c r="B12" s="31"/>
      <c r="C12" s="53" t="s">
        <v>19</v>
      </c>
      <c r="D12" s="31">
        <f t="shared" si="0"/>
        <v>0</v>
      </c>
      <c r="E12" s="31"/>
      <c r="F12" s="31"/>
    </row>
    <row r="13" customHeight="1" spans="1:6">
      <c r="A13" s="31"/>
      <c r="B13" s="31"/>
      <c r="C13" s="53" t="s">
        <v>20</v>
      </c>
      <c r="D13" s="31">
        <f t="shared" si="0"/>
        <v>129960</v>
      </c>
      <c r="E13" s="31">
        <v>129960</v>
      </c>
      <c r="F13" s="31"/>
    </row>
    <row r="14" customHeight="1" spans="1:6">
      <c r="A14" s="31"/>
      <c r="B14" s="31"/>
      <c r="C14" s="53" t="s">
        <v>21</v>
      </c>
      <c r="D14" s="31">
        <f t="shared" si="0"/>
        <v>0</v>
      </c>
      <c r="E14" s="31"/>
      <c r="F14" s="31"/>
    </row>
    <row r="15" ht="31" customHeight="1" spans="1:6">
      <c r="A15" s="31"/>
      <c r="B15" s="31"/>
      <c r="C15" s="85" t="s">
        <v>22</v>
      </c>
      <c r="D15" s="31">
        <f t="shared" si="0"/>
        <v>103224.9</v>
      </c>
      <c r="E15" s="31">
        <v>103224.9</v>
      </c>
      <c r="F15" s="31"/>
    </row>
    <row r="16" customHeight="1" spans="1:6">
      <c r="A16" s="31"/>
      <c r="B16" s="31"/>
      <c r="C16" s="53" t="s">
        <v>23</v>
      </c>
      <c r="D16" s="31">
        <f t="shared" si="0"/>
        <v>0</v>
      </c>
      <c r="E16" s="31"/>
      <c r="F16" s="31"/>
    </row>
    <row r="17" customHeight="1" spans="1:6">
      <c r="A17" s="31"/>
      <c r="B17" s="31"/>
      <c r="C17" s="53" t="s">
        <v>24</v>
      </c>
      <c r="D17" s="31">
        <f t="shared" si="0"/>
        <v>0</v>
      </c>
      <c r="E17" s="31"/>
      <c r="F17" s="31"/>
    </row>
    <row r="18" customHeight="1" spans="1:6">
      <c r="A18" s="31"/>
      <c r="B18" s="31"/>
      <c r="C18" s="53" t="s">
        <v>25</v>
      </c>
      <c r="D18" s="31">
        <f t="shared" si="0"/>
        <v>0</v>
      </c>
      <c r="E18" s="31"/>
      <c r="F18" s="31"/>
    </row>
    <row r="19" customHeight="1" spans="1:6">
      <c r="A19" s="31"/>
      <c r="B19" s="31"/>
      <c r="C19" s="53" t="s">
        <v>26</v>
      </c>
      <c r="D19" s="31">
        <f t="shared" si="0"/>
        <v>0</v>
      </c>
      <c r="E19" s="31"/>
      <c r="F19" s="31"/>
    </row>
    <row r="20" customHeight="1" spans="1:6">
      <c r="A20" s="31"/>
      <c r="B20" s="31"/>
      <c r="C20" s="53" t="s">
        <v>27</v>
      </c>
      <c r="D20" s="31">
        <f t="shared" si="0"/>
        <v>0</v>
      </c>
      <c r="E20" s="31"/>
      <c r="F20" s="31"/>
    </row>
    <row r="21" customHeight="1" spans="1:6">
      <c r="A21" s="31"/>
      <c r="B21" s="31"/>
      <c r="C21" s="53" t="s">
        <v>28</v>
      </c>
      <c r="D21" s="31">
        <f t="shared" si="0"/>
        <v>0</v>
      </c>
      <c r="E21" s="31"/>
      <c r="F21" s="31"/>
    </row>
    <row r="22" customHeight="1" spans="1:6">
      <c r="A22" s="31"/>
      <c r="B22" s="31"/>
      <c r="C22" s="53" t="s">
        <v>29</v>
      </c>
      <c r="D22" s="31">
        <f t="shared" si="0"/>
        <v>0</v>
      </c>
      <c r="E22" s="31"/>
      <c r="F22" s="31"/>
    </row>
    <row r="23" customHeight="1" spans="1:6">
      <c r="A23" s="31"/>
      <c r="B23" s="31"/>
      <c r="C23" s="53" t="s">
        <v>30</v>
      </c>
      <c r="D23" s="31">
        <f t="shared" si="0"/>
        <v>0</v>
      </c>
      <c r="E23" s="31"/>
      <c r="F23" s="31"/>
    </row>
    <row r="24" customHeight="1" spans="1:6">
      <c r="A24" s="31"/>
      <c r="B24" s="31"/>
      <c r="C24" s="53" t="s">
        <v>31</v>
      </c>
      <c r="D24" s="31">
        <f t="shared" si="0"/>
        <v>0</v>
      </c>
      <c r="E24" s="31"/>
      <c r="F24" s="31"/>
    </row>
    <row r="25" customHeight="1" spans="1:6">
      <c r="A25" s="31"/>
      <c r="B25" s="31"/>
      <c r="C25" s="53" t="s">
        <v>32</v>
      </c>
      <c r="D25" s="31">
        <f t="shared" si="0"/>
        <v>87278.4</v>
      </c>
      <c r="E25" s="31">
        <v>87278.4</v>
      </c>
      <c r="F25" s="31"/>
    </row>
    <row r="26" customHeight="1" spans="1:6">
      <c r="A26" s="31"/>
      <c r="B26" s="31"/>
      <c r="C26" s="53" t="s">
        <v>33</v>
      </c>
      <c r="D26" s="31">
        <f t="shared" si="0"/>
        <v>0</v>
      </c>
      <c r="E26" s="31"/>
      <c r="F26" s="31"/>
    </row>
    <row r="27" customHeight="1" spans="1:6">
      <c r="A27" s="31"/>
      <c r="B27" s="31"/>
      <c r="C27" s="53" t="s">
        <v>34</v>
      </c>
      <c r="D27" s="31">
        <f t="shared" si="0"/>
        <v>0</v>
      </c>
      <c r="E27" s="31"/>
      <c r="F27" s="31"/>
    </row>
    <row r="28" customHeight="1" spans="1:6">
      <c r="A28" s="31"/>
      <c r="B28" s="31"/>
      <c r="C28" s="53" t="s">
        <v>35</v>
      </c>
      <c r="D28" s="31">
        <f t="shared" si="0"/>
        <v>0</v>
      </c>
      <c r="E28" s="31"/>
      <c r="F28" s="31"/>
    </row>
    <row r="29" customHeight="1" spans="1:6">
      <c r="A29" s="31"/>
      <c r="B29" s="31"/>
      <c r="C29" s="53" t="s">
        <v>36</v>
      </c>
      <c r="D29" s="31">
        <f t="shared" si="0"/>
        <v>0</v>
      </c>
      <c r="E29" s="31"/>
      <c r="F29" s="31"/>
    </row>
    <row r="30" customHeight="1" spans="1:6">
      <c r="A30" s="31"/>
      <c r="B30" s="31"/>
      <c r="C30" s="53" t="s">
        <v>37</v>
      </c>
      <c r="D30" s="31">
        <f t="shared" si="0"/>
        <v>0</v>
      </c>
      <c r="E30" s="31"/>
      <c r="F30" s="31"/>
    </row>
    <row r="31" customHeight="1" spans="1:6">
      <c r="A31" s="31"/>
      <c r="B31" s="31"/>
      <c r="C31" s="53" t="s">
        <v>38</v>
      </c>
      <c r="D31" s="31">
        <f t="shared" si="0"/>
        <v>0</v>
      </c>
      <c r="E31" s="31"/>
      <c r="F31" s="31"/>
    </row>
    <row r="32" customHeight="1" spans="1:6">
      <c r="A32" s="31"/>
      <c r="B32" s="31"/>
      <c r="C32" s="53" t="s">
        <v>39</v>
      </c>
      <c r="D32" s="31">
        <f t="shared" si="0"/>
        <v>0</v>
      </c>
      <c r="E32" s="31"/>
      <c r="F32" s="31"/>
    </row>
    <row r="33" customHeight="1" spans="1:6">
      <c r="A33" s="31" t="s">
        <v>40</v>
      </c>
      <c r="B33" s="31">
        <f>B6+B7</f>
        <v>4580854.9</v>
      </c>
      <c r="C33" s="86" t="s">
        <v>41</v>
      </c>
      <c r="D33" s="31">
        <f>SUM(D6:D32)</f>
        <v>4580854.9</v>
      </c>
      <c r="E33" s="31">
        <f>SUM(E6:E32)</f>
        <v>4580854.9</v>
      </c>
      <c r="F33" s="31">
        <f t="shared" ref="D33:F33" si="1">SUM(F6:F32)</f>
        <v>0</v>
      </c>
    </row>
    <row r="34" s="70" customFormat="1" ht="33" customHeight="1" spans="1:6">
      <c r="A34" s="87"/>
      <c r="B34" s="87"/>
      <c r="C34" s="87"/>
      <c r="D34" s="87"/>
      <c r="E34" s="87"/>
      <c r="F34" s="87"/>
    </row>
    <row r="35" s="70" customFormat="1" ht="33.75" customHeight="1" spans="1:6">
      <c r="A35" s="88"/>
      <c r="B35" s="88"/>
      <c r="C35" s="88"/>
      <c r="D35" s="88"/>
      <c r="E35" s="88"/>
      <c r="F35" s="88"/>
    </row>
    <row r="36" s="70" customFormat="1" ht="33.75" customHeight="1" spans="1:6">
      <c r="A36" s="88"/>
      <c r="B36" s="88"/>
      <c r="C36" s="88"/>
      <c r="D36" s="88"/>
      <c r="E36" s="88"/>
      <c r="F36" s="88"/>
    </row>
    <row r="37" s="70" customFormat="1" ht="33.75" customHeight="1" spans="1:6">
      <c r="A37" s="82"/>
      <c r="B37" s="82"/>
      <c r="C37" s="82"/>
      <c r="D37" s="82"/>
      <c r="E37" s="82"/>
      <c r="F37" s="82"/>
    </row>
    <row r="38" ht="26.25" customHeight="1" spans="1:6">
      <c r="A38" s="60"/>
      <c r="B38" s="60"/>
      <c r="C38" s="60"/>
      <c r="D38" s="60"/>
      <c r="E38" s="60"/>
      <c r="F38" s="60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H10" sqref="H10"/>
    </sheetView>
  </sheetViews>
  <sheetFormatPr defaultColWidth="15.625" defaultRowHeight="24.95" customHeight="1" outlineLevelCol="4"/>
  <cols>
    <col min="1" max="1" width="17" style="60" customWidth="1"/>
    <col min="2" max="2" width="33" customWidth="1"/>
    <col min="3" max="3" width="15.625" style="48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49"/>
      <c r="D2" s="23"/>
      <c r="E2" s="23"/>
    </row>
    <row r="3" customHeight="1" spans="1:5">
      <c r="A3" s="24" t="s">
        <v>2</v>
      </c>
      <c r="B3" s="23"/>
      <c r="C3" s="49"/>
      <c r="D3" s="23"/>
      <c r="E3" s="34" t="s">
        <v>3</v>
      </c>
    </row>
    <row r="4" customHeight="1" spans="1:5">
      <c r="A4" s="29" t="s">
        <v>44</v>
      </c>
      <c r="B4" s="29"/>
      <c r="C4" s="83" t="s">
        <v>45</v>
      </c>
      <c r="D4" s="29"/>
      <c r="E4" s="29"/>
    </row>
    <row r="5" s="59" customFormat="1" customHeight="1" spans="1:5">
      <c r="A5" s="29" t="s">
        <v>46</v>
      </c>
      <c r="B5" s="29" t="s">
        <v>47</v>
      </c>
      <c r="C5" s="83" t="s">
        <v>48</v>
      </c>
      <c r="D5" s="29" t="s">
        <v>49</v>
      </c>
      <c r="E5" s="29" t="s">
        <v>50</v>
      </c>
    </row>
    <row r="6" customHeight="1" spans="1:5">
      <c r="A6" s="30">
        <v>2012901</v>
      </c>
      <c r="B6" s="31" t="s">
        <v>51</v>
      </c>
      <c r="C6" s="54">
        <f t="shared" ref="C6:C18" si="0">SUM(D6:E6)</f>
        <v>901091.6</v>
      </c>
      <c r="D6" s="31">
        <v>901091.6</v>
      </c>
      <c r="E6" s="31"/>
    </row>
    <row r="7" customHeight="1" spans="1:5">
      <c r="A7" s="30">
        <v>2012902</v>
      </c>
      <c r="B7" s="31" t="s">
        <v>52</v>
      </c>
      <c r="C7" s="54">
        <f t="shared" si="0"/>
        <v>7800</v>
      </c>
      <c r="D7" s="31"/>
      <c r="E7" s="31">
        <v>7800</v>
      </c>
    </row>
    <row r="8" customHeight="1" spans="1:5">
      <c r="A8" s="30">
        <v>2013102</v>
      </c>
      <c r="B8" s="31" t="s">
        <v>53</v>
      </c>
      <c r="C8" s="54">
        <f t="shared" si="0"/>
        <v>125800</v>
      </c>
      <c r="D8" s="31"/>
      <c r="E8" s="31">
        <v>125800</v>
      </c>
    </row>
    <row r="9" customHeight="1" spans="1:5">
      <c r="A9" s="30">
        <v>2013199</v>
      </c>
      <c r="B9" s="31" t="s">
        <v>54</v>
      </c>
      <c r="C9" s="54">
        <f t="shared" si="0"/>
        <v>3225700</v>
      </c>
      <c r="D9" s="31"/>
      <c r="E9" s="31">
        <v>3225700</v>
      </c>
    </row>
    <row r="10" customHeight="1" spans="1:5">
      <c r="A10" s="30">
        <v>2080505</v>
      </c>
      <c r="B10" s="31" t="s">
        <v>55</v>
      </c>
      <c r="C10" s="54">
        <f t="shared" si="0"/>
        <v>129960</v>
      </c>
      <c r="D10" s="31">
        <v>129960</v>
      </c>
      <c r="E10" s="31"/>
    </row>
    <row r="11" customHeight="1" spans="1:5">
      <c r="A11" s="30">
        <v>2101101</v>
      </c>
      <c r="B11" s="31" t="s">
        <v>56</v>
      </c>
      <c r="C11" s="54">
        <f t="shared" si="0"/>
        <v>30492.9</v>
      </c>
      <c r="D11" s="31">
        <v>30492.9</v>
      </c>
      <c r="E11" s="31"/>
    </row>
    <row r="12" customHeight="1" spans="1:5">
      <c r="A12" s="30">
        <v>2101103</v>
      </c>
      <c r="B12" s="31" t="s">
        <v>57</v>
      </c>
      <c r="C12" s="54">
        <f t="shared" si="0"/>
        <v>72732</v>
      </c>
      <c r="D12" s="31">
        <v>72732</v>
      </c>
      <c r="E12" s="31"/>
    </row>
    <row r="13" customHeight="1" spans="1:5">
      <c r="A13" s="30">
        <v>2210201</v>
      </c>
      <c r="B13" s="31" t="s">
        <v>58</v>
      </c>
      <c r="C13" s="54">
        <f t="shared" si="0"/>
        <v>87278.4</v>
      </c>
      <c r="D13" s="31">
        <v>87278.4</v>
      </c>
      <c r="E13" s="31"/>
    </row>
    <row r="14" customHeight="1" spans="1:5">
      <c r="A14" s="29" t="s">
        <v>8</v>
      </c>
      <c r="B14" s="29"/>
      <c r="C14" s="54">
        <f t="shared" si="0"/>
        <v>4580854.9</v>
      </c>
      <c r="D14" s="31">
        <f>SUM(D6:D13)</f>
        <v>1221554.9</v>
      </c>
      <c r="E14" s="31">
        <f>SUM(E6:E13)</f>
        <v>3359300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D7" sqref="D7:D10"/>
    </sheetView>
  </sheetViews>
  <sheetFormatPr defaultColWidth="15.625" defaultRowHeight="24.95" customHeight="1" outlineLevelCol="4"/>
  <cols>
    <col min="1" max="1" width="18.25" style="60" customWidth="1"/>
    <col min="2" max="2" width="34.375" customWidth="1"/>
  </cols>
  <sheetData>
    <row r="1" customHeight="1" spans="1:1">
      <c r="A1" t="s">
        <v>59</v>
      </c>
    </row>
    <row r="2" customHeight="1" spans="1:5">
      <c r="A2" s="23" t="s">
        <v>60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61</v>
      </c>
      <c r="B4" s="29"/>
      <c r="C4" s="29" t="s">
        <v>62</v>
      </c>
      <c r="D4" s="29"/>
      <c r="E4" s="29"/>
    </row>
    <row r="5" s="59" customFormat="1" customHeight="1" spans="1:5">
      <c r="A5" s="29" t="s">
        <v>46</v>
      </c>
      <c r="B5" s="29" t="s">
        <v>47</v>
      </c>
      <c r="C5" s="29" t="s">
        <v>8</v>
      </c>
      <c r="D5" s="29" t="s">
        <v>63</v>
      </c>
      <c r="E5" s="29" t="s">
        <v>64</v>
      </c>
    </row>
    <row r="6" s="69" customFormat="1" ht="35" customHeight="1" spans="1:5">
      <c r="A6" s="30">
        <v>2012901</v>
      </c>
      <c r="B6" s="71" t="s">
        <v>51</v>
      </c>
      <c r="C6" s="31">
        <v>901091.6</v>
      </c>
      <c r="D6" s="31">
        <f t="shared" ref="D6:D13" si="0">C6-E6</f>
        <v>714422</v>
      </c>
      <c r="E6" s="31">
        <v>186669.6</v>
      </c>
    </row>
    <row r="7" ht="41" customHeight="1" spans="1:5">
      <c r="A7" s="30">
        <v>2080505</v>
      </c>
      <c r="B7" s="71" t="s">
        <v>55</v>
      </c>
      <c r="C7" s="31">
        <v>129960</v>
      </c>
      <c r="D7" s="31">
        <f t="shared" si="0"/>
        <v>129960</v>
      </c>
      <c r="E7" s="31"/>
    </row>
    <row r="8" ht="41" customHeight="1" spans="1:5">
      <c r="A8" s="72">
        <v>2101101</v>
      </c>
      <c r="B8" s="73" t="s">
        <v>56</v>
      </c>
      <c r="C8" s="31">
        <v>30492.9</v>
      </c>
      <c r="D8" s="31">
        <f t="shared" si="0"/>
        <v>30492.9</v>
      </c>
      <c r="E8" s="74"/>
    </row>
    <row r="9" ht="34" customHeight="1" spans="1:5">
      <c r="A9" s="72">
        <v>2101103</v>
      </c>
      <c r="B9" s="73" t="s">
        <v>57</v>
      </c>
      <c r="C9" s="31">
        <v>72732</v>
      </c>
      <c r="D9" s="31">
        <f t="shared" si="0"/>
        <v>72732</v>
      </c>
      <c r="E9" s="74"/>
    </row>
    <row r="10" ht="34" customHeight="1" spans="1:5">
      <c r="A10" s="75">
        <v>2210201</v>
      </c>
      <c r="B10" s="73" t="s">
        <v>58</v>
      </c>
      <c r="C10" s="76">
        <v>87278.4</v>
      </c>
      <c r="D10" s="31">
        <f t="shared" si="0"/>
        <v>87278.4</v>
      </c>
      <c r="E10" s="74"/>
    </row>
    <row r="11" ht="44" customHeight="1" spans="1:5">
      <c r="A11" s="75"/>
      <c r="B11" s="77"/>
      <c r="C11" s="76"/>
      <c r="D11" s="31">
        <f t="shared" si="0"/>
        <v>0</v>
      </c>
      <c r="E11" s="31"/>
    </row>
    <row r="12" ht="44" customHeight="1" spans="1:5">
      <c r="A12" s="30"/>
      <c r="B12" s="78"/>
      <c r="C12" s="79"/>
      <c r="D12" s="31">
        <f t="shared" si="0"/>
        <v>0</v>
      </c>
      <c r="E12" s="40"/>
    </row>
    <row r="13" customHeight="1" spans="1:5">
      <c r="A13" s="80" t="s">
        <v>8</v>
      </c>
      <c r="B13" s="81"/>
      <c r="C13" s="40">
        <f>SUM(C6:C12)</f>
        <v>1221554.9</v>
      </c>
      <c r="D13" s="31">
        <f t="shared" si="0"/>
        <v>1034885.3</v>
      </c>
      <c r="E13" s="40">
        <f>SUM(E6:E11)</f>
        <v>186669.6</v>
      </c>
    </row>
    <row r="14" customHeight="1" spans="1:5">
      <c r="A14" s="67" t="s">
        <v>65</v>
      </c>
      <c r="B14" s="67"/>
      <c r="C14" s="67"/>
      <c r="D14" s="67"/>
      <c r="E14" s="67"/>
    </row>
    <row r="15" s="70" customFormat="1" ht="36" customHeight="1" spans="1:5">
      <c r="A15" s="82"/>
      <c r="B15" s="82"/>
      <c r="C15" s="82"/>
      <c r="D15" s="82"/>
      <c r="E15" s="82"/>
    </row>
    <row r="16" ht="27" customHeight="1" spans="1:5">
      <c r="A16" s="82"/>
      <c r="B16" s="82"/>
      <c r="C16" s="82"/>
      <c r="D16" s="82"/>
      <c r="E16" s="82"/>
    </row>
    <row r="17" ht="30.75" customHeight="1" spans="1:5">
      <c r="A17" s="82"/>
      <c r="B17" s="82"/>
      <c r="C17" s="82"/>
      <c r="D17" s="82"/>
      <c r="E17" s="82"/>
    </row>
  </sheetData>
  <mergeCells count="8">
    <mergeCell ref="A2:E2"/>
    <mergeCell ref="A4:B4"/>
    <mergeCell ref="C4:E4"/>
    <mergeCell ref="A13:B13"/>
    <mergeCell ref="A14:E14"/>
    <mergeCell ref="A15:E15"/>
    <mergeCell ref="A16:E16"/>
    <mergeCell ref="A17:E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A8" sqref="A8:L8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66</v>
      </c>
    </row>
    <row r="2" ht="34.5" customHeight="1" spans="1:12">
      <c r="A2" s="62" t="s">
        <v>67</v>
      </c>
      <c r="B2" s="62"/>
      <c r="C2" s="62"/>
      <c r="D2" s="62"/>
      <c r="E2" s="62"/>
      <c r="F2" s="62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68</v>
      </c>
    </row>
    <row r="4" ht="29.25" customHeight="1" spans="1:12">
      <c r="A4" s="63" t="s">
        <v>69</v>
      </c>
      <c r="B4" s="63"/>
      <c r="C4" s="63"/>
      <c r="D4" s="63"/>
      <c r="E4" s="63"/>
      <c r="F4" s="63"/>
      <c r="G4" s="29" t="s">
        <v>45</v>
      </c>
      <c r="H4" s="29"/>
      <c r="I4" s="29"/>
      <c r="J4" s="29"/>
      <c r="K4" s="29"/>
      <c r="L4" s="29"/>
    </row>
    <row r="5" s="61" customFormat="1" customHeight="1" spans="1:12">
      <c r="A5" s="64" t="s">
        <v>8</v>
      </c>
      <c r="B5" s="64" t="s">
        <v>70</v>
      </c>
      <c r="C5" s="64" t="s">
        <v>71</v>
      </c>
      <c r="D5" s="64"/>
      <c r="E5" s="64"/>
      <c r="F5" s="64" t="s">
        <v>72</v>
      </c>
      <c r="G5" s="65" t="s">
        <v>8</v>
      </c>
      <c r="H5" s="65" t="s">
        <v>70</v>
      </c>
      <c r="I5" s="65" t="s">
        <v>71</v>
      </c>
      <c r="J5" s="65"/>
      <c r="K5" s="65"/>
      <c r="L5" s="65" t="s">
        <v>72</v>
      </c>
    </row>
    <row r="6" s="61" customFormat="1" customHeight="1" spans="1:12">
      <c r="A6" s="64"/>
      <c r="B6" s="64"/>
      <c r="C6" s="64" t="s">
        <v>48</v>
      </c>
      <c r="D6" s="64" t="s">
        <v>73</v>
      </c>
      <c r="E6" s="64" t="s">
        <v>74</v>
      </c>
      <c r="F6" s="64"/>
      <c r="G6" s="65"/>
      <c r="H6" s="65"/>
      <c r="I6" s="65" t="s">
        <v>48</v>
      </c>
      <c r="J6" s="65" t="s">
        <v>73</v>
      </c>
      <c r="K6" s="65" t="s">
        <v>74</v>
      </c>
      <c r="L6" s="65"/>
    </row>
    <row r="7" ht="39" customHeight="1" spans="1:12">
      <c r="A7" s="32">
        <f>B7+C7+F7</f>
        <v>13.7</v>
      </c>
      <c r="B7" s="32">
        <v>0</v>
      </c>
      <c r="C7" s="32">
        <f>SUM(D7:E7)</f>
        <v>11.4</v>
      </c>
      <c r="D7" s="32">
        <v>0</v>
      </c>
      <c r="E7" s="32">
        <v>11.4</v>
      </c>
      <c r="F7" s="32">
        <v>2.3</v>
      </c>
      <c r="G7" s="31">
        <v>13.7</v>
      </c>
      <c r="H7" s="31">
        <v>0</v>
      </c>
      <c r="I7" s="31">
        <v>11.4</v>
      </c>
      <c r="J7" s="31">
        <v>0</v>
      </c>
      <c r="K7" s="31">
        <v>11.4</v>
      </c>
      <c r="L7" s="31">
        <v>2.3</v>
      </c>
    </row>
    <row r="8" ht="40.5" customHeight="1" spans="1:12">
      <c r="A8" s="66"/>
      <c r="B8" s="66"/>
      <c r="C8" s="66"/>
      <c r="D8" s="66"/>
      <c r="E8" s="66"/>
      <c r="F8" s="66"/>
      <c r="G8" s="67"/>
      <c r="H8" s="67"/>
      <c r="I8" s="67"/>
      <c r="J8" s="67"/>
      <c r="K8" s="67"/>
      <c r="L8" s="67"/>
    </row>
    <row r="9" customHeight="1" spans="1:12">
      <c r="A9" s="68"/>
      <c r="B9" s="68"/>
      <c r="C9" s="68"/>
      <c r="D9" s="68"/>
      <c r="E9" s="68"/>
      <c r="F9" s="68"/>
      <c r="G9" s="60"/>
      <c r="H9" s="60"/>
      <c r="I9" s="60"/>
      <c r="J9" s="60"/>
      <c r="K9" s="60"/>
      <c r="L9" s="60"/>
    </row>
    <row r="10" ht="26.25" customHeight="1" spans="1:12">
      <c r="A10" s="68"/>
      <c r="B10" s="68"/>
      <c r="C10" s="68"/>
      <c r="D10" s="68"/>
      <c r="E10" s="68"/>
      <c r="F10" s="68"/>
      <c r="G10" s="60"/>
      <c r="H10" s="60"/>
      <c r="I10" s="60"/>
      <c r="J10" s="60"/>
      <c r="K10" s="60"/>
      <c r="L10" s="6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F19" sqref="F19"/>
    </sheetView>
  </sheetViews>
  <sheetFormatPr defaultColWidth="15.625" defaultRowHeight="24.95" customHeight="1" outlineLevelCol="4"/>
  <cols>
    <col min="1" max="1" width="12.5" style="60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58" customFormat="1" ht="47.25" customHeight="1" spans="1:5">
      <c r="A2" s="23" t="s">
        <v>76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9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/>
      <c r="B6" s="31"/>
      <c r="C6" s="31"/>
      <c r="D6" s="31"/>
      <c r="E6" s="31"/>
    </row>
    <row r="7" customHeight="1" spans="1:5">
      <c r="A7" s="30"/>
      <c r="B7" s="31"/>
      <c r="C7" s="31"/>
      <c r="D7" s="31"/>
      <c r="E7" s="31"/>
    </row>
    <row r="8" customHeight="1" spans="1:5">
      <c r="A8" s="29" t="s">
        <v>8</v>
      </c>
      <c r="B8" s="29"/>
      <c r="C8" s="31">
        <f>SUM(C6:C7)</f>
        <v>0</v>
      </c>
      <c r="D8" s="31">
        <f>SUM(D6:D7)</f>
        <v>0</v>
      </c>
      <c r="E8" s="31">
        <f>SUM(E6:E7)</f>
        <v>0</v>
      </c>
    </row>
    <row r="9" customHeight="1" spans="1:5">
      <c r="A9" s="60" t="s">
        <v>65</v>
      </c>
      <c r="B9" s="60"/>
      <c r="C9" s="60"/>
      <c r="D9" s="60"/>
      <c r="E9" s="60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3" workbookViewId="0">
      <selection activeCell="F12" sqref="F12"/>
    </sheetView>
  </sheetViews>
  <sheetFormatPr defaultColWidth="9" defaultRowHeight="24.95" customHeight="1" outlineLevelCol="3"/>
  <cols>
    <col min="1" max="1" width="37.5" customWidth="1"/>
    <col min="2" max="2" width="17.375" style="48" customWidth="1"/>
    <col min="3" max="3" width="36.125" style="48" customWidth="1"/>
    <col min="4" max="4" width="15" style="48" customWidth="1"/>
    <col min="5" max="5" width="27.625" customWidth="1"/>
    <col min="6" max="6" width="11.5"/>
  </cols>
  <sheetData>
    <row r="1" customHeight="1" spans="1:1">
      <c r="A1" t="s">
        <v>77</v>
      </c>
    </row>
    <row r="2" ht="40.5" customHeight="1" spans="1:4">
      <c r="A2" s="23" t="s">
        <v>78</v>
      </c>
      <c r="B2" s="49"/>
      <c r="C2" s="49"/>
      <c r="D2" s="49"/>
    </row>
    <row r="3" customHeight="1" spans="1:4">
      <c r="A3" s="24" t="s">
        <v>2</v>
      </c>
      <c r="D3" s="50" t="s">
        <v>3</v>
      </c>
    </row>
    <row r="4" customHeight="1" spans="1:4">
      <c r="A4" s="51" t="s">
        <v>79</v>
      </c>
      <c r="B4" s="52"/>
      <c r="C4" s="52" t="s">
        <v>80</v>
      </c>
      <c r="D4" s="52"/>
    </row>
    <row r="5" customHeight="1" spans="1:4">
      <c r="A5" s="51" t="s">
        <v>81</v>
      </c>
      <c r="B5" s="52" t="s">
        <v>82</v>
      </c>
      <c r="C5" s="52" t="s">
        <v>81</v>
      </c>
      <c r="D5" s="52" t="s">
        <v>82</v>
      </c>
    </row>
    <row r="6" ht="20.1" customHeight="1" spans="1:4">
      <c r="A6" s="53" t="s">
        <v>83</v>
      </c>
      <c r="B6" s="54">
        <v>4580854.9</v>
      </c>
      <c r="C6" s="55" t="s">
        <v>12</v>
      </c>
      <c r="D6" s="54">
        <v>4260391.6</v>
      </c>
    </row>
    <row r="7" ht="20.1" customHeight="1" spans="1:4">
      <c r="A7" s="53" t="s">
        <v>84</v>
      </c>
      <c r="B7" s="54"/>
      <c r="C7" s="55" t="s">
        <v>14</v>
      </c>
      <c r="D7" s="54">
        <v>0</v>
      </c>
    </row>
    <row r="8" ht="20.1" customHeight="1" spans="1:4">
      <c r="A8" s="53" t="s">
        <v>85</v>
      </c>
      <c r="B8" s="54"/>
      <c r="C8" s="55" t="s">
        <v>15</v>
      </c>
      <c r="D8" s="54">
        <v>0</v>
      </c>
    </row>
    <row r="9" ht="20.1" customHeight="1" spans="1:4">
      <c r="A9" s="53" t="s">
        <v>86</v>
      </c>
      <c r="B9" s="54"/>
      <c r="C9" s="55" t="s">
        <v>16</v>
      </c>
      <c r="D9" s="54">
        <v>0</v>
      </c>
    </row>
    <row r="10" ht="20.1" customHeight="1" spans="1:4">
      <c r="A10" s="53" t="s">
        <v>87</v>
      </c>
      <c r="B10" s="54"/>
      <c r="C10" s="55" t="s">
        <v>17</v>
      </c>
      <c r="D10" s="54">
        <v>0</v>
      </c>
    </row>
    <row r="11" ht="20.1" customHeight="1" spans="1:4">
      <c r="A11" s="53" t="s">
        <v>88</v>
      </c>
      <c r="B11" s="54"/>
      <c r="C11" s="55" t="s">
        <v>18</v>
      </c>
      <c r="D11" s="54">
        <v>0</v>
      </c>
    </row>
    <row r="12" ht="20.1" customHeight="1" spans="1:4">
      <c r="A12" s="53" t="s">
        <v>89</v>
      </c>
      <c r="B12" s="54"/>
      <c r="C12" s="55" t="s">
        <v>19</v>
      </c>
      <c r="D12" s="54">
        <v>0</v>
      </c>
    </row>
    <row r="13" ht="20.1" customHeight="1" spans="1:4">
      <c r="A13" s="53"/>
      <c r="B13" s="54"/>
      <c r="C13" s="55" t="s">
        <v>20</v>
      </c>
      <c r="D13" s="54">
        <v>129960</v>
      </c>
    </row>
    <row r="14" ht="20.1" customHeight="1" spans="1:4">
      <c r="A14" s="53"/>
      <c r="B14" s="54"/>
      <c r="C14" s="55" t="s">
        <v>21</v>
      </c>
      <c r="D14" s="54">
        <v>0</v>
      </c>
    </row>
    <row r="15" ht="20.1" customHeight="1" spans="1:4">
      <c r="A15" s="53"/>
      <c r="B15" s="54"/>
      <c r="C15" s="56" t="s">
        <v>22</v>
      </c>
      <c r="D15" s="54">
        <v>103224.9</v>
      </c>
    </row>
    <row r="16" ht="20.1" customHeight="1" spans="1:4">
      <c r="A16" s="53"/>
      <c r="B16" s="54"/>
      <c r="C16" s="55" t="s">
        <v>23</v>
      </c>
      <c r="D16" s="54">
        <v>0</v>
      </c>
    </row>
    <row r="17" ht="20.1" customHeight="1" spans="1:4">
      <c r="A17" s="53"/>
      <c r="B17" s="54"/>
      <c r="C17" s="55" t="s">
        <v>24</v>
      </c>
      <c r="D17" s="54">
        <v>0</v>
      </c>
    </row>
    <row r="18" ht="20.1" customHeight="1" spans="1:4">
      <c r="A18" s="53"/>
      <c r="B18" s="54"/>
      <c r="C18" s="55" t="s">
        <v>25</v>
      </c>
      <c r="D18" s="54">
        <v>0</v>
      </c>
    </row>
    <row r="19" ht="20.1" customHeight="1" spans="1:4">
      <c r="A19" s="53"/>
      <c r="B19" s="54"/>
      <c r="C19" s="55" t="s">
        <v>26</v>
      </c>
      <c r="D19" s="54">
        <v>0</v>
      </c>
    </row>
    <row r="20" ht="20.1" customHeight="1" spans="1:4">
      <c r="A20" s="53"/>
      <c r="B20" s="54"/>
      <c r="C20" s="55" t="s">
        <v>27</v>
      </c>
      <c r="D20" s="54">
        <v>0</v>
      </c>
    </row>
    <row r="21" ht="20.1" customHeight="1" spans="1:4">
      <c r="A21" s="53"/>
      <c r="B21" s="54"/>
      <c r="C21" s="55" t="s">
        <v>28</v>
      </c>
      <c r="D21" s="54">
        <v>0</v>
      </c>
    </row>
    <row r="22" ht="20.1" customHeight="1" spans="1:4">
      <c r="A22" s="53"/>
      <c r="B22" s="54"/>
      <c r="C22" s="55" t="s">
        <v>29</v>
      </c>
      <c r="D22" s="54">
        <v>0</v>
      </c>
    </row>
    <row r="23" ht="20.1" customHeight="1" spans="1:4">
      <c r="A23" s="57"/>
      <c r="B23" s="54"/>
      <c r="C23" s="55" t="s">
        <v>30</v>
      </c>
      <c r="D23" s="54">
        <v>0</v>
      </c>
    </row>
    <row r="24" ht="20.1" customHeight="1" spans="1:4">
      <c r="A24" s="57"/>
      <c r="B24" s="54"/>
      <c r="C24" s="55" t="s">
        <v>31</v>
      </c>
      <c r="D24" s="54">
        <v>0</v>
      </c>
    </row>
    <row r="25" ht="20.1" customHeight="1" spans="1:4">
      <c r="A25" s="57"/>
      <c r="B25" s="54"/>
      <c r="C25" s="55" t="s">
        <v>32</v>
      </c>
      <c r="D25" s="54">
        <v>87278.4</v>
      </c>
    </row>
    <row r="26" ht="20.1" customHeight="1" spans="1:4">
      <c r="A26" s="57"/>
      <c r="B26" s="54"/>
      <c r="C26" s="55" t="s">
        <v>33</v>
      </c>
      <c r="D26" s="54">
        <v>0</v>
      </c>
    </row>
    <row r="27" ht="20.1" customHeight="1" spans="1:4">
      <c r="A27" s="57"/>
      <c r="B27" s="54"/>
      <c r="C27" s="55" t="s">
        <v>34</v>
      </c>
      <c r="D27" s="54">
        <v>0</v>
      </c>
    </row>
    <row r="28" ht="20.1" customHeight="1" spans="1:4">
      <c r="A28" s="57"/>
      <c r="B28" s="54"/>
      <c r="C28" s="55" t="s">
        <v>35</v>
      </c>
      <c r="D28" s="54">
        <v>0</v>
      </c>
    </row>
    <row r="29" ht="20.1" customHeight="1" spans="1:4">
      <c r="A29" s="57"/>
      <c r="B29" s="54"/>
      <c r="C29" s="55" t="s">
        <v>36</v>
      </c>
      <c r="D29" s="54">
        <v>0</v>
      </c>
    </row>
    <row r="30" ht="20.1" customHeight="1" spans="1:4">
      <c r="A30" s="57"/>
      <c r="B30" s="54"/>
      <c r="C30" s="55" t="s">
        <v>37</v>
      </c>
      <c r="D30" s="54">
        <v>0</v>
      </c>
    </row>
    <row r="31" ht="20.1" customHeight="1" spans="1:4">
      <c r="A31" s="57"/>
      <c r="B31" s="54"/>
      <c r="C31" s="55" t="s">
        <v>38</v>
      </c>
      <c r="D31" s="54">
        <v>0</v>
      </c>
    </row>
    <row r="32" ht="20.1" customHeight="1" spans="1:4">
      <c r="A32" s="57"/>
      <c r="B32" s="54"/>
      <c r="C32" s="55" t="s">
        <v>39</v>
      </c>
      <c r="D32" s="54">
        <v>0</v>
      </c>
    </row>
    <row r="33" ht="20.1" customHeight="1" spans="1:4">
      <c r="A33" s="51" t="s">
        <v>90</v>
      </c>
      <c r="B33" s="54">
        <f>B6+B7</f>
        <v>4580854.9</v>
      </c>
      <c r="C33" s="52" t="s">
        <v>91</v>
      </c>
      <c r="D33" s="54">
        <f>SUM(D6:D32)</f>
        <v>4580854.9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A7" sqref="A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92</v>
      </c>
    </row>
    <row r="2" customFormat="1" ht="35.25" customHeight="1" spans="1:12">
      <c r="A2" s="23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7" t="s">
        <v>3</v>
      </c>
    </row>
    <row r="4" s="1" customFormat="1" ht="17.25" customHeight="1" spans="1:12">
      <c r="A4" s="42" t="s">
        <v>94</v>
      </c>
      <c r="B4" s="43" t="s">
        <v>95</v>
      </c>
      <c r="C4" s="43" t="s">
        <v>96</v>
      </c>
      <c r="D4" s="43" t="s">
        <v>97</v>
      </c>
      <c r="E4" s="43" t="s">
        <v>98</v>
      </c>
      <c r="F4" s="43" t="s">
        <v>99</v>
      </c>
      <c r="G4" s="43" t="s">
        <v>100</v>
      </c>
      <c r="H4" s="43" t="s">
        <v>101</v>
      </c>
      <c r="I4" s="43" t="s">
        <v>102</v>
      </c>
      <c r="J4" s="43" t="s">
        <v>103</v>
      </c>
      <c r="K4" s="43" t="s">
        <v>104</v>
      </c>
      <c r="L4" s="43" t="s">
        <v>105</v>
      </c>
    </row>
    <row r="5" s="1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1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customFormat="1" ht="57" customHeight="1" spans="1:12">
      <c r="A7" s="46" t="s">
        <v>106</v>
      </c>
      <c r="B7" s="31">
        <f>E7</f>
        <v>4580854.9</v>
      </c>
      <c r="C7" s="32"/>
      <c r="D7" s="32"/>
      <c r="E7" s="31">
        <f>SUM(F7:L7)</f>
        <v>4580854.9</v>
      </c>
      <c r="F7" s="31">
        <f>部门收支总表!B6</f>
        <v>4580854.9</v>
      </c>
      <c r="G7" s="31">
        <f>部门收支总表!B7</f>
        <v>0</v>
      </c>
      <c r="H7" s="31"/>
      <c r="I7" s="31"/>
      <c r="J7" s="31"/>
      <c r="K7" s="31"/>
      <c r="L7" s="3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"/>
  <sheetViews>
    <sheetView workbookViewId="0">
      <selection activeCell="K9" sqref="K9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107</v>
      </c>
    </row>
    <row r="2" ht="31.5" customHeight="1" spans="1:9">
      <c r="A2" s="23" t="s">
        <v>108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4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5"/>
      <c r="K4" s="24"/>
      <c r="L4" s="36"/>
      <c r="M4" s="36"/>
      <c r="N4" s="36"/>
      <c r="O4" s="37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63</v>
      </c>
      <c r="F5" s="29" t="s">
        <v>64</v>
      </c>
      <c r="G5" s="26" t="s">
        <v>48</v>
      </c>
      <c r="H5" s="27" t="s">
        <v>109</v>
      </c>
      <c r="I5" s="26" t="s">
        <v>110</v>
      </c>
      <c r="J5" s="38"/>
      <c r="K5" s="39"/>
      <c r="L5" s="39"/>
      <c r="M5" s="39"/>
      <c r="N5" s="39"/>
      <c r="O5" s="39"/>
    </row>
    <row r="6" customHeight="1" spans="1:15">
      <c r="A6" s="30">
        <v>2012901</v>
      </c>
      <c r="B6" s="31" t="s">
        <v>51</v>
      </c>
      <c r="C6" s="31">
        <v>901091.6</v>
      </c>
      <c r="D6" s="31">
        <f>E6+F6</f>
        <v>901091.6</v>
      </c>
      <c r="E6" s="31">
        <v>714422</v>
      </c>
      <c r="F6" s="31">
        <v>186669.6</v>
      </c>
      <c r="G6" s="31">
        <f t="shared" ref="G6:G18" si="0">H6+I6</f>
        <v>0</v>
      </c>
      <c r="H6" s="31"/>
      <c r="I6" s="40"/>
      <c r="K6" s="39"/>
      <c r="L6" s="39"/>
      <c r="M6" s="39"/>
      <c r="N6" s="39"/>
      <c r="O6" s="39"/>
    </row>
    <row r="7" customHeight="1" spans="1:15">
      <c r="A7" s="30">
        <v>2012902</v>
      </c>
      <c r="B7" s="31" t="s">
        <v>52</v>
      </c>
      <c r="C7" s="31">
        <v>7800</v>
      </c>
      <c r="D7" s="31">
        <f t="shared" ref="D6:D17" si="1">E7+F7</f>
        <v>0</v>
      </c>
      <c r="E7" s="31"/>
      <c r="F7" s="31"/>
      <c r="G7" s="31">
        <f t="shared" si="0"/>
        <v>7800</v>
      </c>
      <c r="H7" s="32">
        <v>7800</v>
      </c>
      <c r="I7" s="32"/>
      <c r="K7" s="39"/>
      <c r="L7" s="39"/>
      <c r="M7" s="39"/>
      <c r="N7" s="39"/>
      <c r="O7" s="39"/>
    </row>
    <row r="8" customHeight="1" spans="1:15">
      <c r="A8" s="30">
        <v>2013102</v>
      </c>
      <c r="B8" s="31" t="s">
        <v>53</v>
      </c>
      <c r="C8" s="31">
        <v>125800</v>
      </c>
      <c r="D8" s="31">
        <f t="shared" si="1"/>
        <v>0</v>
      </c>
      <c r="E8" s="31"/>
      <c r="F8" s="31"/>
      <c r="G8" s="31">
        <f t="shared" si="0"/>
        <v>125800</v>
      </c>
      <c r="H8" s="32">
        <v>125800</v>
      </c>
      <c r="I8" s="32"/>
      <c r="K8" s="39"/>
      <c r="L8" s="39"/>
      <c r="M8" s="39"/>
      <c r="N8" s="39"/>
      <c r="O8" s="39"/>
    </row>
    <row r="9" customHeight="1" spans="1:15">
      <c r="A9" s="30">
        <v>2013199</v>
      </c>
      <c r="B9" s="31" t="s">
        <v>54</v>
      </c>
      <c r="C9" s="31">
        <v>3225700</v>
      </c>
      <c r="D9" s="31">
        <f t="shared" si="1"/>
        <v>0</v>
      </c>
      <c r="E9" s="31"/>
      <c r="F9" s="31"/>
      <c r="G9" s="31">
        <f t="shared" si="0"/>
        <v>3225700</v>
      </c>
      <c r="H9" s="32">
        <v>3225700</v>
      </c>
      <c r="I9" s="32"/>
      <c r="K9" s="39"/>
      <c r="L9" s="39"/>
      <c r="M9" s="39"/>
      <c r="N9" s="39"/>
      <c r="O9" s="39"/>
    </row>
    <row r="10" customHeight="1" spans="1:15">
      <c r="A10" s="30">
        <v>2080505</v>
      </c>
      <c r="B10" s="31" t="s">
        <v>55</v>
      </c>
      <c r="C10" s="31">
        <v>129960</v>
      </c>
      <c r="D10" s="31">
        <f t="shared" si="1"/>
        <v>129960</v>
      </c>
      <c r="E10" s="31">
        <v>129960</v>
      </c>
      <c r="F10" s="31"/>
      <c r="G10" s="31">
        <f t="shared" si="0"/>
        <v>0</v>
      </c>
      <c r="H10" s="31"/>
      <c r="I10" s="31"/>
      <c r="K10" s="39"/>
      <c r="L10" s="39"/>
      <c r="M10" s="39"/>
      <c r="N10" s="39"/>
      <c r="O10" s="39"/>
    </row>
    <row r="11" customHeight="1" spans="1:15">
      <c r="A11" s="30">
        <v>2101101</v>
      </c>
      <c r="B11" s="31" t="s">
        <v>56</v>
      </c>
      <c r="C11" s="31">
        <v>30492.9</v>
      </c>
      <c r="D11" s="31">
        <f t="shared" si="1"/>
        <v>30492.9</v>
      </c>
      <c r="E11" s="31">
        <v>30492.9</v>
      </c>
      <c r="F11" s="31"/>
      <c r="G11" s="31">
        <f t="shared" si="0"/>
        <v>0</v>
      </c>
      <c r="H11" s="31"/>
      <c r="I11" s="31"/>
      <c r="K11" s="39"/>
      <c r="L11" s="39"/>
      <c r="M11" s="39"/>
      <c r="N11" s="39"/>
      <c r="O11" s="39"/>
    </row>
    <row r="12" customHeight="1" spans="1:15">
      <c r="A12" s="30">
        <v>2101103</v>
      </c>
      <c r="B12" s="31" t="s">
        <v>57</v>
      </c>
      <c r="C12" s="31">
        <v>72732</v>
      </c>
      <c r="D12" s="31">
        <f t="shared" si="1"/>
        <v>72732</v>
      </c>
      <c r="E12" s="31">
        <v>72732</v>
      </c>
      <c r="F12" s="31"/>
      <c r="G12" s="31">
        <f t="shared" si="0"/>
        <v>0</v>
      </c>
      <c r="H12" s="31"/>
      <c r="I12" s="31"/>
      <c r="K12" s="39"/>
      <c r="L12" s="39"/>
      <c r="M12" s="39"/>
      <c r="N12" s="39"/>
      <c r="O12" s="39"/>
    </row>
    <row r="13" customHeight="1" spans="1:15">
      <c r="A13" s="30">
        <v>2210201</v>
      </c>
      <c r="B13" s="31" t="s">
        <v>58</v>
      </c>
      <c r="C13" s="31">
        <v>87278.4</v>
      </c>
      <c r="D13" s="31">
        <f t="shared" si="1"/>
        <v>87278.4</v>
      </c>
      <c r="E13" s="31">
        <v>87278.4</v>
      </c>
      <c r="F13" s="31"/>
      <c r="G13" s="31">
        <f t="shared" si="0"/>
        <v>0</v>
      </c>
      <c r="H13" s="31"/>
      <c r="I13" s="31"/>
      <c r="K13" s="39"/>
      <c r="L13" s="39"/>
      <c r="M13" s="39"/>
      <c r="N13" s="39"/>
      <c r="O13" s="39"/>
    </row>
    <row r="14" customHeight="1" spans="1:15">
      <c r="A14" s="30"/>
      <c r="B14" s="31"/>
      <c r="C14" s="31"/>
      <c r="D14" s="31">
        <f t="shared" si="1"/>
        <v>0</v>
      </c>
      <c r="E14" s="31"/>
      <c r="F14" s="31"/>
      <c r="G14" s="31">
        <f t="shared" si="0"/>
        <v>0</v>
      </c>
      <c r="H14" s="31"/>
      <c r="I14" s="31"/>
      <c r="K14" s="39"/>
      <c r="L14" s="39"/>
      <c r="M14" s="39"/>
      <c r="N14" s="39"/>
      <c r="O14" s="39"/>
    </row>
    <row r="15" customHeight="1" spans="1:15">
      <c r="A15" s="29" t="s">
        <v>8</v>
      </c>
      <c r="B15" s="29"/>
      <c r="C15" s="31">
        <f t="shared" ref="C15:F15" si="2">SUM(C6:C14)</f>
        <v>4580854.9</v>
      </c>
      <c r="D15" s="31">
        <f t="shared" si="2"/>
        <v>1221554.9</v>
      </c>
      <c r="E15" s="31">
        <f t="shared" si="2"/>
        <v>1034885.3</v>
      </c>
      <c r="F15" s="31">
        <f t="shared" si="2"/>
        <v>186669.6</v>
      </c>
      <c r="G15" s="31">
        <f t="shared" si="0"/>
        <v>3359300</v>
      </c>
      <c r="H15" s="31">
        <f>SUM(H6:H14)</f>
        <v>3359300</v>
      </c>
      <c r="I15" s="31">
        <f>SUM(I6:I14)</f>
        <v>0</v>
      </c>
      <c r="K15" s="41"/>
      <c r="L15" s="24"/>
      <c r="M15" s="24"/>
      <c r="N15" s="24"/>
      <c r="O15" s="24"/>
    </row>
    <row r="16" ht="32.25" customHeight="1" spans="1:15">
      <c r="A16" s="33" t="s">
        <v>111</v>
      </c>
      <c r="B16" s="33"/>
      <c r="C16" s="33"/>
      <c r="D16" s="33"/>
      <c r="E16" s="33"/>
      <c r="F16" s="33"/>
      <c r="G16" s="33"/>
      <c r="H16" s="33"/>
      <c r="I16" s="33"/>
      <c r="K16" s="41"/>
      <c r="L16" s="24"/>
      <c r="M16" s="24"/>
      <c r="N16" s="24"/>
      <c r="O16" s="24"/>
    </row>
    <row r="17" ht="30.75" customHeight="1" spans="1:15">
      <c r="A17" s="33"/>
      <c r="B17" s="33"/>
      <c r="C17" s="33"/>
      <c r="D17" s="33"/>
      <c r="E17" s="33"/>
      <c r="F17" s="33"/>
      <c r="G17" s="33"/>
      <c r="H17" s="33"/>
      <c r="I17" s="33"/>
      <c r="K17" s="41"/>
      <c r="L17" s="24"/>
      <c r="M17" s="24"/>
      <c r="N17" s="24"/>
      <c r="O17" s="24"/>
    </row>
    <row r="18" customHeight="1" spans="11:15">
      <c r="K18" s="24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  <row r="23" customHeight="1" spans="11:15">
      <c r="K23" s="24"/>
      <c r="L23" s="24"/>
      <c r="M23" s="24"/>
      <c r="N23" s="24"/>
      <c r="O23" s="24"/>
    </row>
    <row r="24" customHeight="1" spans="11:15">
      <c r="K24" s="24"/>
      <c r="L24" s="24"/>
      <c r="M24" s="24"/>
      <c r="N24" s="24"/>
      <c r="O24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5:B15"/>
    <mergeCell ref="C4:C5"/>
    <mergeCell ref="A16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2"/>
  <sheetViews>
    <sheetView topLeftCell="A3" workbookViewId="0">
      <selection activeCell="F13" sqref="F13:F14"/>
    </sheetView>
  </sheetViews>
  <sheetFormatPr defaultColWidth="9" defaultRowHeight="13.5"/>
  <cols>
    <col min="1" max="1" width="31.625" style="2" customWidth="1"/>
    <col min="2" max="2" width="18.375" style="2" customWidth="1"/>
    <col min="3" max="3" width="18.875" style="2" customWidth="1"/>
    <col min="4" max="4" width="13.375" style="2" customWidth="1"/>
    <col min="5" max="5" width="13.75" style="2"/>
    <col min="6" max="6" width="14.375" style="2" customWidth="1"/>
    <col min="7" max="7" width="13.875" style="2" customWidth="1"/>
    <col min="8" max="8" width="27.375" style="2" customWidth="1"/>
    <col min="9" max="9" width="27.625" style="2" customWidth="1"/>
    <col min="10" max="16382" width="9" style="2"/>
    <col min="16383" max="16384" width="9" style="3"/>
  </cols>
  <sheetData>
    <row r="1" spans="1:9">
      <c r="A1" s="3" t="s">
        <v>112</v>
      </c>
      <c r="B1" s="4"/>
      <c r="C1" s="5" t="s">
        <v>113</v>
      </c>
      <c r="D1" s="5" t="s">
        <v>113</v>
      </c>
      <c r="E1" s="5" t="s">
        <v>113</v>
      </c>
      <c r="F1" s="5" t="s">
        <v>113</v>
      </c>
      <c r="G1" s="5" t="s">
        <v>113</v>
      </c>
      <c r="H1" s="5" t="s">
        <v>113</v>
      </c>
      <c r="I1" s="5" t="s">
        <v>113</v>
      </c>
    </row>
    <row r="2" ht="27" spans="1:9">
      <c r="A2" s="6" t="s">
        <v>114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115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116</v>
      </c>
      <c r="B4" s="14" t="s">
        <v>117</v>
      </c>
      <c r="C4" s="14" t="s">
        <v>118</v>
      </c>
      <c r="D4" s="14" t="s">
        <v>7</v>
      </c>
      <c r="E4" s="14"/>
      <c r="F4" s="14"/>
      <c r="G4" s="14" t="s">
        <v>119</v>
      </c>
      <c r="H4" s="14" t="s">
        <v>120</v>
      </c>
      <c r="I4" s="14" t="s">
        <v>121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109</v>
      </c>
      <c r="F5" s="14" t="s">
        <v>110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122</v>
      </c>
      <c r="B6" s="16"/>
      <c r="C6" s="17"/>
      <c r="D6" s="18">
        <v>2112800</v>
      </c>
      <c r="E6" s="18">
        <v>2112800</v>
      </c>
      <c r="F6" s="18" t="s">
        <v>115</v>
      </c>
      <c r="G6" s="16"/>
      <c r="H6" s="16"/>
      <c r="I6" s="16"/>
    </row>
    <row r="7" ht="30" customHeight="1" spans="1:9">
      <c r="A7" s="15" t="s">
        <v>123</v>
      </c>
      <c r="B7" s="16"/>
      <c r="C7" s="17"/>
      <c r="D7" s="18">
        <v>1805000</v>
      </c>
      <c r="E7" s="18">
        <v>1805000</v>
      </c>
      <c r="F7" s="18" t="s">
        <v>115</v>
      </c>
      <c r="G7" s="16"/>
      <c r="H7" s="16"/>
      <c r="I7" s="16"/>
    </row>
    <row r="8" ht="28" customHeight="1" spans="1:9">
      <c r="A8" s="19" t="s">
        <v>124</v>
      </c>
      <c r="B8" s="16"/>
      <c r="C8" s="17"/>
      <c r="D8" s="18">
        <v>1805000</v>
      </c>
      <c r="E8" s="18">
        <v>1805000</v>
      </c>
      <c r="F8" s="18" t="s">
        <v>115</v>
      </c>
      <c r="G8" s="16"/>
      <c r="H8" s="16"/>
      <c r="I8" s="16"/>
    </row>
    <row r="9" spans="1:9">
      <c r="A9" s="19"/>
      <c r="B9" s="19" t="s">
        <v>125</v>
      </c>
      <c r="C9" s="19" t="s">
        <v>126</v>
      </c>
      <c r="D9" s="18">
        <v>30000</v>
      </c>
      <c r="E9" s="18">
        <v>30000</v>
      </c>
      <c r="F9" s="18" t="s">
        <v>115</v>
      </c>
      <c r="G9" s="20" t="s">
        <v>127</v>
      </c>
      <c r="H9" s="15" t="s">
        <v>128</v>
      </c>
      <c r="I9" s="15" t="s">
        <v>129</v>
      </c>
    </row>
    <row r="10" ht="27" spans="1:9">
      <c r="A10" s="19"/>
      <c r="B10" s="19"/>
      <c r="C10" s="19"/>
      <c r="D10" s="18"/>
      <c r="E10" s="18"/>
      <c r="F10" s="18"/>
      <c r="G10" s="20" t="s">
        <v>130</v>
      </c>
      <c r="H10" s="15" t="s">
        <v>131</v>
      </c>
      <c r="I10" s="15" t="s">
        <v>132</v>
      </c>
    </row>
    <row r="11" spans="1:9">
      <c r="A11" s="19"/>
      <c r="B11" s="19" t="s">
        <v>133</v>
      </c>
      <c r="C11" s="19" t="s">
        <v>126</v>
      </c>
      <c r="D11" s="18">
        <v>500000</v>
      </c>
      <c r="E11" s="18">
        <v>500000</v>
      </c>
      <c r="F11" s="18" t="s">
        <v>115</v>
      </c>
      <c r="G11" s="20" t="s">
        <v>127</v>
      </c>
      <c r="H11" s="15" t="s">
        <v>134</v>
      </c>
      <c r="I11" s="15" t="s">
        <v>135</v>
      </c>
    </row>
    <row r="12" ht="27" spans="1:9">
      <c r="A12" s="19"/>
      <c r="B12" s="19"/>
      <c r="C12" s="19"/>
      <c r="D12" s="18"/>
      <c r="E12" s="18"/>
      <c r="F12" s="18"/>
      <c r="G12" s="20" t="s">
        <v>130</v>
      </c>
      <c r="H12" s="15" t="s">
        <v>136</v>
      </c>
      <c r="I12" s="15" t="s">
        <v>137</v>
      </c>
    </row>
    <row r="13" ht="27" spans="1:9">
      <c r="A13" s="19"/>
      <c r="B13" s="19" t="s">
        <v>138</v>
      </c>
      <c r="C13" s="19" t="s">
        <v>126</v>
      </c>
      <c r="D13" s="18">
        <v>275000</v>
      </c>
      <c r="E13" s="18">
        <v>275000</v>
      </c>
      <c r="F13" s="18" t="s">
        <v>115</v>
      </c>
      <c r="G13" s="20" t="s">
        <v>127</v>
      </c>
      <c r="H13" s="15" t="s">
        <v>139</v>
      </c>
      <c r="I13" s="15" t="s">
        <v>140</v>
      </c>
    </row>
    <row r="14" ht="27" spans="1:9">
      <c r="A14" s="19"/>
      <c r="B14" s="19"/>
      <c r="C14" s="19"/>
      <c r="D14" s="18"/>
      <c r="E14" s="18"/>
      <c r="F14" s="18"/>
      <c r="G14" s="20" t="s">
        <v>130</v>
      </c>
      <c r="H14" s="15" t="s">
        <v>141</v>
      </c>
      <c r="I14" s="15" t="s">
        <v>142</v>
      </c>
    </row>
    <row r="15" spans="1:9">
      <c r="A15" s="19"/>
      <c r="B15" s="19" t="s">
        <v>143</v>
      </c>
      <c r="C15" s="19" t="s">
        <v>126</v>
      </c>
      <c r="D15" s="18">
        <v>1000000</v>
      </c>
      <c r="E15" s="18">
        <v>1000000</v>
      </c>
      <c r="F15" s="18" t="s">
        <v>115</v>
      </c>
      <c r="G15" s="20" t="s">
        <v>127</v>
      </c>
      <c r="H15" s="15" t="s">
        <v>144</v>
      </c>
      <c r="I15" s="15" t="s">
        <v>145</v>
      </c>
    </row>
    <row r="16" ht="27" spans="1:9">
      <c r="A16" s="19"/>
      <c r="B16" s="19"/>
      <c r="C16" s="19"/>
      <c r="D16" s="18"/>
      <c r="E16" s="18"/>
      <c r="F16" s="18"/>
      <c r="G16" s="20" t="s">
        <v>130</v>
      </c>
      <c r="H16" s="15" t="s">
        <v>146</v>
      </c>
      <c r="I16" s="15" t="s">
        <v>147</v>
      </c>
    </row>
    <row r="17" spans="1:9">
      <c r="A17" s="15" t="s">
        <v>148</v>
      </c>
      <c r="B17" s="16"/>
      <c r="C17" s="17"/>
      <c r="D17" s="18">
        <v>307800</v>
      </c>
      <c r="E17" s="18">
        <v>307800</v>
      </c>
      <c r="F17" s="18" t="s">
        <v>115</v>
      </c>
      <c r="G17" s="16"/>
      <c r="H17" s="16"/>
      <c r="I17" s="16"/>
    </row>
    <row r="18" spans="1:9">
      <c r="A18" s="19" t="s">
        <v>149</v>
      </c>
      <c r="B18" s="16"/>
      <c r="C18" s="17"/>
      <c r="D18" s="18">
        <v>307800</v>
      </c>
      <c r="E18" s="18">
        <v>307800</v>
      </c>
      <c r="F18" s="18" t="s">
        <v>115</v>
      </c>
      <c r="G18" s="16"/>
      <c r="H18" s="16"/>
      <c r="I18" s="16"/>
    </row>
    <row r="19" spans="1:9">
      <c r="A19" s="19"/>
      <c r="B19" s="19" t="s">
        <v>150</v>
      </c>
      <c r="C19" s="19" t="s">
        <v>126</v>
      </c>
      <c r="D19" s="18">
        <v>300000</v>
      </c>
      <c r="E19" s="18">
        <v>300000</v>
      </c>
      <c r="F19" s="18" t="s">
        <v>115</v>
      </c>
      <c r="G19" s="20" t="s">
        <v>127</v>
      </c>
      <c r="H19" s="15" t="s">
        <v>151</v>
      </c>
      <c r="I19" s="15" t="s">
        <v>152</v>
      </c>
    </row>
    <row r="20" spans="1:9">
      <c r="A20" s="19"/>
      <c r="B20" s="19"/>
      <c r="C20" s="19"/>
      <c r="D20" s="18"/>
      <c r="E20" s="18"/>
      <c r="F20" s="18"/>
      <c r="G20" s="20" t="s">
        <v>130</v>
      </c>
      <c r="H20" s="15" t="s">
        <v>151</v>
      </c>
      <c r="I20" s="15" t="s">
        <v>153</v>
      </c>
    </row>
    <row r="21" spans="1:9">
      <c r="A21" s="19"/>
      <c r="B21" s="19" t="s">
        <v>154</v>
      </c>
      <c r="C21" s="19" t="s">
        <v>126</v>
      </c>
      <c r="D21" s="18">
        <v>7800</v>
      </c>
      <c r="E21" s="18">
        <v>7800</v>
      </c>
      <c r="F21" s="18" t="s">
        <v>115</v>
      </c>
      <c r="G21" s="20" t="s">
        <v>127</v>
      </c>
      <c r="H21" s="15" t="s">
        <v>155</v>
      </c>
      <c r="I21" s="15" t="s">
        <v>155</v>
      </c>
    </row>
    <row r="22" spans="1:9">
      <c r="A22" s="19"/>
      <c r="B22" s="19"/>
      <c r="C22" s="19"/>
      <c r="D22" s="18"/>
      <c r="E22" s="18"/>
      <c r="F22" s="18"/>
      <c r="G22" s="20" t="s">
        <v>130</v>
      </c>
      <c r="H22" s="15" t="s">
        <v>156</v>
      </c>
      <c r="I22" s="15" t="s">
        <v>156</v>
      </c>
    </row>
  </sheetData>
  <mergeCells count="42">
    <mergeCell ref="A2:I2"/>
    <mergeCell ref="A3:B3"/>
    <mergeCell ref="H3:I3"/>
    <mergeCell ref="D4:F4"/>
    <mergeCell ref="A4:A5"/>
    <mergeCell ref="A8:A16"/>
    <mergeCell ref="A18:A22"/>
    <mergeCell ref="B4:B5"/>
    <mergeCell ref="B9:B10"/>
    <mergeCell ref="B11:B12"/>
    <mergeCell ref="B13:B14"/>
    <mergeCell ref="B15:B16"/>
    <mergeCell ref="B19:B20"/>
    <mergeCell ref="B21:B22"/>
    <mergeCell ref="C4:C5"/>
    <mergeCell ref="C9:C10"/>
    <mergeCell ref="C11:C12"/>
    <mergeCell ref="C13:C14"/>
    <mergeCell ref="C15:C16"/>
    <mergeCell ref="C19:C20"/>
    <mergeCell ref="C21:C22"/>
    <mergeCell ref="D9:D10"/>
    <mergeCell ref="D11:D12"/>
    <mergeCell ref="D13:D14"/>
    <mergeCell ref="D15:D16"/>
    <mergeCell ref="D19:D20"/>
    <mergeCell ref="D21:D22"/>
    <mergeCell ref="E9:E10"/>
    <mergeCell ref="E11:E12"/>
    <mergeCell ref="E13:E14"/>
    <mergeCell ref="E15:E16"/>
    <mergeCell ref="E19:E20"/>
    <mergeCell ref="E21:E22"/>
    <mergeCell ref="F9:F10"/>
    <mergeCell ref="F11:F12"/>
    <mergeCell ref="F13:F14"/>
    <mergeCell ref="F15:F16"/>
    <mergeCell ref="F19:F20"/>
    <mergeCell ref="F21:F22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2018-10-09T09:23:03Z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