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0500" firstSheet="3" activeTab="4"/>
  </bookViews>
  <sheets>
    <sheet name="财政拨款收支总表" sheetId="1" r:id="rId1"/>
    <sheet name="一般公共预算支出表 " sheetId="2" r:id="rId2"/>
    <sheet name="一般公共预算基本支出表" sheetId="3" r:id="rId3"/>
    <sheet name="一般公共预算“三公”经费支出表" sheetId="4" r:id="rId4"/>
    <sheet name="政府性基金预算支出表" sheetId="9" r:id="rId5"/>
    <sheet name="部门收支总表" sheetId="5" r:id="rId6"/>
    <sheet name="部门收入总表" sheetId="6" r:id="rId7"/>
    <sheet name="部门支出总表 " sheetId="7" r:id="rId8"/>
    <sheet name="项目支出绩效信息表" sheetId="8" r:id="rId9"/>
  </sheets>
  <definedNames>
    <definedName name="_xlnm._FilterDatabase" localSheetId="8" hidden="1">项目支出绩效信息表!$A$5:$I$70</definedName>
    <definedName name="_xlnm.Print_Area" localSheetId="5">部门收支总表!$1:33</definedName>
  </definedNames>
  <calcPr calcId="144525" concurrentCalc="0"/>
</workbook>
</file>

<file path=xl/calcChain.xml><?xml version="1.0" encoding="utf-8"?>
<calcChain xmlns="http://schemas.openxmlformats.org/spreadsheetml/2006/main">
  <c r="E61" i="8"/>
  <c r="D61"/>
  <c r="F7"/>
  <c r="D7"/>
  <c r="I46" i="7"/>
  <c r="H46"/>
  <c r="G46"/>
  <c r="F46"/>
  <c r="E46"/>
  <c r="D46"/>
  <c r="C46"/>
  <c r="G45"/>
  <c r="D45"/>
  <c r="C45"/>
  <c r="G44"/>
  <c r="D44"/>
  <c r="C44"/>
  <c r="G43"/>
  <c r="D43"/>
  <c r="C43"/>
  <c r="G42"/>
  <c r="D42"/>
  <c r="C42"/>
  <c r="G41"/>
  <c r="D41"/>
  <c r="C41"/>
  <c r="G40"/>
  <c r="D40"/>
  <c r="C40"/>
  <c r="G39"/>
  <c r="D39"/>
  <c r="C39"/>
  <c r="G38"/>
  <c r="D38"/>
  <c r="C38"/>
  <c r="G37"/>
  <c r="D37"/>
  <c r="C37"/>
  <c r="I36"/>
  <c r="H36"/>
  <c r="G36"/>
  <c r="E36"/>
  <c r="D36"/>
  <c r="C36"/>
  <c r="I35"/>
  <c r="H35"/>
  <c r="G35"/>
  <c r="E35"/>
  <c r="D35"/>
  <c r="C35"/>
  <c r="G34"/>
  <c r="D34"/>
  <c r="C34"/>
  <c r="G33"/>
  <c r="D33"/>
  <c r="C33"/>
  <c r="G32"/>
  <c r="D32"/>
  <c r="C32"/>
  <c r="G31"/>
  <c r="D31"/>
  <c r="C31"/>
  <c r="G30"/>
  <c r="D30"/>
  <c r="C30"/>
  <c r="I29"/>
  <c r="G29"/>
  <c r="D29"/>
  <c r="C29"/>
  <c r="G28"/>
  <c r="D28"/>
  <c r="C28"/>
  <c r="G27"/>
  <c r="D27"/>
  <c r="C27"/>
  <c r="G26"/>
  <c r="D26"/>
  <c r="C26"/>
  <c r="I25"/>
  <c r="H25"/>
  <c r="G25"/>
  <c r="E25"/>
  <c r="D25"/>
  <c r="C25"/>
  <c r="G24"/>
  <c r="D24"/>
  <c r="C24"/>
  <c r="G23"/>
  <c r="D23"/>
  <c r="C23"/>
  <c r="G22"/>
  <c r="D22"/>
  <c r="C22"/>
  <c r="G21"/>
  <c r="D21"/>
  <c r="C21"/>
  <c r="G20"/>
  <c r="D20"/>
  <c r="C20"/>
  <c r="G19"/>
  <c r="D19"/>
  <c r="C19"/>
  <c r="G18"/>
  <c r="D18"/>
  <c r="C18"/>
  <c r="G17"/>
  <c r="D17"/>
  <c r="C17"/>
  <c r="G16"/>
  <c r="D16"/>
  <c r="C16"/>
  <c r="G15"/>
  <c r="D15"/>
  <c r="C15"/>
  <c r="G14"/>
  <c r="D14"/>
  <c r="C14"/>
  <c r="I13"/>
  <c r="H13"/>
  <c r="G13"/>
  <c r="F13"/>
  <c r="E13"/>
  <c r="D13"/>
  <c r="C13"/>
  <c r="I12"/>
  <c r="H12"/>
  <c r="G12"/>
  <c r="F12"/>
  <c r="E12"/>
  <c r="D12"/>
  <c r="C12"/>
  <c r="G11"/>
  <c r="D11"/>
  <c r="C11"/>
  <c r="G10"/>
  <c r="D10"/>
  <c r="C10"/>
  <c r="G9"/>
  <c r="D9"/>
  <c r="C9"/>
  <c r="G8"/>
  <c r="D8"/>
  <c r="C8"/>
  <c r="G7"/>
  <c r="D7"/>
  <c r="C7"/>
  <c r="G6"/>
  <c r="D6"/>
  <c r="C6"/>
  <c r="F7" i="6"/>
  <c r="D7"/>
  <c r="B7"/>
  <c r="D33" i="5"/>
  <c r="B33"/>
  <c r="B10"/>
  <c r="I7" i="4"/>
  <c r="G7"/>
  <c r="C7"/>
  <c r="A7"/>
  <c r="G27" i="3"/>
  <c r="F27"/>
  <c r="E27"/>
  <c r="D27"/>
  <c r="C27"/>
  <c r="G26"/>
  <c r="F26"/>
  <c r="C26"/>
  <c r="G25"/>
  <c r="F25"/>
  <c r="C25"/>
  <c r="G24"/>
  <c r="F24"/>
  <c r="C24"/>
  <c r="G23"/>
  <c r="F23"/>
  <c r="C23"/>
  <c r="G22"/>
  <c r="F22"/>
  <c r="C22"/>
  <c r="G21"/>
  <c r="F21"/>
  <c r="C21"/>
  <c r="G20"/>
  <c r="F20"/>
  <c r="E20"/>
  <c r="D20"/>
  <c r="C20"/>
  <c r="G19"/>
  <c r="F19"/>
  <c r="C19"/>
  <c r="G18"/>
  <c r="F18"/>
  <c r="C18"/>
  <c r="G17"/>
  <c r="F17"/>
  <c r="C17"/>
  <c r="G16"/>
  <c r="F16"/>
  <c r="C16"/>
  <c r="G15"/>
  <c r="F15"/>
  <c r="E15"/>
  <c r="D15"/>
  <c r="C15"/>
  <c r="G14"/>
  <c r="F14"/>
  <c r="C14"/>
  <c r="G13"/>
  <c r="F13"/>
  <c r="C13"/>
  <c r="G12"/>
  <c r="F12"/>
  <c r="C12"/>
  <c r="G11"/>
  <c r="F11"/>
  <c r="C11"/>
  <c r="G10"/>
  <c r="F10"/>
  <c r="C10"/>
  <c r="G9"/>
  <c r="F9"/>
  <c r="C9"/>
  <c r="G8"/>
  <c r="F8"/>
  <c r="C8"/>
  <c r="G7"/>
  <c r="F7"/>
  <c r="C7"/>
  <c r="G6"/>
  <c r="F6"/>
  <c r="E6"/>
  <c r="D6"/>
  <c r="C6"/>
  <c r="E46" i="2"/>
  <c r="D46"/>
  <c r="C46"/>
  <c r="C45"/>
  <c r="C44"/>
  <c r="C43"/>
  <c r="C42"/>
  <c r="C41"/>
  <c r="C40"/>
  <c r="C39"/>
  <c r="C38"/>
  <c r="C37"/>
  <c r="E36"/>
  <c r="D36"/>
  <c r="C36"/>
  <c r="C35"/>
  <c r="C34"/>
  <c r="C33"/>
  <c r="C32"/>
  <c r="C31"/>
  <c r="C30"/>
  <c r="E29"/>
  <c r="C29"/>
  <c r="C28"/>
  <c r="C27"/>
  <c r="C26"/>
  <c r="E25"/>
  <c r="D25"/>
  <c r="C25"/>
  <c r="C24"/>
  <c r="C23"/>
  <c r="C22"/>
  <c r="C21"/>
  <c r="C20"/>
  <c r="C19"/>
  <c r="C18"/>
  <c r="C17"/>
  <c r="C16"/>
  <c r="C15"/>
  <c r="C14"/>
  <c r="C13"/>
  <c r="E12"/>
  <c r="D12"/>
  <c r="C12"/>
  <c r="C11"/>
  <c r="C10"/>
  <c r="C9"/>
  <c r="C8"/>
  <c r="C7"/>
  <c r="C6"/>
  <c r="F33" i="1"/>
  <c r="E33"/>
  <c r="D33"/>
  <c r="B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<sst xmlns="http://schemas.openxmlformats.org/spreadsheetml/2006/main" count="518" uniqueCount="235">
  <si>
    <t>附表1</t>
  </si>
  <si>
    <t>财政拨款收支总表</t>
  </si>
  <si>
    <t>部门：儋州市人力资源和社会保障局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</si>
  <si>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</si>
  <si>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</si>
  <si>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</si>
  <si>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</si>
  <si>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</si>
  <si>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</si>
  <si>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</si>
  <si>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</si>
  <si>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一、一般公共预算拨款</t>
  </si>
  <si>
    <t xml:space="preserve">  一、一般公共服务支出(201)</t>
  </si>
  <si>
    <t>二、政府性基金预算拨款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</si>
  <si>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</si>
  <si>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</si>
  <si>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</si>
  <si>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</si>
  <si>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</si>
  <si>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</si>
  <si>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</si>
  <si>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</si>
  <si>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</si>
  <si>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</si>
  <si>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</si>
  <si>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</si>
  <si>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</si>
  <si>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</si>
  <si>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</si>
  <si>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</si>
  <si>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</si>
  <si>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</si>
  <si>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</si>
  <si>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</si>
  <si>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</si>
  <si>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</si>
  <si>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</si>
  <si>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</si>
  <si>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</si>
  <si>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</si>
  <si>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收入总计</t>
  </si>
  <si>
    <t>支出总计</t>
  </si>
  <si>
    <t>附表2</t>
  </si>
  <si>
    <t>一般公共预算支出表</t>
  </si>
  <si>
    <t>支出功能分类科目</t>
  </si>
  <si>
    <t>2017年预算数</t>
  </si>
  <si>
    <t>科目编码</t>
  </si>
  <si>
    <t>科目名称</t>
  </si>
  <si>
    <t>小计</t>
  </si>
  <si>
    <t>基本支出</t>
  </si>
  <si>
    <t>项目支出</t>
  </si>
  <si>
    <t>一般公共服务支出</t>
  </si>
  <si>
    <t>信息事务</t>
  </si>
  <si>
    <t>培训支出</t>
  </si>
  <si>
    <t>社会保障和就业支出</t>
  </si>
  <si>
    <t>一般行政管理事务</t>
  </si>
  <si>
    <t>行政运行</t>
  </si>
  <si>
    <t>劳动保障监察</t>
  </si>
  <si>
    <t>就业管理事务</t>
  </si>
  <si>
    <t>社会保险业务管理事务</t>
  </si>
  <si>
    <t>信息化建设</t>
  </si>
  <si>
    <t>社会保险经办机构</t>
  </si>
  <si>
    <t>劳动人事争议调解仲裁</t>
  </si>
  <si>
    <t>其他人力资源和社会保障管理事务支出</t>
  </si>
  <si>
    <t>行政事业单位离退休</t>
  </si>
  <si>
    <t>归口管理的行政单位离退休</t>
  </si>
  <si>
    <t>事业单位离退休</t>
  </si>
  <si>
    <t>机关事业单位基本养老保险缴费支出</t>
  </si>
  <si>
    <t>财政对企业职工基本养老保险基金的补助</t>
  </si>
  <si>
    <t>财政对城乡居民基本养老保险基金的补助</t>
  </si>
  <si>
    <t>城镇居民基本医疗保险配套资金</t>
  </si>
  <si>
    <t>其他社会保障和就业支出</t>
  </si>
  <si>
    <t>医疗卫生与计划生育支出</t>
  </si>
  <si>
    <t>医疗保障</t>
  </si>
  <si>
    <t>行政单位医疗</t>
  </si>
  <si>
    <t>事业单位医疗</t>
  </si>
  <si>
    <t>公务员医疗补助</t>
  </si>
  <si>
    <t>农林水支出</t>
  </si>
  <si>
    <t>农村综合改革</t>
  </si>
  <si>
    <t>对村民委员会和村党支部的补助</t>
  </si>
  <si>
    <t>住房保障支出</t>
  </si>
  <si>
    <t>住房改革支出</t>
  </si>
  <si>
    <t>住房公积金</t>
  </si>
  <si>
    <t>备注：格式内填列内容为填表样式</t>
  </si>
  <si>
    <t>附表3</t>
  </si>
  <si>
    <t>一般公共预算基本支出表</t>
  </si>
  <si>
    <t>支出经济分类科目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</si>
  <si>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</si>
  <si>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</si>
  <si>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</si>
  <si>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</si>
  <si>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</si>
  <si>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</si>
  <si>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</si>
  <si>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其他社会保障缴费（工伤、生育、医疗保险等）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</si>
  <si>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</si>
  <si>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</si>
  <si>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</si>
  <si>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</si>
  <si>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</si>
  <si>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</si>
  <si>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福利费</t>
  </si>
  <si>
    <t>公务用车运行维护费</t>
  </si>
  <si>
    <t>其他商品和服务支出</t>
  </si>
  <si>
    <t>对个人和家庭的补助</t>
  </si>
  <si>
    <t>离休费</t>
  </si>
  <si>
    <t>抚恤金</t>
  </si>
  <si>
    <t>生活补助（遗属生活补助）</t>
  </si>
  <si>
    <t>医疗费（公务员医疗补助）</t>
  </si>
  <si>
    <t>其他对个人和家庭的补助</t>
  </si>
  <si>
    <t>附表4</t>
  </si>
  <si>
    <t>一般公共预算“三公”经费支出表</t>
  </si>
  <si>
    <t>2016年预算数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</si>
  <si>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</si>
  <si>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</si>
  <si>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</si>
  <si>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</si>
  <si>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</si>
  <si>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</si>
  <si>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部门收支总表</t>
  </si>
  <si>
    <t>收     入</t>
  </si>
  <si>
    <t xml:space="preserve"> 支     出</t>
  </si>
  <si>
    <t>项    目</t>
  </si>
  <si>
    <t>本年预算</t>
  </si>
  <si>
    <t xml:space="preserve">  一、经费拨款</t>
  </si>
  <si>
    <t xml:space="preserve">  二、非税收入</t>
  </si>
  <si>
    <t xml:space="preserve">      政府性基金收入 </t>
  </si>
  <si>
    <t xml:space="preserve">      专项收入</t>
  </si>
  <si>
    <t xml:space="preserve">      行政事业性收费收入</t>
  </si>
  <si>
    <t xml:space="preserve">          国库管理的行政事业性收费收入</t>
  </si>
  <si>
    <t xml:space="preserve">          专户管理的行政事业性收费收入</t>
  </si>
  <si>
    <t xml:space="preserve">      罚没收入</t>
  </si>
  <si>
    <t xml:space="preserve">      国有资本经营收入</t>
  </si>
  <si>
    <t xml:space="preserve">      国有资源(资产)有偿使用收入</t>
  </si>
  <si>
    <t xml:space="preserve">      其他收入</t>
  </si>
  <si>
    <t xml:space="preserve">  三、贷款转贷回收本金收入</t>
  </si>
  <si>
    <t xml:space="preserve">  四、债务收入</t>
  </si>
  <si>
    <t xml:space="preserve">  五、住房补贴资金</t>
  </si>
  <si>
    <t xml:space="preserve">  六、单位结余指标</t>
  </si>
  <si>
    <t xml:space="preserve">  七、单位自有资金</t>
  </si>
  <si>
    <t xml:space="preserve">  八、收回存量资金</t>
  </si>
  <si>
    <t>本 年 收 入 合 计</t>
  </si>
  <si>
    <t xml:space="preserve">  本 年 支 出 合 计</t>
  </si>
  <si>
    <t>附表7</t>
  </si>
  <si>
    <t>部门收入总表</t>
  </si>
  <si>
    <t>预算部门</t>
  </si>
  <si>
    <t>总计</t>
  </si>
  <si>
    <t>上年结余结转</t>
  </si>
  <si>
    <t>本年收入合计</t>
  </si>
  <si>
    <t>经费拨款</t>
  </si>
  <si>
    <t>非税收入</t>
  </si>
  <si>
    <t>贷款转贷回收本金收入</t>
  </si>
  <si>
    <t>债务收入</t>
  </si>
  <si>
    <t>住房补贴资金</t>
  </si>
  <si>
    <t>单位结余指标</t>
  </si>
  <si>
    <t>单位自有资金</t>
  </si>
  <si>
    <t>收回存量资金</t>
  </si>
  <si>
    <t>政府性基金</t>
  </si>
  <si>
    <t>专项收入</t>
  </si>
  <si>
    <t>行政事业性收费</t>
  </si>
  <si>
    <t>罚没收入</t>
  </si>
  <si>
    <t>国有资本经营收入</t>
  </si>
  <si>
    <t>国有资源（资产）有偿使用收入</t>
  </si>
  <si>
    <t>其他收入</t>
  </si>
  <si>
    <t>国库管理的行政事业性收费</t>
  </si>
  <si>
    <t>专户管理的行政事业性收费</t>
  </si>
  <si>
    <t>儋州市人力资源和社会保障局</t>
  </si>
  <si>
    <t>附表8</t>
  </si>
  <si>
    <t>部门支出总表</t>
  </si>
  <si>
    <t>部门：</t>
  </si>
  <si>
    <t>本级</t>
  </si>
  <si>
    <t>下级</t>
  </si>
  <si>
    <t>备注：1、格式内填列内容为填表样式。2、人员经费为基本工资等、社会保障缴费、对个人和家庭的补助；公用经费为其他公用支出。</t>
  </si>
  <si>
    <t>·</t>
  </si>
  <si>
    <t>附表9</t>
  </si>
  <si>
    <t xml:space="preserve">  </t>
  </si>
  <si>
    <t xml:space="preserve">   项目支出绩效信息表</t>
  </si>
  <si>
    <t xml:space="preserve"> </t>
  </si>
  <si>
    <t>单位信息</t>
  </si>
  <si>
    <t>预算项目</t>
  </si>
  <si>
    <t>预算年度</t>
  </si>
  <si>
    <t>指标类型</t>
  </si>
  <si>
    <t>绩效指标</t>
  </si>
  <si>
    <t>绩效目标</t>
  </si>
  <si>
    <t xml:space="preserve">  400-儋州市社会保险事业局</t>
  </si>
  <si>
    <t xml:space="preserve">    400001-儋州市社会保险事业局本级</t>
  </si>
  <si>
    <t xml:space="preserve"> R200175.400-新型农村养老保险缴费本级财政补助</t>
  </si>
  <si>
    <t>产出指标</t>
  </si>
  <si>
    <t xml:space="preserve"> 使用率_x000D_
</t>
  </si>
  <si>
    <t xml:space="preserve"> 2014年预计参保缴费人数164274人，市级人均缴费补助预算23元，2014年需_x000D_
资金3778302元。</t>
  </si>
  <si>
    <t>成效指标</t>
  </si>
  <si>
    <t xml:space="preserve"> 达标率_x000D_
</t>
  </si>
  <si>
    <t>效率指标</t>
  </si>
  <si>
    <t xml:space="preserve"> 满意率_x000D_
</t>
  </si>
  <si>
    <t xml:space="preserve"> R200258.400-企业退休人员归侨生活补助</t>
  </si>
  <si>
    <t xml:space="preserve"> 使用率</t>
  </si>
  <si>
    <t xml:space="preserve"> 2017年预算领取归侨生活补贴待遇月平均人数1091人（包括农垦系统），每人每月100元补贴，每月应补贴109100元，全年预算所需资金1309200元。</t>
  </si>
  <si>
    <t xml:space="preserve"> 满意率</t>
  </si>
  <si>
    <t xml:space="preserve"> 达标率</t>
  </si>
  <si>
    <t xml:space="preserve"> R200276.400-离休干部医疗费</t>
  </si>
  <si>
    <t xml:space="preserve"> 截止2016年10月份，我市地方离休干部人数89人(其中离休干部84人,残军5人）。2013年1-12月份离休人员医疗费结算14,329,343.01元，已支付医疗费4850430.32元，应付未付医疗费9,478,912.69元；2014年1-12月份结算应付离休人员医疗费12,391,321.59元，全年已支付医疗费7,742,410.70元，应付未付医疗费4,588,883.89元；2015年离休月平均人数92人，全年应付离休人员医疗费支出10904739.72元，已付10904739.72元；2016年预算所需资金8000000元，已支付3316954.57元，未付预算4683045.43元。综合上述，2013年至2014年未付医疗费合计14,067,796.58元。随着离休人员的逐年减少，2017年预算所需资金800万元，并追加2013至2014年离休人员医疗费欠费1406.78万元，2016年预计未付医疗费268.30万元，合计2017年申请预算资金2475.08万元。</t>
  </si>
  <si>
    <t xml:space="preserve"> R202658.400-老年人健康管理服务工作经费</t>
  </si>
  <si>
    <t xml:space="preserve"> 2015年我市已启动并建立了社保认证动态临管服务系统。后续的动态监管服务工作成为管理经常性的项目。2016年预计村居工作人员补贴所需资金94.48万元(11.81万人*每年4次*每人每次2元),后台运行管理服务费每年所需经费35万元用天系统运维、后台服务费用，合计所需经费129.48万元。_x000D_
</t>
  </si>
  <si>
    <t xml:space="preserve"> R202562.400-城乡居民基础性养老金本级财政补助</t>
  </si>
  <si>
    <t xml:space="preserve"> 2017年城乡居民领取待遇月平均人数预算67804人，2017年城乡居民养老保险月人均基础养老金提高为145元，中央月人均补70元，省月人均补45元，市县级月人均补30元。经计算，2017年我市月人均月应补助30元，每月应补助2034120元，全年应补24409440元。</t>
  </si>
  <si>
    <t xml:space="preserve"> R200274.400-城镇居民基本医疗保险配套资金</t>
  </si>
  <si>
    <t xml:space="preserve"> 2017年，城镇居民基本医疗保险参保人数预算176375人，本级财政配套资金每人按39.20元计算，所需资金6913900元。根据2017年人均补助缴费从2016年的410元增加至460元，其中：中央补助264元、省级补助156.80元，市级补助39.20元。</t>
  </si>
  <si>
    <t xml:space="preserve"> 2017年，城镇居民基本医疗保险参保人数预算176375人，本级财政配套资金每人按39.20元计算，所需资金6913900元。根据2017年人均补助缴费从2016年的410元增加至460元，其中：中央补助264元、省级补助156.80元，市级补助39.20元。_x000D_
0元，其中：中央补助234元、省级补助141元，_x000D_
市级补助35元。</t>
  </si>
  <si>
    <t xml:space="preserve"> R200259.400-离休人员护理费</t>
  </si>
  <si>
    <t xml:space="preserve"> 2017年我市离休人员月平均人数72人（包括农垦系统），月人均护理费1366.25元，月应发放离休护理费98370元,全年预算所需资金1180440元</t>
  </si>
  <si>
    <t xml:space="preserve"> R200172.400-新型农村养老保险基础性养老金本级财政补助</t>
  </si>
  <si>
    <t xml:space="preserve"> 2013年领取养老金月平均人数预算58599人，2014年预计领取养老金月平均人数预算62965人，2014年从_x000D_
7月份起人均调整增加养老金15元预算。2014年1-6月份按月人均基础养老金本级财政补贴18元计算，所_x000D_
需资金6800220元；从2014年7-12月份起按月人均基础养老金本级财政补贴24元计算，所需资金9066960_x000D_
元；合计2014年全年基础养老金本级财政补贴所需资金15867180元；再加上2013年少预算1090933元，_x000D_
合计16958113元</t>
  </si>
  <si>
    <t xml:space="preserve"> R200279.400-离任两委会村干部生活补助</t>
  </si>
  <si>
    <t xml:space="preserve"> 2017年预计月_x000D_
平均享受生活补贴待遇人数1830人，人均月生活补贴340元，平均每月所需资金62220元，全年所需资金74_x000D_
66400元。</t>
  </si>
  <si>
    <t xml:space="preserve"> R200269.400-离休人员享受公务员待遇津补贴</t>
  </si>
  <si>
    <t xml:space="preserve"> 2017年我市离休月平均人数72人（包括农垦系统），人均月平均待遇补贴3534.52元，月应待遇补贴254485.44元，全年所需资金3053830元。</t>
  </si>
  <si>
    <t xml:space="preserve"> T201780.400-机关事业单位“事企差”</t>
  </si>
  <si>
    <t xml:space="preserve"> 根据《中共海南省委组织部 海南省人力资源和社会保障厅 海南省财政厅关于事业单位养老保险待遇发放_x000D_
及保险费征收有关问题的通知》琼人社发[2016]162号文件精神...第二点“关于退休人员养老待遇核定发_x000D_
放问题”…公益一类、二类事业单位2016年10月31日前编制内退休人员养老保险待遇,从今年11月开始由_x000D_
机关事业基本养老保险基金发放，各级财政部门从今年11月开始不再安排该类人轴退休费或“事企差”资_x000D_
金。…。在纳入新机关事业参保审核过程中，由于单位编制人数超编，暂时不能按规定纳入，主要为教育_x000D_
系统，为了保证退休养老金足额发放，因此，暂时不能纳入的单位要求市财政局给予2017年该项补贴预算_x000D_
，至理清纳入为止。2016年预计暂时不能入新机关事业参保涉及130个单位，退休人员2801人，月人均“_x000D_
事企差”待遇2163元，月应发放“事企差”6058563元，全年所需资金72702756元。</t>
  </si>
  <si>
    <t xml:space="preserve"> R200255.400-退休人员独生子女生活补助</t>
  </si>
  <si>
    <t xml:space="preserve"> 2017年独生子女享受待遇人员预算月平均人数4817人（包括农垦系统），人均月补贴102.09元，月应补贴491768元，全年所需资金5901000元（其中：企业3835人，人均月补贴94.22元，全年应补贴4336000元，机关事业982人，人均月补贴132.81元，全年应补贴1565000元，）</t>
  </si>
  <si>
    <t xml:space="preserve"> R202563.400-城乡居民基础性养老金本级财政缴费补助</t>
  </si>
  <si>
    <t xml:space="preserve"> 2017年城乡居民预算缴费月平均人数162535人(其中:重残等补助10326人),按人均缴费补贴23.67元计算,全年所需资金3846570元。</t>
  </si>
  <si>
    <t xml:space="preserve">  401-儋州市人力资源和社会保障局</t>
  </si>
  <si>
    <t xml:space="preserve">    401001-儋州市人力资源和社会保障局本级</t>
  </si>
  <si>
    <t xml:space="preserve"> R201163.401-开展城乡居民社会养老保险工作经费</t>
  </si>
  <si>
    <t xml:space="preserve"> 完成城乡居民社会养老保征缴工作的要求，使用率100%</t>
  </si>
  <si>
    <t xml:space="preserve"> 配合达到城乡居民社会养老保征缴工作的基本要求，达标率100%</t>
  </si>
  <si>
    <t xml:space="preserve"> 基本达到城乡居民社会养老保征缴工作的基本要求，满意率100%</t>
  </si>
  <si>
    <t xml:space="preserve"> R201228.401-企业军转干部生活补助</t>
  </si>
  <si>
    <t xml:space="preserve"> 完成企业军转干部生活补助费的要求，使用率100%</t>
  </si>
  <si>
    <t xml:space="preserve"> 配合达到企业军转干部生活补助费的基本要求，达标率100%</t>
  </si>
  <si>
    <t xml:space="preserve"> 基本达到企业军转干部生活补助费的基本要求，满意率100%</t>
  </si>
  <si>
    <t>备注：项目资金在100万元以上的项目设置《项目支出绩效信息表》。</t>
  </si>
  <si>
    <t>附表5</t>
  </si>
  <si>
    <t>政府性基金预算支出表</t>
  </si>
</sst>
</file>

<file path=xl/styles.xml><?xml version="1.0" encoding="utf-8"?>
<styleSheet xmlns="http://schemas.openxmlformats.org/spreadsheetml/2006/main">
  <numFmts count="3">
    <numFmt numFmtId="178" formatCode="0.00_ "/>
    <numFmt numFmtId="179" formatCode="#,##0.00_ "/>
    <numFmt numFmtId="180" formatCode="#,##0.00;[Red]#,##0.00"/>
  </numFmts>
  <fonts count="12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78" fontId="4" fillId="0" borderId="4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178" fontId="0" fillId="0" borderId="4" xfId="0" applyNumberFormat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9" fontId="5" fillId="0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178" fontId="4" fillId="0" borderId="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178" fontId="0" fillId="0" borderId="2" xfId="0" applyNumberFormat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178" fontId="10" fillId="0" borderId="0" xfId="0" applyNumberFormat="1" applyFont="1" applyBorder="1" applyAlignment="1"/>
    <xf numFmtId="178" fontId="0" fillId="0" borderId="5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78" fontId="0" fillId="0" borderId="5" xfId="0" applyNumberFormat="1" applyBorder="1" applyAlignment="1">
      <alignment horizontal="center" vertical="center"/>
    </xf>
    <xf numFmtId="49" fontId="0" fillId="2" borderId="1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NumberFormat="1" applyFill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19" workbookViewId="0">
      <selection activeCell="D25" sqref="D25"/>
    </sheetView>
  </sheetViews>
  <sheetFormatPr defaultColWidth="9" defaultRowHeight="24.95" customHeight="1"/>
  <cols>
    <col min="1" max="1" width="28.125" customWidth="1"/>
    <col min="2" max="2" width="12.75" customWidth="1"/>
    <col min="3" max="3" width="28.625" customWidth="1"/>
    <col min="4" max="4" width="13.25" customWidth="1"/>
    <col min="5" max="5" width="15.125" customWidth="1"/>
    <col min="6" max="6" width="17.75" customWidth="1"/>
  </cols>
  <sheetData>
    <row r="1" spans="1:6" ht="24.75" customHeight="1">
      <c r="A1" t="s">
        <v>0</v>
      </c>
    </row>
    <row r="2" spans="1:6" ht="39" customHeight="1">
      <c r="A2" s="75" t="s">
        <v>1</v>
      </c>
      <c r="B2" s="75"/>
      <c r="C2" s="75"/>
      <c r="D2" s="75"/>
      <c r="E2" s="75"/>
      <c r="F2" s="75"/>
    </row>
    <row r="3" spans="1:6" ht="26.25" customHeight="1">
      <c r="A3" s="30" t="s">
        <v>2</v>
      </c>
      <c r="B3" s="29"/>
      <c r="C3" s="29"/>
      <c r="D3" s="29"/>
      <c r="E3" s="29"/>
      <c r="F3" s="10" t="s">
        <v>3</v>
      </c>
    </row>
    <row r="4" spans="1:6" ht="24.95" customHeight="1">
      <c r="A4" s="76" t="s">
        <v>4</v>
      </c>
      <c r="B4" s="76"/>
      <c r="C4" s="76" t="s">
        <v>5</v>
      </c>
      <c r="D4" s="76"/>
      <c r="E4" s="76"/>
      <c r="F4" s="76"/>
    </row>
    <row r="5" spans="1:6" ht="24.95" customHeight="1">
      <c r="A5" s="33" t="s">
        <v>6</v>
      </c>
      <c r="B5" s="33" t="s">
        <v>7</v>
      </c>
      <c r="C5" s="33" t="s">
        <v>6</v>
      </c>
      <c r="D5" s="33" t="s">
        <v>8</v>
      </c>
      <c r="E5" s="33" t="s">
        <v>9</v>
      </c>
      <c r="F5" s="33" t="s">
        <v>10</v>
      </c>
    </row>
    <row r="6" spans="1:6" ht="24.95" customHeight="1">
      <c r="A6" s="49" t="s">
        <v>11</v>
      </c>
      <c r="B6" s="49">
        <v>91385620.900000006</v>
      </c>
      <c r="C6" s="52" t="s">
        <v>12</v>
      </c>
      <c r="D6" s="49">
        <f>E6+F6</f>
        <v>100000</v>
      </c>
      <c r="E6" s="49">
        <v>100000</v>
      </c>
      <c r="F6" s="49"/>
    </row>
    <row r="7" spans="1:6" ht="24.95" customHeight="1">
      <c r="A7" s="49" t="s">
        <v>13</v>
      </c>
      <c r="B7" s="45">
        <v>0</v>
      </c>
      <c r="C7" s="52" t="s">
        <v>14</v>
      </c>
      <c r="D7" s="49">
        <f t="shared" ref="D7:D32" si="0">E7+F7</f>
        <v>0</v>
      </c>
      <c r="E7" s="49"/>
      <c r="F7" s="49"/>
    </row>
    <row r="8" spans="1:6" ht="24.95" customHeight="1">
      <c r="A8" s="49"/>
      <c r="B8" s="49"/>
      <c r="C8" s="52" t="s">
        <v>15</v>
      </c>
      <c r="D8" s="49">
        <f t="shared" si="0"/>
        <v>0</v>
      </c>
      <c r="E8" s="49"/>
      <c r="F8" s="49"/>
    </row>
    <row r="9" spans="1:6" ht="24.95" customHeight="1">
      <c r="A9" s="49"/>
      <c r="B9" s="49"/>
      <c r="C9" s="52" t="s">
        <v>16</v>
      </c>
      <c r="D9" s="49">
        <f t="shared" si="0"/>
        <v>0</v>
      </c>
      <c r="E9" s="49"/>
      <c r="F9" s="49"/>
    </row>
    <row r="10" spans="1:6" ht="24.95" customHeight="1">
      <c r="A10" s="49"/>
      <c r="B10" s="49"/>
      <c r="C10" s="52" t="s">
        <v>17</v>
      </c>
      <c r="D10" s="49">
        <f t="shared" si="0"/>
        <v>1150000</v>
      </c>
      <c r="E10" s="49">
        <v>1150000</v>
      </c>
      <c r="F10" s="49"/>
    </row>
    <row r="11" spans="1:6" ht="24.95" customHeight="1">
      <c r="A11" s="49"/>
      <c r="B11" s="49"/>
      <c r="C11" s="52" t="s">
        <v>18</v>
      </c>
      <c r="D11" s="49">
        <f t="shared" si="0"/>
        <v>0</v>
      </c>
      <c r="E11" s="49"/>
      <c r="F11" s="49"/>
    </row>
    <row r="12" spans="1:6" ht="24.95" customHeight="1">
      <c r="A12" s="49"/>
      <c r="B12" s="49"/>
      <c r="C12" s="52" t="s">
        <v>19</v>
      </c>
      <c r="D12" s="49">
        <f t="shared" si="0"/>
        <v>0</v>
      </c>
      <c r="E12" s="49"/>
      <c r="F12" s="49"/>
    </row>
    <row r="13" spans="1:6" ht="24.95" customHeight="1">
      <c r="A13" s="49"/>
      <c r="B13" s="49"/>
      <c r="C13" s="52" t="s">
        <v>20</v>
      </c>
      <c r="D13" s="49">
        <f t="shared" si="0"/>
        <v>72933908.700000003</v>
      </c>
      <c r="E13" s="49">
        <v>72933908.700000003</v>
      </c>
      <c r="F13" s="49"/>
    </row>
    <row r="14" spans="1:6" ht="24.95" customHeight="1">
      <c r="A14" s="49"/>
      <c r="B14" s="49"/>
      <c r="C14" s="52" t="s">
        <v>21</v>
      </c>
      <c r="D14" s="49">
        <f t="shared" si="0"/>
        <v>0</v>
      </c>
      <c r="E14" s="49"/>
      <c r="F14" s="49"/>
    </row>
    <row r="15" spans="1:6" ht="30.95" customHeight="1">
      <c r="A15" s="49"/>
      <c r="B15" s="49"/>
      <c r="C15" s="53" t="s">
        <v>22</v>
      </c>
      <c r="D15" s="49">
        <f t="shared" si="0"/>
        <v>8629044</v>
      </c>
      <c r="E15" s="71">
        <v>8629044</v>
      </c>
      <c r="F15" s="49"/>
    </row>
    <row r="16" spans="1:6" ht="24.95" customHeight="1">
      <c r="A16" s="49"/>
      <c r="B16" s="49"/>
      <c r="C16" s="52" t="s">
        <v>23</v>
      </c>
      <c r="D16" s="49">
        <f t="shared" si="0"/>
        <v>0</v>
      </c>
      <c r="E16" s="49"/>
      <c r="F16" s="49"/>
    </row>
    <row r="17" spans="1:6" ht="24.95" customHeight="1">
      <c r="A17" s="49"/>
      <c r="B17" s="49"/>
      <c r="C17" s="52" t="s">
        <v>24</v>
      </c>
      <c r="D17" s="49">
        <f t="shared" si="0"/>
        <v>0</v>
      </c>
      <c r="E17" s="49"/>
      <c r="F17" s="49"/>
    </row>
    <row r="18" spans="1:6" ht="24.95" customHeight="1">
      <c r="A18" s="49"/>
      <c r="B18" s="49"/>
      <c r="C18" s="52" t="s">
        <v>25</v>
      </c>
      <c r="D18" s="49">
        <f t="shared" si="0"/>
        <v>7798180</v>
      </c>
      <c r="E18" s="49">
        <v>7798180</v>
      </c>
      <c r="F18" s="49"/>
    </row>
    <row r="19" spans="1:6" ht="24.95" customHeight="1">
      <c r="A19" s="49"/>
      <c r="B19" s="49"/>
      <c r="C19" s="52" t="s">
        <v>26</v>
      </c>
      <c r="D19" s="49">
        <f t="shared" si="0"/>
        <v>0</v>
      </c>
      <c r="E19" s="49"/>
      <c r="F19" s="49"/>
    </row>
    <row r="20" spans="1:6" ht="24.95" customHeight="1">
      <c r="A20" s="49"/>
      <c r="B20" s="49"/>
      <c r="C20" s="52" t="s">
        <v>27</v>
      </c>
      <c r="D20" s="49">
        <f t="shared" si="0"/>
        <v>0</v>
      </c>
      <c r="E20" s="49"/>
      <c r="F20" s="49"/>
    </row>
    <row r="21" spans="1:6" ht="24.95" customHeight="1">
      <c r="A21" s="49"/>
      <c r="B21" s="49"/>
      <c r="C21" s="52" t="s">
        <v>28</v>
      </c>
      <c r="D21" s="49">
        <f t="shared" si="0"/>
        <v>0</v>
      </c>
      <c r="E21" s="49"/>
      <c r="F21" s="49"/>
    </row>
    <row r="22" spans="1:6" ht="24.95" customHeight="1">
      <c r="A22" s="49"/>
      <c r="B22" s="49"/>
      <c r="C22" s="52" t="s">
        <v>29</v>
      </c>
      <c r="D22" s="49">
        <f t="shared" si="0"/>
        <v>0</v>
      </c>
      <c r="E22" s="49"/>
      <c r="F22" s="49"/>
    </row>
    <row r="23" spans="1:6" ht="24.95" customHeight="1">
      <c r="A23" s="49"/>
      <c r="B23" s="49"/>
      <c r="C23" s="52" t="s">
        <v>30</v>
      </c>
      <c r="D23" s="49">
        <f t="shared" si="0"/>
        <v>0</v>
      </c>
      <c r="E23" s="49"/>
      <c r="F23" s="49"/>
    </row>
    <row r="24" spans="1:6" ht="24.95" customHeight="1">
      <c r="A24" s="49"/>
      <c r="B24" s="49"/>
      <c r="C24" s="52" t="s">
        <v>31</v>
      </c>
      <c r="D24" s="49">
        <f t="shared" si="0"/>
        <v>0</v>
      </c>
      <c r="E24" s="49"/>
      <c r="F24" s="49"/>
    </row>
    <row r="25" spans="1:6" ht="24.95" customHeight="1">
      <c r="A25" s="49"/>
      <c r="B25" s="49"/>
      <c r="C25" s="52" t="s">
        <v>32</v>
      </c>
      <c r="D25" s="49">
        <f t="shared" si="0"/>
        <v>774488.2</v>
      </c>
      <c r="E25" s="33">
        <v>774488.2</v>
      </c>
      <c r="F25" s="49"/>
    </row>
    <row r="26" spans="1:6" ht="24.95" customHeight="1">
      <c r="A26" s="49"/>
      <c r="B26" s="49"/>
      <c r="C26" s="52" t="s">
        <v>33</v>
      </c>
      <c r="D26" s="49">
        <f t="shared" si="0"/>
        <v>0</v>
      </c>
      <c r="E26" s="49"/>
      <c r="F26" s="49"/>
    </row>
    <row r="27" spans="1:6" ht="24.95" customHeight="1">
      <c r="A27" s="49"/>
      <c r="B27" s="49"/>
      <c r="C27" s="52" t="s">
        <v>34</v>
      </c>
      <c r="D27" s="49">
        <f t="shared" si="0"/>
        <v>0</v>
      </c>
      <c r="E27" s="49"/>
      <c r="F27" s="49"/>
    </row>
    <row r="28" spans="1:6" ht="24.95" customHeight="1">
      <c r="A28" s="49"/>
      <c r="B28" s="49"/>
      <c r="C28" s="52" t="s">
        <v>35</v>
      </c>
      <c r="D28" s="49">
        <f t="shared" si="0"/>
        <v>0</v>
      </c>
      <c r="E28" s="49"/>
      <c r="F28" s="49"/>
    </row>
    <row r="29" spans="1:6" ht="24.95" customHeight="1">
      <c r="A29" s="49"/>
      <c r="B29" s="49"/>
      <c r="C29" s="52" t="s">
        <v>36</v>
      </c>
      <c r="D29" s="49">
        <f t="shared" si="0"/>
        <v>0</v>
      </c>
      <c r="E29" s="49"/>
      <c r="F29" s="49"/>
    </row>
    <row r="30" spans="1:6" ht="24.95" customHeight="1">
      <c r="A30" s="49"/>
      <c r="B30" s="49"/>
      <c r="C30" s="52" t="s">
        <v>37</v>
      </c>
      <c r="D30" s="49">
        <f t="shared" si="0"/>
        <v>0</v>
      </c>
      <c r="E30" s="49"/>
      <c r="F30" s="49"/>
    </row>
    <row r="31" spans="1:6" ht="24.95" customHeight="1">
      <c r="A31" s="49"/>
      <c r="B31" s="49"/>
      <c r="C31" s="52" t="s">
        <v>38</v>
      </c>
      <c r="D31" s="49">
        <f t="shared" si="0"/>
        <v>0</v>
      </c>
      <c r="E31" s="49"/>
      <c r="F31" s="49"/>
    </row>
    <row r="32" spans="1:6" ht="24.95" customHeight="1">
      <c r="A32" s="49"/>
      <c r="B32" s="49"/>
      <c r="C32" s="52" t="s">
        <v>39</v>
      </c>
      <c r="D32" s="49">
        <f t="shared" si="0"/>
        <v>0</v>
      </c>
      <c r="E32" s="49"/>
      <c r="F32" s="49"/>
    </row>
    <row r="33" spans="1:6" ht="24.95" customHeight="1">
      <c r="A33" s="49" t="s">
        <v>40</v>
      </c>
      <c r="B33" s="49">
        <f>B6+B7</f>
        <v>91385620.900000006</v>
      </c>
      <c r="C33" s="74" t="s">
        <v>41</v>
      </c>
      <c r="D33" s="49">
        <f t="shared" ref="D33:F33" si="1">SUM(D6:D32)</f>
        <v>91385620.900000006</v>
      </c>
      <c r="E33" s="49">
        <f t="shared" si="1"/>
        <v>91385620.900000006</v>
      </c>
      <c r="F33" s="49">
        <f t="shared" si="1"/>
        <v>0</v>
      </c>
    </row>
    <row r="34" spans="1:6" s="61" customFormat="1" ht="49.5" customHeight="1">
      <c r="A34" s="77"/>
      <c r="B34" s="77"/>
      <c r="C34" s="77"/>
      <c r="D34" s="77"/>
      <c r="E34" s="77"/>
      <c r="F34" s="77"/>
    </row>
    <row r="35" spans="1:6" s="61" customFormat="1" ht="33.75" customHeight="1">
      <c r="A35" s="78"/>
      <c r="B35" s="78"/>
      <c r="C35" s="78"/>
      <c r="D35" s="78"/>
      <c r="E35" s="78"/>
      <c r="F35" s="78"/>
    </row>
    <row r="36" spans="1:6" s="61" customFormat="1" ht="33.75" customHeight="1">
      <c r="A36" s="78"/>
      <c r="B36" s="78"/>
      <c r="C36" s="78"/>
      <c r="D36" s="78"/>
      <c r="E36" s="78"/>
      <c r="F36" s="78"/>
    </row>
    <row r="37" spans="1:6" s="61" customFormat="1" ht="33.75" customHeight="1">
      <c r="A37" s="79"/>
      <c r="B37" s="79"/>
      <c r="C37" s="79"/>
      <c r="D37" s="79"/>
      <c r="E37" s="79"/>
      <c r="F37" s="79"/>
    </row>
    <row r="38" spans="1:6" ht="26.25" customHeight="1">
      <c r="A38" s="80"/>
      <c r="B38" s="80"/>
      <c r="C38" s="80"/>
      <c r="D38" s="80"/>
      <c r="E38" s="80"/>
      <c r="F38" s="80"/>
    </row>
  </sheetData>
  <mergeCells count="8">
    <mergeCell ref="A36:F36"/>
    <mergeCell ref="A37:F37"/>
    <mergeCell ref="A38:F38"/>
    <mergeCell ref="A2:F2"/>
    <mergeCell ref="A4:B4"/>
    <mergeCell ref="C4:F4"/>
    <mergeCell ref="A34:F34"/>
    <mergeCell ref="A35:F35"/>
  </mergeCells>
  <phoneticPr fontId="1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7"/>
  <sheetViews>
    <sheetView topLeftCell="A34" workbookViewId="0">
      <selection activeCell="H39" sqref="H39"/>
    </sheetView>
  </sheetViews>
  <sheetFormatPr defaultColWidth="15.625" defaultRowHeight="24.95" customHeight="1"/>
  <cols>
    <col min="1" max="1" width="18" style="58" customWidth="1"/>
    <col min="2" max="2" width="28.75" style="59" customWidth="1"/>
    <col min="3" max="4" width="14.25" style="59" customWidth="1"/>
    <col min="5" max="5" width="14.25" customWidth="1"/>
  </cols>
  <sheetData>
    <row r="1" spans="1:5" ht="24.95" customHeight="1">
      <c r="A1" s="58" t="s">
        <v>42</v>
      </c>
    </row>
    <row r="2" spans="1:5" ht="24.95" customHeight="1">
      <c r="A2" s="81" t="s">
        <v>43</v>
      </c>
      <c r="B2" s="75"/>
      <c r="C2" s="75"/>
      <c r="D2" s="75"/>
      <c r="E2" s="75"/>
    </row>
    <row r="3" spans="1:5" ht="24.95" customHeight="1">
      <c r="A3" s="70" t="s">
        <v>2</v>
      </c>
      <c r="B3" s="29"/>
      <c r="C3" s="29"/>
      <c r="D3" s="29"/>
      <c r="E3" s="47" t="s">
        <v>3</v>
      </c>
    </row>
    <row r="4" spans="1:5" ht="24.95" customHeight="1">
      <c r="A4" s="82" t="s">
        <v>44</v>
      </c>
      <c r="B4" s="83"/>
      <c r="C4" s="83" t="s">
        <v>45</v>
      </c>
      <c r="D4" s="83"/>
      <c r="E4" s="83"/>
    </row>
    <row r="5" spans="1:5" s="59" customFormat="1" ht="24.95" customHeight="1">
      <c r="A5" s="23" t="s">
        <v>46</v>
      </c>
      <c r="B5" s="33" t="s">
        <v>47</v>
      </c>
      <c r="C5" s="33" t="s">
        <v>48</v>
      </c>
      <c r="D5" s="33" t="s">
        <v>49</v>
      </c>
      <c r="E5" s="33" t="s">
        <v>50</v>
      </c>
    </row>
    <row r="6" spans="1:5" s="59" customFormat="1" ht="24.95" customHeight="1">
      <c r="A6" s="34">
        <v>201</v>
      </c>
      <c r="B6" s="35" t="s">
        <v>51</v>
      </c>
      <c r="C6" s="33">
        <f t="shared" ref="C6:C17" si="0">D6+E6</f>
        <v>100000</v>
      </c>
      <c r="D6" s="33"/>
      <c r="E6" s="40">
        <v>100000</v>
      </c>
    </row>
    <row r="7" spans="1:5" s="59" customFormat="1" ht="24.95" customHeight="1">
      <c r="A7" s="23">
        <v>20105</v>
      </c>
      <c r="B7" s="33" t="s">
        <v>52</v>
      </c>
      <c r="C7" s="33">
        <f t="shared" si="0"/>
        <v>100000</v>
      </c>
      <c r="D7" s="33"/>
      <c r="E7" s="40">
        <v>100000</v>
      </c>
    </row>
    <row r="8" spans="1:5" s="59" customFormat="1" ht="24.95" customHeight="1">
      <c r="A8" s="23">
        <v>2010504</v>
      </c>
      <c r="B8" s="33" t="s">
        <v>52</v>
      </c>
      <c r="C8" s="33">
        <f t="shared" si="0"/>
        <v>100000</v>
      </c>
      <c r="D8" s="33"/>
      <c r="E8" s="40">
        <v>100000</v>
      </c>
    </row>
    <row r="9" spans="1:5" s="59" customFormat="1" ht="24.95" customHeight="1">
      <c r="A9" s="34">
        <v>205</v>
      </c>
      <c r="B9" s="34" t="s">
        <v>53</v>
      </c>
      <c r="C9" s="33">
        <f t="shared" si="0"/>
        <v>1150000</v>
      </c>
      <c r="D9" s="33"/>
      <c r="E9" s="33">
        <v>1150000</v>
      </c>
    </row>
    <row r="10" spans="1:5" s="59" customFormat="1" ht="24.95" customHeight="1">
      <c r="A10" s="23">
        <v>20508</v>
      </c>
      <c r="B10" s="33" t="s">
        <v>53</v>
      </c>
      <c r="C10" s="33">
        <f t="shared" si="0"/>
        <v>1150000</v>
      </c>
      <c r="D10" s="33"/>
      <c r="E10" s="33">
        <v>1150000</v>
      </c>
    </row>
    <row r="11" spans="1:5" s="59" customFormat="1" ht="24.95" customHeight="1">
      <c r="A11" s="23">
        <v>2050803</v>
      </c>
      <c r="B11" s="33" t="s">
        <v>53</v>
      </c>
      <c r="C11" s="33">
        <f t="shared" si="0"/>
        <v>1150000</v>
      </c>
      <c r="D11" s="33"/>
      <c r="E11" s="33">
        <v>1150000</v>
      </c>
    </row>
    <row r="12" spans="1:5" s="59" customFormat="1" ht="24.95" customHeight="1">
      <c r="A12" s="34">
        <v>208</v>
      </c>
      <c r="B12" s="34" t="s">
        <v>54</v>
      </c>
      <c r="C12" s="33">
        <f t="shared" si="0"/>
        <v>72933908.700000003</v>
      </c>
      <c r="D12" s="33">
        <f>D13+D23+D25+D29+D33</f>
        <v>12035238.699999999</v>
      </c>
      <c r="E12" s="33">
        <f>E13+E23+E25+E29+E33</f>
        <v>60898670</v>
      </c>
    </row>
    <row r="13" spans="1:5" s="59" customFormat="1" ht="24.95" customHeight="1">
      <c r="A13" s="34">
        <v>20801</v>
      </c>
      <c r="B13" s="33" t="s">
        <v>55</v>
      </c>
      <c r="C13" s="33">
        <f t="shared" si="0"/>
        <v>18043164.699999999</v>
      </c>
      <c r="D13" s="33">
        <v>7970564.7000000002</v>
      </c>
      <c r="E13" s="33">
        <v>10072600</v>
      </c>
    </row>
    <row r="14" spans="1:5" s="59" customFormat="1" ht="24.95" customHeight="1">
      <c r="A14" s="23">
        <v>2080101</v>
      </c>
      <c r="B14" s="33" t="s">
        <v>56</v>
      </c>
      <c r="C14" s="33">
        <f t="shared" si="0"/>
        <v>3118004.8</v>
      </c>
      <c r="D14" s="71">
        <v>3118004.8</v>
      </c>
      <c r="E14" s="33"/>
    </row>
    <row r="15" spans="1:5" s="59" customFormat="1" ht="24.95" customHeight="1">
      <c r="A15" s="23">
        <v>2080102</v>
      </c>
      <c r="B15" s="33" t="s">
        <v>55</v>
      </c>
      <c r="C15" s="33">
        <f t="shared" si="0"/>
        <v>1050000</v>
      </c>
      <c r="D15" s="71"/>
      <c r="E15" s="33">
        <v>1050000</v>
      </c>
    </row>
    <row r="16" spans="1:5" s="59" customFormat="1" ht="24.95" customHeight="1">
      <c r="A16" s="23">
        <v>2080105</v>
      </c>
      <c r="B16" s="33" t="s">
        <v>57</v>
      </c>
      <c r="C16" s="33">
        <f t="shared" si="0"/>
        <v>1023362.1</v>
      </c>
      <c r="D16" s="71">
        <v>726362.1</v>
      </c>
      <c r="E16" s="33">
        <v>297000</v>
      </c>
    </row>
    <row r="17" spans="1:5" s="59" customFormat="1" ht="24.95" customHeight="1">
      <c r="A17" s="23">
        <v>2080106</v>
      </c>
      <c r="B17" s="33" t="s">
        <v>58</v>
      </c>
      <c r="C17" s="33">
        <f t="shared" si="0"/>
        <v>3863324</v>
      </c>
      <c r="D17" s="72">
        <v>1582324</v>
      </c>
      <c r="E17" s="33">
        <v>2281000</v>
      </c>
    </row>
    <row r="18" spans="1:5" s="59" customFormat="1" ht="24.95" customHeight="1">
      <c r="A18" s="23">
        <v>2080107</v>
      </c>
      <c r="B18" s="33" t="s">
        <v>59</v>
      </c>
      <c r="C18" s="33">
        <f t="shared" ref="C18:C28" si="1">D18+E18</f>
        <v>1100000</v>
      </c>
      <c r="D18" s="72"/>
      <c r="E18" s="33">
        <v>1100000</v>
      </c>
    </row>
    <row r="19" spans="1:5" s="59" customFormat="1" ht="24.95" customHeight="1">
      <c r="A19" s="23">
        <v>2080108</v>
      </c>
      <c r="B19" s="33" t="s">
        <v>60</v>
      </c>
      <c r="C19" s="33">
        <f t="shared" si="1"/>
        <v>180000</v>
      </c>
      <c r="D19" s="72"/>
      <c r="E19" s="33">
        <v>180000</v>
      </c>
    </row>
    <row r="20" spans="1:5" s="59" customFormat="1" ht="24.95" customHeight="1">
      <c r="A20" s="23">
        <v>2080109</v>
      </c>
      <c r="B20" s="33" t="s">
        <v>61</v>
      </c>
      <c r="C20" s="33">
        <f t="shared" si="1"/>
        <v>6808473.7999999998</v>
      </c>
      <c r="D20" s="71">
        <v>2543873.7999999998</v>
      </c>
      <c r="E20" s="33">
        <v>4264600</v>
      </c>
    </row>
    <row r="21" spans="1:5" s="59" customFormat="1" ht="24.95" customHeight="1">
      <c r="A21" s="23">
        <v>2080112</v>
      </c>
      <c r="B21" s="33" t="s">
        <v>62</v>
      </c>
      <c r="C21" s="33">
        <f t="shared" si="1"/>
        <v>100000</v>
      </c>
      <c r="D21" s="71"/>
      <c r="E21" s="40">
        <v>100000</v>
      </c>
    </row>
    <row r="22" spans="1:5" s="59" customFormat="1" ht="24.95" customHeight="1">
      <c r="A22" s="23">
        <v>2080199</v>
      </c>
      <c r="B22" s="33" t="s">
        <v>63</v>
      </c>
      <c r="C22" s="33">
        <f t="shared" si="1"/>
        <v>800000</v>
      </c>
      <c r="D22" s="71"/>
      <c r="E22" s="40">
        <v>800000</v>
      </c>
    </row>
    <row r="23" spans="1:5" s="59" customFormat="1" ht="24.95" customHeight="1">
      <c r="A23" s="34">
        <v>20802</v>
      </c>
      <c r="B23" s="33" t="s">
        <v>55</v>
      </c>
      <c r="C23" s="33">
        <f t="shared" si="1"/>
        <v>500000</v>
      </c>
      <c r="D23" s="71"/>
      <c r="E23" s="40">
        <v>500000</v>
      </c>
    </row>
    <row r="24" spans="1:5" s="59" customFormat="1" ht="24.95" customHeight="1">
      <c r="A24" s="23">
        <v>2080202</v>
      </c>
      <c r="B24" s="33" t="s">
        <v>55</v>
      </c>
      <c r="C24" s="33">
        <f t="shared" si="1"/>
        <v>500000</v>
      </c>
      <c r="D24" s="71"/>
      <c r="E24" s="40">
        <v>500000</v>
      </c>
    </row>
    <row r="25" spans="1:5" s="59" customFormat="1" ht="24.95" customHeight="1">
      <c r="A25" s="34">
        <v>20805</v>
      </c>
      <c r="B25" s="33" t="s">
        <v>64</v>
      </c>
      <c r="C25" s="33">
        <f t="shared" si="1"/>
        <v>9965674</v>
      </c>
      <c r="D25" s="33">
        <f>SUM(D26:D28)</f>
        <v>4064674</v>
      </c>
      <c r="E25" s="33">
        <f>SUM(E26:E28)</f>
        <v>5901000</v>
      </c>
    </row>
    <row r="26" spans="1:5" s="59" customFormat="1" ht="24.95" customHeight="1">
      <c r="A26" s="23">
        <v>2080501</v>
      </c>
      <c r="B26" s="33" t="s">
        <v>65</v>
      </c>
      <c r="C26" s="33">
        <f t="shared" si="1"/>
        <v>83214</v>
      </c>
      <c r="D26" s="71">
        <v>83214</v>
      </c>
      <c r="E26" s="33"/>
    </row>
    <row r="27" spans="1:5" s="59" customFormat="1" ht="24.95" customHeight="1">
      <c r="A27" s="23">
        <v>2080502</v>
      </c>
      <c r="B27" s="33" t="s">
        <v>66</v>
      </c>
      <c r="C27" s="33">
        <f t="shared" si="1"/>
        <v>5901000</v>
      </c>
      <c r="D27" s="71"/>
      <c r="E27" s="40">
        <v>5901000</v>
      </c>
    </row>
    <row r="28" spans="1:5" s="59" customFormat="1" ht="24.95" customHeight="1">
      <c r="A28" s="23">
        <v>2080505</v>
      </c>
      <c r="B28" s="33" t="s">
        <v>67</v>
      </c>
      <c r="C28" s="33">
        <f t="shared" si="1"/>
        <v>3981460</v>
      </c>
      <c r="D28" s="71">
        <v>3981460</v>
      </c>
      <c r="E28" s="33"/>
    </row>
    <row r="29" spans="1:5" s="59" customFormat="1" ht="24.95" customHeight="1">
      <c r="A29" s="34">
        <v>20826</v>
      </c>
      <c r="B29" s="33" t="s">
        <v>68</v>
      </c>
      <c r="C29" s="33">
        <f t="shared" ref="C29:C35" si="2">D29+E29</f>
        <v>41788670</v>
      </c>
      <c r="D29" s="33"/>
      <c r="E29" s="33">
        <f>SUM(E30:E32)</f>
        <v>41788670</v>
      </c>
    </row>
    <row r="30" spans="1:5" s="59" customFormat="1" ht="24.95" customHeight="1">
      <c r="A30" s="23">
        <v>2082601</v>
      </c>
      <c r="B30" s="33" t="s">
        <v>68</v>
      </c>
      <c r="C30" s="33">
        <f t="shared" si="2"/>
        <v>6618770</v>
      </c>
      <c r="D30" s="71"/>
      <c r="E30" s="33">
        <v>6618770</v>
      </c>
    </row>
    <row r="31" spans="1:5" s="59" customFormat="1" ht="24.95" customHeight="1">
      <c r="A31" s="23">
        <v>2082602</v>
      </c>
      <c r="B31" s="33" t="s">
        <v>69</v>
      </c>
      <c r="C31" s="33">
        <f t="shared" si="2"/>
        <v>28256000</v>
      </c>
      <c r="D31" s="71"/>
      <c r="E31" s="33">
        <v>28256000</v>
      </c>
    </row>
    <row r="32" spans="1:5" s="59" customFormat="1" ht="24.95" customHeight="1">
      <c r="A32" s="23">
        <v>2082699</v>
      </c>
      <c r="B32" s="33" t="s">
        <v>70</v>
      </c>
      <c r="C32" s="33">
        <f t="shared" si="2"/>
        <v>6913900</v>
      </c>
      <c r="D32" s="71"/>
      <c r="E32" s="40">
        <v>6913900</v>
      </c>
    </row>
    <row r="33" spans="1:5" s="59" customFormat="1" ht="24.95" customHeight="1">
      <c r="A33" s="34">
        <v>20899</v>
      </c>
      <c r="B33" s="33" t="s">
        <v>71</v>
      </c>
      <c r="C33" s="33">
        <f t="shared" si="2"/>
        <v>2636400</v>
      </c>
      <c r="D33" s="71"/>
      <c r="E33" s="33">
        <v>2636400</v>
      </c>
    </row>
    <row r="34" spans="1:5" s="59" customFormat="1" ht="24.95" customHeight="1">
      <c r="A34" s="23">
        <v>2089901</v>
      </c>
      <c r="B34" s="33" t="s">
        <v>71</v>
      </c>
      <c r="C34" s="33">
        <f t="shared" si="2"/>
        <v>2636400</v>
      </c>
      <c r="D34" s="71"/>
      <c r="E34" s="33">
        <v>2636400</v>
      </c>
    </row>
    <row r="35" spans="1:5" s="59" customFormat="1" ht="24.95" customHeight="1">
      <c r="A35" s="34">
        <v>210</v>
      </c>
      <c r="B35" s="33" t="s">
        <v>72</v>
      </c>
      <c r="C35" s="33">
        <f t="shared" si="2"/>
        <v>8629044</v>
      </c>
      <c r="D35" s="71">
        <v>629044</v>
      </c>
      <c r="E35" s="33">
        <v>8000000</v>
      </c>
    </row>
    <row r="36" spans="1:5" s="59" customFormat="1" ht="24.95" customHeight="1">
      <c r="A36" s="34">
        <v>21011</v>
      </c>
      <c r="B36" s="33" t="s">
        <v>73</v>
      </c>
      <c r="C36" s="33">
        <f t="shared" ref="C36:C46" si="3">D36+E36</f>
        <v>8629044</v>
      </c>
      <c r="D36" s="71">
        <f>SUM(D37:D39)</f>
        <v>629044</v>
      </c>
      <c r="E36" s="71">
        <f>SUM(E37:E39)</f>
        <v>8000000</v>
      </c>
    </row>
    <row r="37" spans="1:5" s="59" customFormat="1" ht="24.95" customHeight="1">
      <c r="A37" s="23">
        <v>2101101</v>
      </c>
      <c r="B37" s="33" t="s">
        <v>74</v>
      </c>
      <c r="C37" s="33">
        <f t="shared" si="3"/>
        <v>8124877.5</v>
      </c>
      <c r="D37" s="72">
        <v>124877.5</v>
      </c>
      <c r="E37" s="40">
        <v>8000000</v>
      </c>
    </row>
    <row r="38" spans="1:5" s="59" customFormat="1" ht="24.95" customHeight="1">
      <c r="A38" s="23">
        <v>2101102</v>
      </c>
      <c r="B38" s="33" t="s">
        <v>75</v>
      </c>
      <c r="C38" s="33">
        <f t="shared" si="3"/>
        <v>181463.1</v>
      </c>
      <c r="D38" s="72">
        <v>181463.1</v>
      </c>
      <c r="E38" s="33"/>
    </row>
    <row r="39" spans="1:5" s="59" customFormat="1" ht="24.95" customHeight="1">
      <c r="A39" s="23">
        <v>2101103</v>
      </c>
      <c r="B39" s="33" t="s">
        <v>76</v>
      </c>
      <c r="C39" s="33">
        <f t="shared" si="3"/>
        <v>322703.40000000002</v>
      </c>
      <c r="D39" s="33">
        <v>322703.40000000002</v>
      </c>
      <c r="E39" s="33"/>
    </row>
    <row r="40" spans="1:5" s="59" customFormat="1" ht="24.95" customHeight="1">
      <c r="A40" s="34">
        <v>213</v>
      </c>
      <c r="B40" s="43" t="s">
        <v>77</v>
      </c>
      <c r="C40" s="33">
        <f t="shared" si="3"/>
        <v>7798180</v>
      </c>
      <c r="D40" s="33"/>
      <c r="E40" s="33">
        <v>7798180</v>
      </c>
    </row>
    <row r="41" spans="1:5" s="59" customFormat="1" ht="24.95" customHeight="1">
      <c r="A41" s="34">
        <v>21307</v>
      </c>
      <c r="B41" s="43" t="s">
        <v>78</v>
      </c>
      <c r="C41" s="33">
        <f t="shared" si="3"/>
        <v>7798180</v>
      </c>
      <c r="D41" s="33"/>
      <c r="E41" s="33">
        <v>7798180</v>
      </c>
    </row>
    <row r="42" spans="1:5" s="59" customFormat="1" ht="24.95" customHeight="1">
      <c r="A42" s="23">
        <v>2130705</v>
      </c>
      <c r="B42" s="33" t="s">
        <v>79</v>
      </c>
      <c r="C42" s="33">
        <f t="shared" si="3"/>
        <v>7798180</v>
      </c>
      <c r="D42" s="33"/>
      <c r="E42" s="33">
        <v>7798180</v>
      </c>
    </row>
    <row r="43" spans="1:5" s="59" customFormat="1" ht="24.95" customHeight="1">
      <c r="A43" s="34">
        <v>221</v>
      </c>
      <c r="B43" s="44" t="s">
        <v>80</v>
      </c>
      <c r="C43" s="33">
        <f t="shared" si="3"/>
        <v>774488.2</v>
      </c>
      <c r="D43" s="33">
        <v>774488.2</v>
      </c>
      <c r="E43" s="33"/>
    </row>
    <row r="44" spans="1:5" s="59" customFormat="1" ht="24.95" customHeight="1">
      <c r="A44" s="34">
        <v>22102</v>
      </c>
      <c r="B44" s="44" t="s">
        <v>81</v>
      </c>
      <c r="C44" s="33">
        <f t="shared" si="3"/>
        <v>774488.2</v>
      </c>
      <c r="D44" s="33">
        <v>774488.2</v>
      </c>
      <c r="E44" s="33"/>
    </row>
    <row r="45" spans="1:5" s="59" customFormat="1" ht="24.95" customHeight="1">
      <c r="A45" s="23">
        <v>2210201</v>
      </c>
      <c r="B45" s="33" t="s">
        <v>82</v>
      </c>
      <c r="C45" s="33">
        <f t="shared" si="3"/>
        <v>774488.2</v>
      </c>
      <c r="D45" s="33">
        <v>774488.2</v>
      </c>
      <c r="E45" s="33"/>
    </row>
    <row r="46" spans="1:5" ht="24.95" customHeight="1">
      <c r="A46" s="84" t="s">
        <v>8</v>
      </c>
      <c r="B46" s="85"/>
      <c r="C46" s="73">
        <f t="shared" si="3"/>
        <v>91385620.900000006</v>
      </c>
      <c r="D46" s="73">
        <f>D43+D40+D35+D12+D9+D6</f>
        <v>13438770.9</v>
      </c>
      <c r="E46" s="73">
        <f>E43+E40+E35+E12+E9+E6</f>
        <v>77946850</v>
      </c>
    </row>
    <row r="47" spans="1:5" ht="24.95" customHeight="1">
      <c r="A47" s="58" t="s">
        <v>83</v>
      </c>
    </row>
  </sheetData>
  <mergeCells count="4">
    <mergeCell ref="A2:E2"/>
    <mergeCell ref="A4:B4"/>
    <mergeCell ref="C4:E4"/>
    <mergeCell ref="A46:B46"/>
  </mergeCells>
  <phoneticPr fontId="1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topLeftCell="A11" workbookViewId="0">
      <selection activeCell="I18" sqref="I18"/>
    </sheetView>
  </sheetViews>
  <sheetFormatPr defaultColWidth="15.625" defaultRowHeight="24.95" customHeight="1"/>
  <cols>
    <col min="1" max="1" width="18.25" style="58" customWidth="1"/>
    <col min="2" max="2" width="19.625" customWidth="1"/>
    <col min="3" max="4" width="16.625"/>
  </cols>
  <sheetData>
    <row r="1" spans="1:9" ht="24.95" customHeight="1">
      <c r="A1" t="s">
        <v>84</v>
      </c>
    </row>
    <row r="2" spans="1:9" ht="24.95" customHeight="1">
      <c r="A2" s="75" t="s">
        <v>85</v>
      </c>
      <c r="B2" s="75"/>
      <c r="C2" s="75"/>
      <c r="D2" s="75"/>
      <c r="E2" s="75"/>
    </row>
    <row r="3" spans="1:9" ht="24.95" customHeight="1">
      <c r="A3" s="30" t="s">
        <v>2</v>
      </c>
      <c r="E3" s="47" t="s">
        <v>3</v>
      </c>
    </row>
    <row r="4" spans="1:9" ht="24.95" customHeight="1">
      <c r="A4" s="76" t="s">
        <v>86</v>
      </c>
      <c r="B4" s="76"/>
      <c r="C4" s="76" t="s">
        <v>87</v>
      </c>
      <c r="D4" s="76"/>
      <c r="E4" s="76"/>
    </row>
    <row r="5" spans="1:9" s="59" customFormat="1" ht="24.95" customHeight="1">
      <c r="A5" s="33" t="s">
        <v>46</v>
      </c>
      <c r="B5" s="33" t="s">
        <v>47</v>
      </c>
      <c r="C5" s="33" t="s">
        <v>8</v>
      </c>
      <c r="D5" s="33" t="s">
        <v>88</v>
      </c>
      <c r="E5" s="33" t="s">
        <v>89</v>
      </c>
    </row>
    <row r="6" spans="1:9" s="60" customFormat="1" ht="24.95" customHeight="1">
      <c r="A6" s="34">
        <v>301</v>
      </c>
      <c r="B6" s="35" t="s">
        <v>90</v>
      </c>
      <c r="C6" s="62">
        <f t="shared" ref="C6:C19" si="0">D6+E6</f>
        <v>11277713.300000001</v>
      </c>
      <c r="D6" s="62">
        <f>SUM(D7:D14)</f>
        <v>11277713.300000001</v>
      </c>
      <c r="E6" s="62">
        <f>SUM(E7:E14)</f>
        <v>0</v>
      </c>
      <c r="F6" s="63">
        <f>D6/10000</f>
        <v>1127.77133</v>
      </c>
      <c r="G6" s="63">
        <f>E6/10000</f>
        <v>0</v>
      </c>
      <c r="H6" s="63">
        <v>1127.77133</v>
      </c>
      <c r="I6" s="63">
        <v>0</v>
      </c>
    </row>
    <row r="7" spans="1:9" ht="24.95" customHeight="1">
      <c r="A7" s="23">
        <v>30101</v>
      </c>
      <c r="B7" s="49" t="s">
        <v>91</v>
      </c>
      <c r="C7" s="45">
        <f t="shared" si="0"/>
        <v>3604008</v>
      </c>
      <c r="D7" s="45">
        <v>3604008</v>
      </c>
      <c r="E7" s="45"/>
      <c r="F7" s="63">
        <f t="shared" ref="F7:F27" si="1">D7/10000</f>
        <v>360.4008</v>
      </c>
      <c r="G7" s="63">
        <f t="shared" ref="G7:G27" si="2">E7/10000</f>
        <v>0</v>
      </c>
      <c r="H7" s="46">
        <v>360.4008</v>
      </c>
      <c r="I7" s="46">
        <v>0</v>
      </c>
    </row>
    <row r="8" spans="1:9" ht="24.95" customHeight="1">
      <c r="A8" s="64">
        <v>30102</v>
      </c>
      <c r="B8" s="65" t="s">
        <v>92</v>
      </c>
      <c r="C8" s="45">
        <f t="shared" si="0"/>
        <v>2804220</v>
      </c>
      <c r="D8" s="66">
        <v>2804220</v>
      </c>
      <c r="E8" s="66"/>
      <c r="F8" s="63">
        <f t="shared" si="1"/>
        <v>280.42200000000003</v>
      </c>
      <c r="G8" s="63">
        <f t="shared" si="2"/>
        <v>0</v>
      </c>
      <c r="H8" s="46">
        <v>280.42200000000003</v>
      </c>
      <c r="I8" s="46">
        <v>0</v>
      </c>
    </row>
    <row r="9" spans="1:9" ht="24.95" customHeight="1">
      <c r="A9" s="23">
        <v>30103</v>
      </c>
      <c r="B9" s="49" t="s">
        <v>93</v>
      </c>
      <c r="C9" s="45">
        <f t="shared" si="0"/>
        <v>300334</v>
      </c>
      <c r="D9" s="45">
        <v>300334</v>
      </c>
      <c r="E9" s="45"/>
      <c r="F9" s="63">
        <f t="shared" si="1"/>
        <v>30.0334</v>
      </c>
      <c r="G9" s="63">
        <f t="shared" si="2"/>
        <v>0</v>
      </c>
      <c r="H9" s="46">
        <v>30.0334</v>
      </c>
      <c r="I9" s="46">
        <v>0</v>
      </c>
    </row>
    <row r="10" spans="1:9" ht="44.1" customHeight="1">
      <c r="A10" s="23">
        <v>30104</v>
      </c>
      <c r="B10" s="67" t="s">
        <v>94</v>
      </c>
      <c r="C10" s="45">
        <f t="shared" si="0"/>
        <v>328251.3</v>
      </c>
      <c r="D10" s="45">
        <v>328251.3</v>
      </c>
      <c r="E10" s="45"/>
      <c r="F10" s="63">
        <f t="shared" si="1"/>
        <v>32.825130000000001</v>
      </c>
      <c r="G10" s="63">
        <f t="shared" si="2"/>
        <v>0</v>
      </c>
      <c r="H10" s="46">
        <v>32.825130000000001</v>
      </c>
      <c r="I10" s="46">
        <v>0</v>
      </c>
    </row>
    <row r="11" spans="1:9" ht="24.95" customHeight="1">
      <c r="A11" s="23">
        <v>30107</v>
      </c>
      <c r="B11" s="49" t="s">
        <v>95</v>
      </c>
      <c r="C11" s="45">
        <f t="shared" si="0"/>
        <v>259440</v>
      </c>
      <c r="D11" s="68">
        <v>259440</v>
      </c>
      <c r="E11" s="45"/>
      <c r="F11" s="63">
        <f t="shared" si="1"/>
        <v>25.943999999999999</v>
      </c>
      <c r="G11" s="63">
        <f t="shared" si="2"/>
        <v>0</v>
      </c>
      <c r="H11" s="46">
        <v>25.943999999999999</v>
      </c>
      <c r="I11" s="46">
        <v>0</v>
      </c>
    </row>
    <row r="12" spans="1:9" ht="24.95" customHeight="1">
      <c r="A12" s="23">
        <v>30108</v>
      </c>
      <c r="B12" s="49" t="s">
        <v>96</v>
      </c>
      <c r="C12" s="45">
        <f t="shared" si="0"/>
        <v>3981460</v>
      </c>
      <c r="D12" s="68">
        <v>3981460</v>
      </c>
      <c r="E12" s="45"/>
      <c r="F12" s="63">
        <f t="shared" si="1"/>
        <v>398.14600000000002</v>
      </c>
      <c r="G12" s="63">
        <f t="shared" si="2"/>
        <v>0</v>
      </c>
      <c r="H12" s="46">
        <v>398.14600000000002</v>
      </c>
      <c r="I12" s="46">
        <v>0</v>
      </c>
    </row>
    <row r="13" spans="1:9" ht="24.95" customHeight="1">
      <c r="A13" s="23">
        <v>30109</v>
      </c>
      <c r="B13" s="49" t="s">
        <v>97</v>
      </c>
      <c r="C13" s="45">
        <f t="shared" si="0"/>
        <v>0</v>
      </c>
      <c r="D13" s="45"/>
      <c r="E13" s="45"/>
      <c r="F13" s="63">
        <f t="shared" si="1"/>
        <v>0</v>
      </c>
      <c r="G13" s="63">
        <f t="shared" si="2"/>
        <v>0</v>
      </c>
      <c r="H13" s="46">
        <v>0</v>
      </c>
      <c r="I13" s="46">
        <v>0</v>
      </c>
    </row>
    <row r="14" spans="1:9" ht="24.95" customHeight="1">
      <c r="A14" s="23">
        <v>30199</v>
      </c>
      <c r="B14" s="49" t="s">
        <v>98</v>
      </c>
      <c r="C14" s="45">
        <f t="shared" si="0"/>
        <v>0</v>
      </c>
      <c r="D14" s="45"/>
      <c r="E14" s="45"/>
      <c r="F14" s="63">
        <f t="shared" si="1"/>
        <v>0</v>
      </c>
      <c r="G14" s="63">
        <f t="shared" si="2"/>
        <v>0</v>
      </c>
      <c r="H14" s="46">
        <v>0</v>
      </c>
      <c r="I14" s="46">
        <v>0</v>
      </c>
    </row>
    <row r="15" spans="1:9" s="60" customFormat="1" ht="24.95" customHeight="1">
      <c r="A15" s="34">
        <v>302</v>
      </c>
      <c r="B15" s="35" t="s">
        <v>99</v>
      </c>
      <c r="C15" s="62">
        <f t="shared" si="0"/>
        <v>980652</v>
      </c>
      <c r="D15" s="62">
        <f>SUM(D16:D18)</f>
        <v>0</v>
      </c>
      <c r="E15" s="62">
        <f>SUM(E16:E18)</f>
        <v>980652</v>
      </c>
      <c r="F15" s="63">
        <f t="shared" si="1"/>
        <v>0</v>
      </c>
      <c r="G15" s="63">
        <f t="shared" si="2"/>
        <v>98.065200000000004</v>
      </c>
      <c r="H15" s="63">
        <v>0</v>
      </c>
      <c r="I15" s="63">
        <v>98.065200000000004</v>
      </c>
    </row>
    <row r="16" spans="1:9" ht="24.95" customHeight="1">
      <c r="A16" s="23">
        <v>30201</v>
      </c>
      <c r="B16" s="49" t="s">
        <v>100</v>
      </c>
      <c r="C16" s="45">
        <f t="shared" si="0"/>
        <v>912000</v>
      </c>
      <c r="D16" s="45"/>
      <c r="E16" s="45">
        <v>912000</v>
      </c>
      <c r="F16" s="63">
        <f t="shared" si="1"/>
        <v>0</v>
      </c>
      <c r="G16" s="63">
        <f t="shared" si="2"/>
        <v>91.2</v>
      </c>
      <c r="H16" s="46">
        <v>0</v>
      </c>
      <c r="I16" s="46">
        <v>91.2</v>
      </c>
    </row>
    <row r="17" spans="1:9" ht="24.95" customHeight="1">
      <c r="A17" s="23">
        <v>30229</v>
      </c>
      <c r="B17" s="49" t="s">
        <v>101</v>
      </c>
      <c r="C17" s="45">
        <f t="shared" si="0"/>
        <v>2652</v>
      </c>
      <c r="D17" s="45"/>
      <c r="E17" s="45">
        <v>2652</v>
      </c>
      <c r="F17" s="63">
        <f t="shared" si="1"/>
        <v>0</v>
      </c>
      <c r="G17" s="63">
        <f t="shared" si="2"/>
        <v>0.26519999999999999</v>
      </c>
      <c r="H17" s="46">
        <v>0</v>
      </c>
      <c r="I17" s="46">
        <v>0.26519999999999999</v>
      </c>
    </row>
    <row r="18" spans="1:9" ht="24.95" customHeight="1">
      <c r="A18" s="23">
        <v>30231</v>
      </c>
      <c r="B18" s="49" t="s">
        <v>102</v>
      </c>
      <c r="C18" s="45">
        <f t="shared" si="0"/>
        <v>66000</v>
      </c>
      <c r="D18" s="45"/>
      <c r="E18" s="45">
        <v>66000</v>
      </c>
      <c r="F18" s="63">
        <f t="shared" si="1"/>
        <v>0</v>
      </c>
      <c r="G18" s="63">
        <f t="shared" si="2"/>
        <v>6.6</v>
      </c>
      <c r="H18" s="46">
        <v>0</v>
      </c>
      <c r="I18" s="46">
        <v>6.6</v>
      </c>
    </row>
    <row r="19" spans="1:9" ht="24.95" customHeight="1">
      <c r="A19" s="23">
        <v>30299</v>
      </c>
      <c r="B19" s="49" t="s">
        <v>103</v>
      </c>
      <c r="C19" s="45">
        <f t="shared" si="0"/>
        <v>0</v>
      </c>
      <c r="D19" s="45"/>
      <c r="E19" s="45"/>
      <c r="F19" s="63">
        <f t="shared" si="1"/>
        <v>0</v>
      </c>
      <c r="G19" s="63">
        <f t="shared" si="2"/>
        <v>0</v>
      </c>
      <c r="H19" s="46">
        <v>0</v>
      </c>
      <c r="I19" s="46">
        <v>0</v>
      </c>
    </row>
    <row r="20" spans="1:9" s="60" customFormat="1" ht="24.95" customHeight="1">
      <c r="A20" s="34">
        <v>303</v>
      </c>
      <c r="B20" s="35" t="s">
        <v>104</v>
      </c>
      <c r="C20" s="62">
        <f t="shared" ref="C20:C26" si="3">D20+E20</f>
        <v>1180405.6000000001</v>
      </c>
      <c r="D20" s="62">
        <f>SUM(D21:D26)</f>
        <v>1180405.6000000001</v>
      </c>
      <c r="E20" s="62">
        <f>SUM(E21:E26)</f>
        <v>0</v>
      </c>
      <c r="F20" s="63">
        <f t="shared" si="1"/>
        <v>118.04056</v>
      </c>
      <c r="G20" s="63">
        <f t="shared" si="2"/>
        <v>0</v>
      </c>
      <c r="H20" s="63">
        <v>118.04056</v>
      </c>
      <c r="I20" s="63">
        <v>0</v>
      </c>
    </row>
    <row r="21" spans="1:9" ht="24.95" customHeight="1">
      <c r="A21" s="23">
        <v>30301</v>
      </c>
      <c r="B21" s="49" t="s">
        <v>105</v>
      </c>
      <c r="C21" s="45">
        <f t="shared" si="3"/>
        <v>83214</v>
      </c>
      <c r="D21" s="45">
        <v>83214</v>
      </c>
      <c r="E21" s="45"/>
      <c r="F21" s="63">
        <f t="shared" si="1"/>
        <v>8.3214000000000006</v>
      </c>
      <c r="G21" s="63">
        <f t="shared" si="2"/>
        <v>0</v>
      </c>
      <c r="H21" s="46">
        <v>8.3214000000000006</v>
      </c>
      <c r="I21" s="46">
        <v>0</v>
      </c>
    </row>
    <row r="22" spans="1:9" ht="24.95" customHeight="1">
      <c r="A22" s="23">
        <v>30304</v>
      </c>
      <c r="B22" s="49" t="s">
        <v>106</v>
      </c>
      <c r="C22" s="45">
        <f t="shared" si="3"/>
        <v>0</v>
      </c>
      <c r="D22" s="45"/>
      <c r="E22" s="45"/>
      <c r="F22" s="63">
        <f t="shared" si="1"/>
        <v>0</v>
      </c>
      <c r="G22" s="63">
        <f t="shared" si="2"/>
        <v>0</v>
      </c>
      <c r="H22" s="46">
        <v>0</v>
      </c>
      <c r="I22" s="46">
        <v>0</v>
      </c>
    </row>
    <row r="23" spans="1:9" ht="24.95" customHeight="1">
      <c r="A23" s="23">
        <v>30305</v>
      </c>
      <c r="B23" s="49" t="s">
        <v>107</v>
      </c>
      <c r="C23" s="45">
        <f t="shared" si="3"/>
        <v>0</v>
      </c>
      <c r="D23" s="45"/>
      <c r="E23" s="45"/>
      <c r="F23" s="63">
        <f t="shared" si="1"/>
        <v>0</v>
      </c>
      <c r="G23" s="63">
        <f t="shared" si="2"/>
        <v>0</v>
      </c>
      <c r="H23" s="46">
        <v>0</v>
      </c>
      <c r="I23" s="46">
        <v>0</v>
      </c>
    </row>
    <row r="24" spans="1:9" ht="24.95" customHeight="1">
      <c r="A24" s="23">
        <v>30307</v>
      </c>
      <c r="B24" s="49" t="s">
        <v>108</v>
      </c>
      <c r="C24" s="45">
        <f t="shared" si="3"/>
        <v>322703.40000000002</v>
      </c>
      <c r="D24" s="45">
        <v>322703.40000000002</v>
      </c>
      <c r="E24" s="45"/>
      <c r="F24" s="63">
        <f t="shared" si="1"/>
        <v>32.270339999999997</v>
      </c>
      <c r="G24" s="63">
        <f t="shared" si="2"/>
        <v>0</v>
      </c>
      <c r="H24" s="46">
        <v>32.270339999999997</v>
      </c>
      <c r="I24" s="46">
        <v>0</v>
      </c>
    </row>
    <row r="25" spans="1:9" ht="24.95" customHeight="1">
      <c r="A25" s="23">
        <v>30311</v>
      </c>
      <c r="B25" s="49" t="s">
        <v>82</v>
      </c>
      <c r="C25" s="45">
        <f t="shared" si="3"/>
        <v>774488.2</v>
      </c>
      <c r="D25" s="45">
        <v>774488.2</v>
      </c>
      <c r="E25" s="45"/>
      <c r="F25" s="63">
        <f t="shared" si="1"/>
        <v>77.448819999999998</v>
      </c>
      <c r="G25" s="63">
        <f t="shared" si="2"/>
        <v>0</v>
      </c>
      <c r="H25" s="46">
        <v>77.448819999999998</v>
      </c>
      <c r="I25" s="46">
        <v>0</v>
      </c>
    </row>
    <row r="26" spans="1:9" ht="24.95" customHeight="1">
      <c r="A26" s="23">
        <v>30399</v>
      </c>
      <c r="B26" s="49" t="s">
        <v>109</v>
      </c>
      <c r="C26" s="45">
        <f t="shared" si="3"/>
        <v>0</v>
      </c>
      <c r="D26" s="45"/>
      <c r="E26" s="45"/>
      <c r="F26" s="63">
        <f t="shared" si="1"/>
        <v>0</v>
      </c>
      <c r="G26" s="63">
        <f t="shared" si="2"/>
        <v>0</v>
      </c>
      <c r="H26" s="46">
        <v>0</v>
      </c>
      <c r="I26" s="46">
        <v>0</v>
      </c>
    </row>
    <row r="27" spans="1:9" ht="24.95" customHeight="1">
      <c r="A27" s="86" t="s">
        <v>8</v>
      </c>
      <c r="B27" s="87"/>
      <c r="C27" s="69">
        <f>C6+C15+C20</f>
        <v>13438770.9</v>
      </c>
      <c r="D27" s="69">
        <f>D6+D15+D20</f>
        <v>12458118.9</v>
      </c>
      <c r="E27" s="69">
        <f>E6+E15+E20</f>
        <v>980652</v>
      </c>
      <c r="F27" s="63">
        <f t="shared" si="1"/>
        <v>1245.8118899999999</v>
      </c>
      <c r="G27" s="63">
        <f t="shared" si="2"/>
        <v>98.065200000000004</v>
      </c>
      <c r="H27" s="46">
        <v>1245.8118899999999</v>
      </c>
      <c r="I27" s="46">
        <v>98.065200000000004</v>
      </c>
    </row>
    <row r="28" spans="1:9" ht="24.95" customHeight="1">
      <c r="A28" s="88" t="s">
        <v>83</v>
      </c>
      <c r="B28" s="88"/>
      <c r="C28" s="88"/>
      <c r="D28" s="88"/>
      <c r="E28" s="88"/>
    </row>
    <row r="29" spans="1:9" s="61" customFormat="1" ht="36" customHeight="1">
      <c r="A29" s="79"/>
      <c r="B29" s="79"/>
      <c r="C29" s="79"/>
      <c r="D29" s="79"/>
      <c r="E29" s="79"/>
    </row>
    <row r="30" spans="1:9" ht="27" customHeight="1">
      <c r="A30" s="79"/>
      <c r="B30" s="79"/>
      <c r="C30" s="79"/>
      <c r="D30" s="79"/>
      <c r="E30" s="79"/>
    </row>
    <row r="31" spans="1:9" ht="30.75" customHeight="1">
      <c r="A31" s="79"/>
      <c r="B31" s="79"/>
      <c r="C31" s="79"/>
      <c r="D31" s="79"/>
      <c r="E31" s="79"/>
    </row>
  </sheetData>
  <mergeCells count="8">
    <mergeCell ref="A29:E29"/>
    <mergeCell ref="A30:E30"/>
    <mergeCell ref="A31:E31"/>
    <mergeCell ref="A2:E2"/>
    <mergeCell ref="A4:B4"/>
    <mergeCell ref="C4:E4"/>
    <mergeCell ref="A27:B27"/>
    <mergeCell ref="A28:E28"/>
  </mergeCells>
  <phoneticPr fontId="1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I11" sqref="I11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spans="1:12" ht="24.95" customHeight="1">
      <c r="A1" t="s">
        <v>110</v>
      </c>
    </row>
    <row r="2" spans="1:12" ht="34.5" customHeight="1">
      <c r="A2" s="75" t="s">
        <v>111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4.95" customHeight="1">
      <c r="A3" s="30" t="s">
        <v>2</v>
      </c>
      <c r="L3" s="47" t="s">
        <v>3</v>
      </c>
    </row>
    <row r="4" spans="1:12" ht="29.25" customHeight="1">
      <c r="A4" s="76" t="s">
        <v>112</v>
      </c>
      <c r="B4" s="76"/>
      <c r="C4" s="76"/>
      <c r="D4" s="76"/>
      <c r="E4" s="76"/>
      <c r="F4" s="76"/>
      <c r="G4" s="76" t="s">
        <v>45</v>
      </c>
      <c r="H4" s="76"/>
      <c r="I4" s="76"/>
      <c r="J4" s="76"/>
      <c r="K4" s="76"/>
      <c r="L4" s="76"/>
    </row>
    <row r="5" spans="1:12" s="55" customFormat="1" ht="24.95" customHeight="1">
      <c r="A5" s="89" t="s">
        <v>8</v>
      </c>
      <c r="B5" s="89" t="s">
        <v>113</v>
      </c>
      <c r="C5" s="89" t="s">
        <v>114</v>
      </c>
      <c r="D5" s="89"/>
      <c r="E5" s="89"/>
      <c r="F5" s="89" t="s">
        <v>115</v>
      </c>
      <c r="G5" s="89" t="s">
        <v>8</v>
      </c>
      <c r="H5" s="89" t="s">
        <v>113</v>
      </c>
      <c r="I5" s="89" t="s">
        <v>114</v>
      </c>
      <c r="J5" s="89"/>
      <c r="K5" s="89"/>
      <c r="L5" s="89" t="s">
        <v>115</v>
      </c>
    </row>
    <row r="6" spans="1:12" s="55" customFormat="1" ht="24.95" customHeight="1">
      <c r="A6" s="89"/>
      <c r="B6" s="89"/>
      <c r="C6" s="56" t="s">
        <v>48</v>
      </c>
      <c r="D6" s="56" t="s">
        <v>116</v>
      </c>
      <c r="E6" s="56" t="s">
        <v>117</v>
      </c>
      <c r="F6" s="89"/>
      <c r="G6" s="89"/>
      <c r="H6" s="89"/>
      <c r="I6" s="56" t="s">
        <v>48</v>
      </c>
      <c r="J6" s="56" t="s">
        <v>116</v>
      </c>
      <c r="K6" s="56" t="s">
        <v>117</v>
      </c>
      <c r="L6" s="89"/>
    </row>
    <row r="7" spans="1:12" ht="39" customHeight="1">
      <c r="A7" s="49">
        <f>B7+C7</f>
        <v>89.34</v>
      </c>
      <c r="B7" s="49"/>
      <c r="C7" s="49">
        <f>SUM(D7:F7)</f>
        <v>89.34</v>
      </c>
      <c r="D7" s="49"/>
      <c r="E7" s="57">
        <v>73.540000000000006</v>
      </c>
      <c r="F7" s="57">
        <v>15.8</v>
      </c>
      <c r="G7" s="49">
        <f>H7+I7</f>
        <v>87.84</v>
      </c>
      <c r="H7" s="49"/>
      <c r="I7" s="49">
        <f>J7+K7+L7</f>
        <v>87.84</v>
      </c>
      <c r="J7" s="49"/>
      <c r="K7" s="49">
        <v>72.540000000000006</v>
      </c>
      <c r="L7" s="49">
        <v>15.3</v>
      </c>
    </row>
    <row r="8" spans="1:12" ht="40.5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2" ht="24.9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</row>
    <row r="10" spans="1:12" ht="26.2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</sheetData>
  <mergeCells count="14">
    <mergeCell ref="A8:L8"/>
    <mergeCell ref="A9:L9"/>
    <mergeCell ref="A10:L10"/>
    <mergeCell ref="A5:A6"/>
    <mergeCell ref="B5:B6"/>
    <mergeCell ref="F5:F6"/>
    <mergeCell ref="G5:G6"/>
    <mergeCell ref="H5:H6"/>
    <mergeCell ref="L5:L6"/>
    <mergeCell ref="A2:L2"/>
    <mergeCell ref="A4:F4"/>
    <mergeCell ref="G4:L4"/>
    <mergeCell ref="C5:E5"/>
    <mergeCell ref="I5:K5"/>
  </mergeCells>
  <phoneticPr fontId="11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E12" sqref="E12"/>
    </sheetView>
  </sheetViews>
  <sheetFormatPr defaultRowHeight="13.5"/>
  <cols>
    <col min="1" max="1" width="21.125" customWidth="1"/>
    <col min="2" max="2" width="19.5" customWidth="1"/>
    <col min="3" max="3" width="17.875" customWidth="1"/>
    <col min="4" max="4" width="14.875" customWidth="1"/>
    <col min="5" max="5" width="20.75" customWidth="1"/>
  </cols>
  <sheetData>
    <row r="1" spans="1:5">
      <c r="A1" t="s">
        <v>233</v>
      </c>
    </row>
    <row r="2" spans="1:5" ht="27">
      <c r="A2" s="75" t="s">
        <v>234</v>
      </c>
      <c r="B2" s="75"/>
      <c r="C2" s="75"/>
      <c r="D2" s="75"/>
      <c r="E2" s="75"/>
    </row>
    <row r="3" spans="1:5">
      <c r="A3" s="30" t="s">
        <v>169</v>
      </c>
      <c r="E3" s="47" t="s">
        <v>3</v>
      </c>
    </row>
    <row r="4" spans="1:5">
      <c r="A4" s="106" t="s">
        <v>44</v>
      </c>
      <c r="B4" s="106"/>
      <c r="C4" s="106" t="s">
        <v>45</v>
      </c>
      <c r="D4" s="106"/>
      <c r="E4" s="106"/>
    </row>
    <row r="5" spans="1:5" ht="36" customHeight="1">
      <c r="A5" s="107" t="s">
        <v>46</v>
      </c>
      <c r="B5" s="107" t="s">
        <v>47</v>
      </c>
      <c r="C5" s="107" t="s">
        <v>48</v>
      </c>
      <c r="D5" s="107" t="s">
        <v>49</v>
      </c>
      <c r="E5" s="107" t="s">
        <v>50</v>
      </c>
    </row>
    <row r="6" spans="1:5" ht="61.5" customHeight="1">
      <c r="A6" s="108"/>
      <c r="B6" s="109"/>
      <c r="C6" s="109"/>
      <c r="D6" s="109"/>
      <c r="E6" s="109"/>
    </row>
    <row r="7" spans="1:5" ht="36.75" customHeight="1">
      <c r="A7" s="108"/>
      <c r="B7" s="109"/>
      <c r="C7" s="109"/>
      <c r="D7" s="109"/>
      <c r="E7" s="109"/>
    </row>
    <row r="8" spans="1:5" ht="42.75" customHeight="1">
      <c r="A8" s="106" t="s">
        <v>8</v>
      </c>
      <c r="B8" s="106"/>
      <c r="C8" s="109"/>
      <c r="D8" s="109"/>
      <c r="E8" s="109"/>
    </row>
    <row r="9" spans="1:5">
      <c r="A9" s="80" t="s">
        <v>83</v>
      </c>
      <c r="B9" s="80"/>
      <c r="C9" s="80"/>
      <c r="D9" s="80"/>
      <c r="E9" s="80"/>
    </row>
  </sheetData>
  <mergeCells count="5">
    <mergeCell ref="A2:E2"/>
    <mergeCell ref="A4:B4"/>
    <mergeCell ref="C4:E4"/>
    <mergeCell ref="A8:B8"/>
    <mergeCell ref="A9:E9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3"/>
  <sheetViews>
    <sheetView topLeftCell="A17" workbookViewId="0">
      <selection activeCell="C25" sqref="C25"/>
    </sheetView>
  </sheetViews>
  <sheetFormatPr defaultColWidth="9" defaultRowHeight="24.95" customHeight="1"/>
  <cols>
    <col min="1" max="1" width="37.5" customWidth="1"/>
    <col min="2" max="2" width="13.75" customWidth="1"/>
    <col min="3" max="3" width="36.125" customWidth="1"/>
    <col min="4" max="4" width="15" customWidth="1"/>
  </cols>
  <sheetData>
    <row r="1" spans="1:4" ht="24.95" customHeight="1">
      <c r="A1" t="s">
        <v>118</v>
      </c>
    </row>
    <row r="2" spans="1:4" ht="40.5" customHeight="1">
      <c r="A2" s="75" t="s">
        <v>119</v>
      </c>
      <c r="B2" s="75"/>
      <c r="C2" s="75"/>
      <c r="D2" s="75"/>
    </row>
    <row r="3" spans="1:4" ht="24.95" customHeight="1">
      <c r="A3" s="30" t="s">
        <v>2</v>
      </c>
      <c r="D3" s="47" t="s">
        <v>3</v>
      </c>
    </row>
    <row r="4" spans="1:4" ht="24.95" customHeight="1">
      <c r="A4" s="90" t="s">
        <v>120</v>
      </c>
      <c r="B4" s="90"/>
      <c r="C4" s="90" t="s">
        <v>121</v>
      </c>
      <c r="D4" s="90"/>
    </row>
    <row r="5" spans="1:4" ht="24.95" customHeight="1">
      <c r="A5" s="51" t="s">
        <v>122</v>
      </c>
      <c r="B5" s="51" t="s">
        <v>123</v>
      </c>
      <c r="C5" s="51" t="s">
        <v>122</v>
      </c>
      <c r="D5" s="51" t="s">
        <v>123</v>
      </c>
    </row>
    <row r="6" spans="1:4" ht="20.100000000000001" customHeight="1">
      <c r="A6" s="52" t="s">
        <v>124</v>
      </c>
      <c r="B6" s="45">
        <v>90474620.900000006</v>
      </c>
      <c r="C6" s="52" t="s">
        <v>12</v>
      </c>
      <c r="D6" s="45">
        <v>100000</v>
      </c>
    </row>
    <row r="7" spans="1:4" ht="20.100000000000001" customHeight="1">
      <c r="A7" s="52" t="s">
        <v>125</v>
      </c>
      <c r="B7" s="45">
        <v>911000</v>
      </c>
      <c r="C7" s="52" t="s">
        <v>14</v>
      </c>
      <c r="D7" s="45">
        <v>0</v>
      </c>
    </row>
    <row r="8" spans="1:4" ht="20.100000000000001" customHeight="1">
      <c r="A8" s="52" t="s">
        <v>126</v>
      </c>
      <c r="B8" s="49"/>
      <c r="C8" s="52" t="s">
        <v>15</v>
      </c>
      <c r="D8" s="45">
        <v>0</v>
      </c>
    </row>
    <row r="9" spans="1:4" ht="20.100000000000001" customHeight="1">
      <c r="A9" s="52" t="s">
        <v>127</v>
      </c>
      <c r="B9" s="49"/>
      <c r="C9" s="52" t="s">
        <v>16</v>
      </c>
      <c r="D9" s="45">
        <v>0</v>
      </c>
    </row>
    <row r="10" spans="1:4" ht="20.100000000000001" customHeight="1">
      <c r="A10" s="52" t="s">
        <v>128</v>
      </c>
      <c r="B10" s="45">
        <f>B11+B12</f>
        <v>771000</v>
      </c>
      <c r="C10" s="52" t="s">
        <v>17</v>
      </c>
      <c r="D10" s="45">
        <v>1150000</v>
      </c>
    </row>
    <row r="11" spans="1:4" ht="20.100000000000001" customHeight="1">
      <c r="A11" s="52" t="s">
        <v>129</v>
      </c>
      <c r="B11" s="45">
        <v>771000</v>
      </c>
      <c r="C11" s="52" t="s">
        <v>18</v>
      </c>
      <c r="D11" s="45">
        <v>0</v>
      </c>
    </row>
    <row r="12" spans="1:4" ht="20.100000000000001" customHeight="1">
      <c r="A12" s="52" t="s">
        <v>130</v>
      </c>
      <c r="B12" s="49"/>
      <c r="C12" s="52" t="s">
        <v>19</v>
      </c>
      <c r="D12" s="45">
        <v>0</v>
      </c>
    </row>
    <row r="13" spans="1:4" ht="20.100000000000001" customHeight="1">
      <c r="A13" s="52" t="s">
        <v>131</v>
      </c>
      <c r="B13" s="49"/>
      <c r="C13" s="52" t="s">
        <v>20</v>
      </c>
      <c r="D13" s="45">
        <v>72933908.700000003</v>
      </c>
    </row>
    <row r="14" spans="1:4" ht="20.100000000000001" customHeight="1">
      <c r="A14" s="52" t="s">
        <v>132</v>
      </c>
      <c r="B14" s="49"/>
      <c r="C14" s="52" t="s">
        <v>21</v>
      </c>
      <c r="D14" s="45">
        <v>0</v>
      </c>
    </row>
    <row r="15" spans="1:4" ht="20.100000000000001" customHeight="1">
      <c r="A15" s="52" t="s">
        <v>133</v>
      </c>
      <c r="B15" s="45">
        <v>140000</v>
      </c>
      <c r="C15" s="53" t="s">
        <v>22</v>
      </c>
      <c r="D15" s="45">
        <v>8629044</v>
      </c>
    </row>
    <row r="16" spans="1:4" ht="20.100000000000001" customHeight="1">
      <c r="A16" s="52" t="s">
        <v>134</v>
      </c>
      <c r="B16" s="49"/>
      <c r="C16" s="52" t="s">
        <v>23</v>
      </c>
      <c r="D16" s="45">
        <v>0</v>
      </c>
    </row>
    <row r="17" spans="1:4" ht="20.100000000000001" customHeight="1">
      <c r="A17" s="52" t="s">
        <v>135</v>
      </c>
      <c r="B17" s="49"/>
      <c r="C17" s="52" t="s">
        <v>24</v>
      </c>
      <c r="D17" s="45">
        <v>0</v>
      </c>
    </row>
    <row r="18" spans="1:4" ht="20.100000000000001" customHeight="1">
      <c r="A18" s="52" t="s">
        <v>136</v>
      </c>
      <c r="B18" s="49"/>
      <c r="C18" s="52" t="s">
        <v>25</v>
      </c>
      <c r="D18" s="45">
        <v>7798180</v>
      </c>
    </row>
    <row r="19" spans="1:4" ht="20.100000000000001" customHeight="1">
      <c r="A19" s="52" t="s">
        <v>137</v>
      </c>
      <c r="B19" s="49"/>
      <c r="C19" s="52" t="s">
        <v>26</v>
      </c>
      <c r="D19" s="45">
        <v>0</v>
      </c>
    </row>
    <row r="20" spans="1:4" ht="20.100000000000001" customHeight="1">
      <c r="A20" s="52" t="s">
        <v>138</v>
      </c>
      <c r="B20" s="49"/>
      <c r="C20" s="52" t="s">
        <v>27</v>
      </c>
      <c r="D20" s="45">
        <v>0</v>
      </c>
    </row>
    <row r="21" spans="1:4" ht="20.100000000000001" customHeight="1">
      <c r="A21" s="52" t="s">
        <v>139</v>
      </c>
      <c r="B21" s="49"/>
      <c r="C21" s="52" t="s">
        <v>28</v>
      </c>
      <c r="D21" s="45">
        <v>0</v>
      </c>
    </row>
    <row r="22" spans="1:4" ht="20.100000000000001" customHeight="1">
      <c r="A22" s="52" t="s">
        <v>140</v>
      </c>
      <c r="B22" s="49"/>
      <c r="C22" s="52" t="s">
        <v>29</v>
      </c>
      <c r="D22" s="45">
        <v>0</v>
      </c>
    </row>
    <row r="23" spans="1:4" ht="20.100000000000001" customHeight="1">
      <c r="A23" s="54"/>
      <c r="B23" s="49"/>
      <c r="C23" s="52" t="s">
        <v>30</v>
      </c>
      <c r="D23" s="45">
        <v>0</v>
      </c>
    </row>
    <row r="24" spans="1:4" ht="20.100000000000001" customHeight="1">
      <c r="A24" s="54"/>
      <c r="B24" s="49"/>
      <c r="C24" s="52" t="s">
        <v>31</v>
      </c>
      <c r="D24" s="45">
        <v>0</v>
      </c>
    </row>
    <row r="25" spans="1:4" ht="20.100000000000001" customHeight="1">
      <c r="A25" s="54"/>
      <c r="B25" s="49"/>
      <c r="C25" s="52" t="s">
        <v>32</v>
      </c>
      <c r="D25" s="45">
        <v>774488.2</v>
      </c>
    </row>
    <row r="26" spans="1:4" ht="20.100000000000001" customHeight="1">
      <c r="A26" s="54"/>
      <c r="B26" s="49"/>
      <c r="C26" s="52" t="s">
        <v>33</v>
      </c>
      <c r="D26" s="45">
        <v>0</v>
      </c>
    </row>
    <row r="27" spans="1:4" ht="20.100000000000001" customHeight="1">
      <c r="A27" s="54"/>
      <c r="B27" s="49"/>
      <c r="C27" s="52" t="s">
        <v>34</v>
      </c>
      <c r="D27" s="45">
        <v>0</v>
      </c>
    </row>
    <row r="28" spans="1:4" ht="20.100000000000001" customHeight="1">
      <c r="A28" s="54"/>
      <c r="B28" s="49"/>
      <c r="C28" s="52" t="s">
        <v>35</v>
      </c>
      <c r="D28" s="45">
        <v>0</v>
      </c>
    </row>
    <row r="29" spans="1:4" ht="20.100000000000001" customHeight="1">
      <c r="A29" s="54"/>
      <c r="B29" s="49"/>
      <c r="C29" s="52" t="s">
        <v>36</v>
      </c>
      <c r="D29" s="45">
        <v>0</v>
      </c>
    </row>
    <row r="30" spans="1:4" ht="20.100000000000001" customHeight="1">
      <c r="A30" s="54"/>
      <c r="B30" s="49"/>
      <c r="C30" s="52" t="s">
        <v>37</v>
      </c>
      <c r="D30" s="45">
        <v>0</v>
      </c>
    </row>
    <row r="31" spans="1:4" ht="20.100000000000001" customHeight="1">
      <c r="A31" s="54"/>
      <c r="B31" s="49"/>
      <c r="C31" s="52" t="s">
        <v>38</v>
      </c>
      <c r="D31" s="45">
        <v>0</v>
      </c>
    </row>
    <row r="32" spans="1:4" ht="20.100000000000001" customHeight="1">
      <c r="A32" s="54"/>
      <c r="B32" s="49"/>
      <c r="C32" s="52" t="s">
        <v>39</v>
      </c>
      <c r="D32" s="45">
        <v>0</v>
      </c>
    </row>
    <row r="33" spans="1:4" ht="20.100000000000001" customHeight="1">
      <c r="A33" s="51" t="s">
        <v>141</v>
      </c>
      <c r="B33" s="45">
        <f>B6+B7</f>
        <v>91385620.900000006</v>
      </c>
      <c r="C33" s="51" t="s">
        <v>142</v>
      </c>
      <c r="D33" s="45">
        <f>SUM(D6:D32)</f>
        <v>91385620.900000006</v>
      </c>
    </row>
  </sheetData>
  <mergeCells count="3">
    <mergeCell ref="A2:D2"/>
    <mergeCell ref="A4:B4"/>
    <mergeCell ref="C4:D4"/>
  </mergeCells>
  <phoneticPr fontId="11" type="noConversion"/>
  <printOptions horizontalCentered="1"/>
  <pageMargins left="3.8888888888888903E-2" right="3.8888888888888903E-2" top="0.39305555555555599" bottom="0.196527777777778" header="0.31388888888888899" footer="0.3138888888888889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7"/>
  <sheetViews>
    <sheetView topLeftCell="C1" workbookViewId="0">
      <selection activeCell="M5" sqref="M5:M6"/>
    </sheetView>
  </sheetViews>
  <sheetFormatPr defaultColWidth="15.625" defaultRowHeight="24.95" customHeight="1"/>
  <cols>
    <col min="1" max="1" width="28" customWidth="1"/>
    <col min="2" max="2" width="10.875" customWidth="1"/>
    <col min="3" max="3" width="9.375" customWidth="1"/>
    <col min="4" max="4" width="14" customWidth="1"/>
    <col min="5" max="5" width="14.75" customWidth="1"/>
    <col min="6" max="6" width="11.125" customWidth="1"/>
    <col min="7" max="7" width="10.25" customWidth="1"/>
    <col min="8" max="8" width="9.75" customWidth="1"/>
    <col min="11" max="11" width="10.375" customWidth="1"/>
    <col min="12" max="12" width="11.375" customWidth="1"/>
    <col min="14" max="14" width="9.5" customWidth="1"/>
    <col min="15" max="15" width="11" customWidth="1"/>
    <col min="16" max="16" width="9.75" customWidth="1"/>
    <col min="17" max="17" width="10.25" customWidth="1"/>
    <col min="18" max="18" width="9.125" customWidth="1"/>
    <col min="19" max="19" width="9.25" customWidth="1"/>
    <col min="20" max="20" width="9.625" customWidth="1"/>
  </cols>
  <sheetData>
    <row r="1" spans="1:20" ht="24.95" customHeight="1">
      <c r="A1" t="s">
        <v>143</v>
      </c>
    </row>
    <row r="2" spans="1:20" ht="35.25" customHeight="1">
      <c r="A2" s="75" t="s">
        <v>144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24.95" customHeight="1">
      <c r="A3" s="30"/>
      <c r="S3" s="91" t="s">
        <v>3</v>
      </c>
      <c r="T3" s="91"/>
    </row>
    <row r="4" spans="1:20" s="1" customFormat="1" ht="24" customHeight="1">
      <c r="A4" s="93" t="s">
        <v>145</v>
      </c>
      <c r="B4" s="92" t="s">
        <v>146</v>
      </c>
      <c r="C4" s="92" t="s">
        <v>147</v>
      </c>
      <c r="D4" s="92" t="s">
        <v>148</v>
      </c>
      <c r="E4" s="92" t="s">
        <v>149</v>
      </c>
      <c r="F4" s="92" t="s">
        <v>150</v>
      </c>
      <c r="G4" s="92"/>
      <c r="H4" s="92"/>
      <c r="I4" s="92"/>
      <c r="J4" s="92"/>
      <c r="K4" s="92"/>
      <c r="L4" s="92"/>
      <c r="M4" s="92"/>
      <c r="N4" s="92"/>
      <c r="O4" s="96" t="s">
        <v>151</v>
      </c>
      <c r="P4" s="96" t="s">
        <v>152</v>
      </c>
      <c r="Q4" s="96" t="s">
        <v>153</v>
      </c>
      <c r="R4" s="96" t="s">
        <v>154</v>
      </c>
      <c r="S4" s="96" t="s">
        <v>155</v>
      </c>
      <c r="T4" s="96" t="s">
        <v>156</v>
      </c>
    </row>
    <row r="5" spans="1:20" s="1" customFormat="1" ht="19.5" customHeight="1">
      <c r="A5" s="94"/>
      <c r="B5" s="92"/>
      <c r="C5" s="92"/>
      <c r="D5" s="92"/>
      <c r="E5" s="92"/>
      <c r="F5" s="92" t="s">
        <v>48</v>
      </c>
      <c r="G5" s="92" t="s">
        <v>157</v>
      </c>
      <c r="H5" s="92" t="s">
        <v>158</v>
      </c>
      <c r="I5" s="92" t="s">
        <v>159</v>
      </c>
      <c r="J5" s="92"/>
      <c r="K5" s="96" t="s">
        <v>160</v>
      </c>
      <c r="L5" s="96" t="s">
        <v>161</v>
      </c>
      <c r="M5" s="96" t="s">
        <v>162</v>
      </c>
      <c r="N5" s="96" t="s">
        <v>163</v>
      </c>
      <c r="O5" s="96"/>
      <c r="P5" s="96"/>
      <c r="Q5" s="96"/>
      <c r="R5" s="96"/>
      <c r="S5" s="96"/>
      <c r="T5" s="96"/>
    </row>
    <row r="6" spans="1:20" s="1" customFormat="1" ht="33" customHeight="1">
      <c r="A6" s="95"/>
      <c r="B6" s="92"/>
      <c r="C6" s="92"/>
      <c r="D6" s="92"/>
      <c r="E6" s="92"/>
      <c r="F6" s="92"/>
      <c r="G6" s="92"/>
      <c r="H6" s="92"/>
      <c r="I6" s="50" t="s">
        <v>164</v>
      </c>
      <c r="J6" s="50" t="s">
        <v>165</v>
      </c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ht="57" customHeight="1">
      <c r="A7" s="48" t="s">
        <v>166</v>
      </c>
      <c r="B7" s="49">
        <f>C7+D7</f>
        <v>91385620.900000006</v>
      </c>
      <c r="C7" s="49"/>
      <c r="D7" s="45">
        <f>E7+F7</f>
        <v>91385620.900000006</v>
      </c>
      <c r="E7" s="45">
        <v>90474620.900000006</v>
      </c>
      <c r="F7" s="45">
        <f>SUM(G7:N7)</f>
        <v>911000</v>
      </c>
      <c r="G7" s="45"/>
      <c r="H7" s="45"/>
      <c r="I7" s="45">
        <v>771000</v>
      </c>
      <c r="J7" s="49"/>
      <c r="K7" s="49"/>
      <c r="L7" s="49"/>
      <c r="M7" s="45">
        <v>140000</v>
      </c>
      <c r="N7" s="49"/>
      <c r="O7" s="49"/>
      <c r="P7" s="49"/>
      <c r="Q7" s="49"/>
      <c r="R7" s="49"/>
      <c r="S7" s="49"/>
      <c r="T7" s="49"/>
    </row>
  </sheetData>
  <mergeCells count="22">
    <mergeCell ref="T4:T6"/>
    <mergeCell ref="O4:O6"/>
    <mergeCell ref="P4:P6"/>
    <mergeCell ref="Q4:Q6"/>
    <mergeCell ref="R4:R6"/>
    <mergeCell ref="S4:S6"/>
    <mergeCell ref="A2:T2"/>
    <mergeCell ref="S3:T3"/>
    <mergeCell ref="F4:N4"/>
    <mergeCell ref="I5:J5"/>
    <mergeCell ref="A4:A6"/>
    <mergeCell ref="B4:B6"/>
    <mergeCell ref="C4:C6"/>
    <mergeCell ref="D4:D6"/>
    <mergeCell ref="E4:E6"/>
    <mergeCell ref="F5:F6"/>
    <mergeCell ref="G5:G6"/>
    <mergeCell ref="H5:H6"/>
    <mergeCell ref="K5:K6"/>
    <mergeCell ref="L5:L6"/>
    <mergeCell ref="M5:M6"/>
    <mergeCell ref="N5:N6"/>
  </mergeCells>
  <phoneticPr fontId="1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0"/>
  <sheetViews>
    <sheetView topLeftCell="A7" workbookViewId="0">
      <selection activeCell="F12" sqref="F12"/>
    </sheetView>
  </sheetViews>
  <sheetFormatPr defaultColWidth="15.625" defaultRowHeight="24.95" customHeight="1"/>
  <cols>
    <col min="1" max="1" width="11.75" customWidth="1"/>
    <col min="2" max="2" width="34.5" customWidth="1"/>
    <col min="3" max="3" width="15.25" customWidth="1"/>
    <col min="4" max="4" width="16.375" customWidth="1"/>
    <col min="5" max="5" width="12.875" customWidth="1"/>
    <col min="6" max="6" width="12.75" customWidth="1"/>
    <col min="7" max="7" width="14.5" customWidth="1"/>
    <col min="8" max="8" width="12.5" customWidth="1"/>
    <col min="9" max="9" width="13.875" customWidth="1"/>
  </cols>
  <sheetData>
    <row r="1" spans="1:9" ht="24.95" customHeight="1">
      <c r="A1" t="s">
        <v>167</v>
      </c>
    </row>
    <row r="2" spans="1:9" ht="31.5" customHeight="1">
      <c r="A2" s="75" t="s">
        <v>168</v>
      </c>
      <c r="B2" s="75"/>
      <c r="C2" s="75"/>
      <c r="D2" s="75"/>
      <c r="E2" s="75"/>
      <c r="F2" s="75"/>
      <c r="G2" s="75"/>
      <c r="H2" s="75"/>
      <c r="I2" s="75"/>
    </row>
    <row r="3" spans="1:9" ht="24.95" customHeight="1">
      <c r="A3" s="30" t="s">
        <v>169</v>
      </c>
      <c r="I3" s="47" t="s">
        <v>3</v>
      </c>
    </row>
    <row r="4" spans="1:9" s="28" customFormat="1" ht="24.95" customHeight="1">
      <c r="A4" s="97" t="s">
        <v>44</v>
      </c>
      <c r="B4" s="97"/>
      <c r="C4" s="100" t="s">
        <v>8</v>
      </c>
      <c r="D4" s="98" t="s">
        <v>49</v>
      </c>
      <c r="E4" s="99"/>
      <c r="F4" s="99"/>
      <c r="G4" s="100" t="s">
        <v>50</v>
      </c>
      <c r="H4" s="100"/>
      <c r="I4" s="100"/>
    </row>
    <row r="5" spans="1:9" s="28" customFormat="1" ht="36.75" customHeight="1">
      <c r="A5" s="31" t="s">
        <v>46</v>
      </c>
      <c r="B5" s="31" t="s">
        <v>47</v>
      </c>
      <c r="C5" s="100"/>
      <c r="D5" s="32" t="s">
        <v>48</v>
      </c>
      <c r="E5" s="33" t="s">
        <v>88</v>
      </c>
      <c r="F5" s="33" t="s">
        <v>89</v>
      </c>
      <c r="G5" s="32" t="s">
        <v>48</v>
      </c>
      <c r="H5" s="32" t="s">
        <v>170</v>
      </c>
      <c r="I5" s="32" t="s">
        <v>171</v>
      </c>
    </row>
    <row r="6" spans="1:9" s="28" customFormat="1" ht="36.75" customHeight="1">
      <c r="A6" s="34">
        <v>201</v>
      </c>
      <c r="B6" s="35" t="s">
        <v>51</v>
      </c>
      <c r="C6" s="36">
        <f>D6+G6</f>
        <v>100000</v>
      </c>
      <c r="D6" s="37">
        <f t="shared" ref="D6:D17" si="0">F6+E6</f>
        <v>0</v>
      </c>
      <c r="E6" s="36"/>
      <c r="F6" s="36"/>
      <c r="G6" s="27">
        <f t="shared" ref="G6:G9" si="1">H6+I6</f>
        <v>100000</v>
      </c>
      <c r="H6" s="27">
        <v>100000</v>
      </c>
      <c r="I6" s="27"/>
    </row>
    <row r="7" spans="1:9" s="28" customFormat="1" ht="36.75" customHeight="1">
      <c r="A7" s="23">
        <v>20105</v>
      </c>
      <c r="B7" s="33" t="s">
        <v>52</v>
      </c>
      <c r="C7" s="36">
        <f t="shared" ref="C7:C45" si="2">D7+G7</f>
        <v>100000</v>
      </c>
      <c r="D7" s="37">
        <f t="shared" si="0"/>
        <v>0</v>
      </c>
      <c r="E7" s="36"/>
      <c r="F7" s="36"/>
      <c r="G7" s="27">
        <f t="shared" si="1"/>
        <v>100000</v>
      </c>
      <c r="H7" s="27">
        <v>100000</v>
      </c>
      <c r="I7" s="27"/>
    </row>
    <row r="8" spans="1:9" s="28" customFormat="1" ht="36.75" customHeight="1">
      <c r="A8" s="23">
        <v>2010504</v>
      </c>
      <c r="B8" s="33" t="s">
        <v>52</v>
      </c>
      <c r="C8" s="36">
        <f t="shared" si="2"/>
        <v>100000</v>
      </c>
      <c r="D8" s="37">
        <f t="shared" si="0"/>
        <v>0</v>
      </c>
      <c r="E8" s="36"/>
      <c r="F8" s="36"/>
      <c r="G8" s="27">
        <f t="shared" si="1"/>
        <v>100000</v>
      </c>
      <c r="H8" s="27">
        <v>100000</v>
      </c>
      <c r="I8" s="27"/>
    </row>
    <row r="9" spans="1:9" s="28" customFormat="1" ht="36.75" customHeight="1">
      <c r="A9" s="34">
        <v>205</v>
      </c>
      <c r="B9" s="34" t="s">
        <v>53</v>
      </c>
      <c r="C9" s="36">
        <f t="shared" si="2"/>
        <v>1150000</v>
      </c>
      <c r="D9" s="37">
        <f t="shared" si="0"/>
        <v>0</v>
      </c>
      <c r="E9" s="36"/>
      <c r="F9" s="36"/>
      <c r="G9" s="27">
        <f t="shared" si="1"/>
        <v>1150000</v>
      </c>
      <c r="H9" s="27">
        <v>1000000</v>
      </c>
      <c r="I9" s="27">
        <v>150000</v>
      </c>
    </row>
    <row r="10" spans="1:9" s="28" customFormat="1" ht="36.75" customHeight="1">
      <c r="A10" s="23">
        <v>20508</v>
      </c>
      <c r="B10" s="33" t="s">
        <v>53</v>
      </c>
      <c r="C10" s="36">
        <f t="shared" si="2"/>
        <v>1150000</v>
      </c>
      <c r="D10" s="37">
        <f t="shared" si="0"/>
        <v>0</v>
      </c>
      <c r="E10" s="36"/>
      <c r="F10" s="36"/>
      <c r="G10" s="27">
        <f t="shared" ref="G10:G45" si="3">H10+I10</f>
        <v>1150000</v>
      </c>
      <c r="H10" s="27">
        <v>1000000</v>
      </c>
      <c r="I10" s="27">
        <v>150000</v>
      </c>
    </row>
    <row r="11" spans="1:9" s="28" customFormat="1" ht="36.75" customHeight="1">
      <c r="A11" s="23">
        <v>2050803</v>
      </c>
      <c r="B11" s="33" t="s">
        <v>53</v>
      </c>
      <c r="C11" s="36">
        <f t="shared" si="2"/>
        <v>1150000</v>
      </c>
      <c r="D11" s="37">
        <f t="shared" si="0"/>
        <v>0</v>
      </c>
      <c r="E11" s="36"/>
      <c r="F11" s="36"/>
      <c r="G11" s="27">
        <f t="shared" si="3"/>
        <v>1150000</v>
      </c>
      <c r="H11" s="27">
        <v>1000000</v>
      </c>
      <c r="I11" s="27">
        <v>150000</v>
      </c>
    </row>
    <row r="12" spans="1:9" s="28" customFormat="1" ht="36.75" customHeight="1">
      <c r="A12" s="34">
        <v>208</v>
      </c>
      <c r="B12" s="34" t="s">
        <v>54</v>
      </c>
      <c r="C12" s="36">
        <f t="shared" si="2"/>
        <v>72933908.700000003</v>
      </c>
      <c r="D12" s="37">
        <f t="shared" si="0"/>
        <v>12035238.699999999</v>
      </c>
      <c r="E12" s="27">
        <f t="shared" ref="E12:F12" si="4">E13+E23+E25+E29+E33</f>
        <v>11054586.699999999</v>
      </c>
      <c r="F12" s="27">
        <f t="shared" si="4"/>
        <v>980652</v>
      </c>
      <c r="G12" s="27">
        <f t="shared" si="3"/>
        <v>60898670</v>
      </c>
      <c r="H12" s="27">
        <f>H13+H23+H25+H29+H33</f>
        <v>6836400</v>
      </c>
      <c r="I12" s="27">
        <f>I13+I23+I25+I29+I33</f>
        <v>54062270</v>
      </c>
    </row>
    <row r="13" spans="1:9" s="28" customFormat="1" ht="36.75" customHeight="1">
      <c r="A13" s="34">
        <v>20801</v>
      </c>
      <c r="B13" s="33" t="s">
        <v>55</v>
      </c>
      <c r="C13" s="36">
        <f t="shared" si="2"/>
        <v>18043164.699999999</v>
      </c>
      <c r="D13" s="37">
        <f t="shared" si="0"/>
        <v>7970564.7000000002</v>
      </c>
      <c r="E13" s="36">
        <f t="shared" ref="E13:F13" si="5">SUM(E14:E22)</f>
        <v>6989912.7000000002</v>
      </c>
      <c r="F13" s="36">
        <f t="shared" si="5"/>
        <v>980652</v>
      </c>
      <c r="G13" s="27">
        <f t="shared" si="3"/>
        <v>10072600</v>
      </c>
      <c r="H13" s="27">
        <f>SUM(H14:H22)</f>
        <v>3900000</v>
      </c>
      <c r="I13" s="27">
        <f>SUM(I14:I22)</f>
        <v>6172600</v>
      </c>
    </row>
    <row r="14" spans="1:9" s="28" customFormat="1" ht="36.75" customHeight="1">
      <c r="A14" s="23">
        <v>2080101</v>
      </c>
      <c r="B14" s="33" t="s">
        <v>56</v>
      </c>
      <c r="C14" s="36">
        <f t="shared" si="2"/>
        <v>3118004.8</v>
      </c>
      <c r="D14" s="37">
        <f t="shared" si="0"/>
        <v>3118004.8</v>
      </c>
      <c r="E14" s="33">
        <v>2719037.6</v>
      </c>
      <c r="F14" s="38">
        <v>398967.2</v>
      </c>
      <c r="G14" s="27">
        <f t="shared" si="3"/>
        <v>0</v>
      </c>
      <c r="H14" s="27"/>
      <c r="I14" s="27"/>
    </row>
    <row r="15" spans="1:9" s="28" customFormat="1" ht="36.75" customHeight="1">
      <c r="A15" s="23">
        <v>2080102</v>
      </c>
      <c r="B15" s="33" t="s">
        <v>55</v>
      </c>
      <c r="C15" s="36">
        <f t="shared" si="2"/>
        <v>1050000</v>
      </c>
      <c r="D15" s="37">
        <f t="shared" si="0"/>
        <v>0</v>
      </c>
      <c r="E15" s="36"/>
      <c r="F15" s="36"/>
      <c r="G15" s="27">
        <f t="shared" si="3"/>
        <v>1050000</v>
      </c>
      <c r="H15" s="27">
        <v>1050000</v>
      </c>
      <c r="I15" s="27"/>
    </row>
    <row r="16" spans="1:9" s="28" customFormat="1" ht="36.75" customHeight="1">
      <c r="A16" s="23">
        <v>2080105</v>
      </c>
      <c r="B16" s="33" t="s">
        <v>57</v>
      </c>
      <c r="C16" s="36">
        <f t="shared" si="2"/>
        <v>1023362.1</v>
      </c>
      <c r="D16" s="37">
        <f t="shared" si="0"/>
        <v>726362.1</v>
      </c>
      <c r="E16" s="36">
        <v>628081.30000000005</v>
      </c>
      <c r="F16" s="36">
        <v>98280.8</v>
      </c>
      <c r="G16" s="27">
        <f t="shared" si="3"/>
        <v>297000</v>
      </c>
      <c r="H16" s="27"/>
      <c r="I16" s="27">
        <v>297000</v>
      </c>
    </row>
    <row r="17" spans="1:9" s="28" customFormat="1" ht="36.75" customHeight="1">
      <c r="A17" s="23">
        <v>2080106</v>
      </c>
      <c r="B17" s="33" t="s">
        <v>58</v>
      </c>
      <c r="C17" s="36">
        <f t="shared" si="2"/>
        <v>3863324</v>
      </c>
      <c r="D17" s="37">
        <f t="shared" si="0"/>
        <v>1582324</v>
      </c>
      <c r="E17" s="36">
        <v>1415856</v>
      </c>
      <c r="F17" s="36">
        <v>166468</v>
      </c>
      <c r="G17" s="27">
        <f t="shared" si="3"/>
        <v>2281000</v>
      </c>
      <c r="H17" s="27">
        <v>800000</v>
      </c>
      <c r="I17" s="27">
        <v>1481000</v>
      </c>
    </row>
    <row r="18" spans="1:9" s="28" customFormat="1" ht="36.75" customHeight="1">
      <c r="A18" s="23">
        <v>2080107</v>
      </c>
      <c r="B18" s="33" t="s">
        <v>59</v>
      </c>
      <c r="C18" s="36">
        <f t="shared" si="2"/>
        <v>1100000</v>
      </c>
      <c r="D18" s="37">
        <f t="shared" ref="D18:D45" si="6">F18+E18</f>
        <v>0</v>
      </c>
      <c r="E18" s="36"/>
      <c r="F18" s="36"/>
      <c r="G18" s="39">
        <f t="shared" si="3"/>
        <v>1100000</v>
      </c>
      <c r="H18" s="39">
        <v>1100000</v>
      </c>
      <c r="I18" s="27"/>
    </row>
    <row r="19" spans="1:9" s="28" customFormat="1" ht="36.75" customHeight="1">
      <c r="A19" s="23">
        <v>2080108</v>
      </c>
      <c r="B19" s="33" t="s">
        <v>60</v>
      </c>
      <c r="C19" s="36">
        <f t="shared" si="2"/>
        <v>180000</v>
      </c>
      <c r="D19" s="37">
        <f t="shared" si="6"/>
        <v>0</v>
      </c>
      <c r="E19" s="36"/>
      <c r="F19" s="36"/>
      <c r="G19" s="27">
        <f t="shared" si="3"/>
        <v>180000</v>
      </c>
      <c r="H19" s="27">
        <v>50000</v>
      </c>
      <c r="I19" s="27">
        <v>130000</v>
      </c>
    </row>
    <row r="20" spans="1:9" s="28" customFormat="1" ht="36.75" customHeight="1">
      <c r="A20" s="23">
        <v>2080109</v>
      </c>
      <c r="B20" s="33" t="s">
        <v>61</v>
      </c>
      <c r="C20" s="36">
        <f t="shared" si="2"/>
        <v>6808473.7999999998</v>
      </c>
      <c r="D20" s="37">
        <f t="shared" si="6"/>
        <v>2543873.7999999998</v>
      </c>
      <c r="E20" s="36">
        <v>2226937.7999999998</v>
      </c>
      <c r="F20" s="36">
        <v>316936</v>
      </c>
      <c r="G20" s="27">
        <f t="shared" si="3"/>
        <v>4264600</v>
      </c>
      <c r="H20" s="27"/>
      <c r="I20" s="33">
        <v>4264600</v>
      </c>
    </row>
    <row r="21" spans="1:9" s="28" customFormat="1" ht="36.75" customHeight="1">
      <c r="A21" s="23">
        <v>2080112</v>
      </c>
      <c r="B21" s="33" t="s">
        <v>62</v>
      </c>
      <c r="C21" s="36">
        <f t="shared" si="2"/>
        <v>100000</v>
      </c>
      <c r="D21" s="37">
        <f t="shared" si="6"/>
        <v>0</v>
      </c>
      <c r="E21" s="36"/>
      <c r="F21" s="36"/>
      <c r="G21" s="27">
        <f t="shared" si="3"/>
        <v>100000</v>
      </c>
      <c r="H21" s="40">
        <v>100000</v>
      </c>
      <c r="I21" s="27"/>
    </row>
    <row r="22" spans="1:9" s="28" customFormat="1" ht="36.75" customHeight="1">
      <c r="A22" s="23">
        <v>2080199</v>
      </c>
      <c r="B22" s="33" t="s">
        <v>63</v>
      </c>
      <c r="C22" s="36">
        <f t="shared" si="2"/>
        <v>800000</v>
      </c>
      <c r="D22" s="37">
        <f t="shared" si="6"/>
        <v>0</v>
      </c>
      <c r="E22" s="36"/>
      <c r="F22" s="36"/>
      <c r="G22" s="27">
        <f t="shared" si="3"/>
        <v>800000</v>
      </c>
      <c r="H22" s="27">
        <v>800000</v>
      </c>
      <c r="I22" s="27"/>
    </row>
    <row r="23" spans="1:9" s="28" customFormat="1" ht="36.75" customHeight="1">
      <c r="A23" s="34">
        <v>20802</v>
      </c>
      <c r="B23" s="33" t="s">
        <v>55</v>
      </c>
      <c r="C23" s="36">
        <f t="shared" si="2"/>
        <v>500000</v>
      </c>
      <c r="D23" s="37">
        <f t="shared" si="6"/>
        <v>0</v>
      </c>
      <c r="E23" s="36"/>
      <c r="F23" s="36"/>
      <c r="G23" s="27">
        <f t="shared" si="3"/>
        <v>500000</v>
      </c>
      <c r="H23" s="40">
        <v>500000</v>
      </c>
      <c r="I23" s="27"/>
    </row>
    <row r="24" spans="1:9" s="28" customFormat="1" ht="36.75" customHeight="1">
      <c r="A24" s="23">
        <v>2080202</v>
      </c>
      <c r="B24" s="33" t="s">
        <v>55</v>
      </c>
      <c r="C24" s="36">
        <f t="shared" si="2"/>
        <v>500000</v>
      </c>
      <c r="D24" s="37">
        <f t="shared" si="6"/>
        <v>0</v>
      </c>
      <c r="E24" s="36"/>
      <c r="F24" s="36"/>
      <c r="G24" s="27">
        <f t="shared" si="3"/>
        <v>500000</v>
      </c>
      <c r="H24" s="40">
        <v>500000</v>
      </c>
      <c r="I24" s="27"/>
    </row>
    <row r="25" spans="1:9" s="28" customFormat="1" ht="36.75" customHeight="1">
      <c r="A25" s="34">
        <v>20805</v>
      </c>
      <c r="B25" s="33" t="s">
        <v>64</v>
      </c>
      <c r="C25" s="36">
        <f t="shared" si="2"/>
        <v>9965674</v>
      </c>
      <c r="D25" s="37">
        <f t="shared" si="6"/>
        <v>4064674</v>
      </c>
      <c r="E25" s="36">
        <f t="shared" ref="E25" si="7">SUM(E26:E28)</f>
        <v>4064674</v>
      </c>
      <c r="F25" s="36"/>
      <c r="G25" s="27">
        <f t="shared" si="3"/>
        <v>5901000</v>
      </c>
      <c r="H25" s="27">
        <f>SUM(H26:H28)</f>
        <v>0</v>
      </c>
      <c r="I25" s="27">
        <f>SUM(I26:I28)</f>
        <v>5901000</v>
      </c>
    </row>
    <row r="26" spans="1:9" s="28" customFormat="1" ht="36.75" customHeight="1">
      <c r="A26" s="23">
        <v>2080501</v>
      </c>
      <c r="B26" s="33" t="s">
        <v>65</v>
      </c>
      <c r="C26" s="36">
        <f t="shared" si="2"/>
        <v>83214</v>
      </c>
      <c r="D26" s="37">
        <f t="shared" si="6"/>
        <v>83214</v>
      </c>
      <c r="E26" s="36">
        <v>83214</v>
      </c>
      <c r="F26" s="41"/>
      <c r="G26" s="27">
        <f t="shared" si="3"/>
        <v>0</v>
      </c>
      <c r="H26" s="27"/>
      <c r="I26" s="27"/>
    </row>
    <row r="27" spans="1:9" s="28" customFormat="1" ht="36.75" customHeight="1">
      <c r="A27" s="23">
        <v>2080502</v>
      </c>
      <c r="B27" s="33" t="s">
        <v>66</v>
      </c>
      <c r="C27" s="36">
        <f t="shared" si="2"/>
        <v>5901000</v>
      </c>
      <c r="D27" s="37">
        <f t="shared" si="6"/>
        <v>0</v>
      </c>
      <c r="E27" s="36"/>
      <c r="F27" s="42"/>
      <c r="G27" s="27">
        <f t="shared" si="3"/>
        <v>5901000</v>
      </c>
      <c r="H27" s="27"/>
      <c r="I27" s="40">
        <v>5901000</v>
      </c>
    </row>
    <row r="28" spans="1:9" s="28" customFormat="1" ht="36.75" customHeight="1">
      <c r="A28" s="23">
        <v>2080505</v>
      </c>
      <c r="B28" s="33" t="s">
        <v>67</v>
      </c>
      <c r="C28" s="36">
        <f t="shared" si="2"/>
        <v>3981460</v>
      </c>
      <c r="D28" s="37">
        <f t="shared" si="6"/>
        <v>3981460</v>
      </c>
      <c r="E28" s="36">
        <v>3981460</v>
      </c>
      <c r="F28" s="42"/>
      <c r="G28" s="27">
        <f t="shared" si="3"/>
        <v>0</v>
      </c>
      <c r="H28" s="27"/>
      <c r="I28" s="27"/>
    </row>
    <row r="29" spans="1:9" s="28" customFormat="1" ht="36.75" customHeight="1">
      <c r="A29" s="34">
        <v>20826</v>
      </c>
      <c r="B29" s="33" t="s">
        <v>68</v>
      </c>
      <c r="C29" s="36">
        <f t="shared" si="2"/>
        <v>41788670</v>
      </c>
      <c r="D29" s="37">
        <f t="shared" si="6"/>
        <v>0</v>
      </c>
      <c r="E29" s="36"/>
      <c r="F29" s="41"/>
      <c r="G29" s="27">
        <f t="shared" si="3"/>
        <v>41788670</v>
      </c>
      <c r="H29" s="27"/>
      <c r="I29" s="27">
        <f>SUM(I30:I32)</f>
        <v>41788670</v>
      </c>
    </row>
    <row r="30" spans="1:9" s="28" customFormat="1" ht="36.75" customHeight="1">
      <c r="A30" s="23">
        <v>2082601</v>
      </c>
      <c r="B30" s="33" t="s">
        <v>68</v>
      </c>
      <c r="C30" s="36">
        <f t="shared" si="2"/>
        <v>6618770</v>
      </c>
      <c r="D30" s="37">
        <f t="shared" si="6"/>
        <v>0</v>
      </c>
      <c r="E30" s="36"/>
      <c r="F30" s="36"/>
      <c r="G30" s="27">
        <f t="shared" si="3"/>
        <v>6618770</v>
      </c>
      <c r="H30" s="27"/>
      <c r="I30" s="36">
        <v>6618770</v>
      </c>
    </row>
    <row r="31" spans="1:9" s="28" customFormat="1" ht="36.75" customHeight="1">
      <c r="A31" s="23">
        <v>2082602</v>
      </c>
      <c r="B31" s="33" t="s">
        <v>69</v>
      </c>
      <c r="C31" s="36">
        <f t="shared" si="2"/>
        <v>28256000</v>
      </c>
      <c r="D31" s="37">
        <f t="shared" si="6"/>
        <v>0</v>
      </c>
      <c r="E31" s="36"/>
      <c r="F31" s="36"/>
      <c r="G31" s="27">
        <f t="shared" si="3"/>
        <v>28256000</v>
      </c>
      <c r="H31" s="27"/>
      <c r="I31" s="36">
        <v>28256000</v>
      </c>
    </row>
    <row r="32" spans="1:9" s="28" customFormat="1" ht="36.75" customHeight="1">
      <c r="A32" s="23">
        <v>2082699</v>
      </c>
      <c r="B32" s="33" t="s">
        <v>70</v>
      </c>
      <c r="C32" s="36">
        <f t="shared" si="2"/>
        <v>6913900</v>
      </c>
      <c r="D32" s="37">
        <f t="shared" si="6"/>
        <v>0</v>
      </c>
      <c r="E32" s="36"/>
      <c r="F32" s="36"/>
      <c r="G32" s="27">
        <f t="shared" si="3"/>
        <v>6913900</v>
      </c>
      <c r="H32" s="27"/>
      <c r="I32" s="36">
        <v>6913900</v>
      </c>
    </row>
    <row r="33" spans="1:9" s="28" customFormat="1" ht="36.75" customHeight="1">
      <c r="A33" s="34">
        <v>20899</v>
      </c>
      <c r="B33" s="33" t="s">
        <v>71</v>
      </c>
      <c r="C33" s="36">
        <f t="shared" si="2"/>
        <v>2636400</v>
      </c>
      <c r="D33" s="37">
        <f t="shared" si="6"/>
        <v>0</v>
      </c>
      <c r="E33" s="36"/>
      <c r="F33" s="36"/>
      <c r="G33" s="27">
        <f t="shared" si="3"/>
        <v>2636400</v>
      </c>
      <c r="H33" s="37">
        <v>2436400</v>
      </c>
      <c r="I33" s="40">
        <v>200000</v>
      </c>
    </row>
    <row r="34" spans="1:9" ht="24.95" customHeight="1">
      <c r="A34" s="23">
        <v>2089901</v>
      </c>
      <c r="B34" s="33" t="s">
        <v>71</v>
      </c>
      <c r="C34" s="36">
        <f t="shared" si="2"/>
        <v>2636400</v>
      </c>
      <c r="D34" s="37">
        <f t="shared" si="6"/>
        <v>0</v>
      </c>
      <c r="E34" s="36"/>
      <c r="F34" s="37"/>
      <c r="G34" s="27">
        <f t="shared" si="3"/>
        <v>2636400</v>
      </c>
      <c r="H34" s="37">
        <v>2436400</v>
      </c>
      <c r="I34" s="40">
        <v>200000</v>
      </c>
    </row>
    <row r="35" spans="1:9" ht="24.95" customHeight="1">
      <c r="A35" s="34">
        <v>210</v>
      </c>
      <c r="B35" s="33" t="s">
        <v>72</v>
      </c>
      <c r="C35" s="36">
        <f t="shared" si="2"/>
        <v>8629044</v>
      </c>
      <c r="D35" s="37">
        <f t="shared" si="6"/>
        <v>629044</v>
      </c>
      <c r="E35" s="36">
        <f t="shared" ref="E35" si="8">E36</f>
        <v>629044</v>
      </c>
      <c r="F35" s="37"/>
      <c r="G35" s="27">
        <f t="shared" si="3"/>
        <v>8000000</v>
      </c>
      <c r="H35" s="37">
        <f>H36</f>
        <v>0</v>
      </c>
      <c r="I35" s="37">
        <f>I36</f>
        <v>8000000</v>
      </c>
    </row>
    <row r="36" spans="1:9" ht="24.95" customHeight="1">
      <c r="A36" s="34">
        <v>21011</v>
      </c>
      <c r="B36" s="33" t="s">
        <v>73</v>
      </c>
      <c r="C36" s="36">
        <f t="shared" si="2"/>
        <v>8629044</v>
      </c>
      <c r="D36" s="37">
        <f t="shared" si="6"/>
        <v>629044</v>
      </c>
      <c r="E36" s="36">
        <f t="shared" ref="E36" si="9">SUM(E37:E39)</f>
        <v>629044</v>
      </c>
      <c r="F36" s="37"/>
      <c r="G36" s="27">
        <f t="shared" si="3"/>
        <v>8000000</v>
      </c>
      <c r="H36" s="37">
        <f>SUM(H37:H39)</f>
        <v>0</v>
      </c>
      <c r="I36" s="37">
        <f>SUM(I37:I39)</f>
        <v>8000000</v>
      </c>
    </row>
    <row r="37" spans="1:9" ht="24.95" customHeight="1">
      <c r="A37" s="23">
        <v>2101101</v>
      </c>
      <c r="B37" s="33" t="s">
        <v>74</v>
      </c>
      <c r="C37" s="36">
        <f t="shared" si="2"/>
        <v>8124877.5</v>
      </c>
      <c r="D37" s="37">
        <f t="shared" si="6"/>
        <v>124877.5</v>
      </c>
      <c r="E37" s="36">
        <v>124877.5</v>
      </c>
      <c r="F37" s="37"/>
      <c r="G37" s="27">
        <f t="shared" si="3"/>
        <v>8000000</v>
      </c>
      <c r="H37" s="37"/>
      <c r="I37" s="40">
        <v>8000000</v>
      </c>
    </row>
    <row r="38" spans="1:9" ht="24.95" customHeight="1">
      <c r="A38" s="23">
        <v>2101102</v>
      </c>
      <c r="B38" s="33" t="s">
        <v>75</v>
      </c>
      <c r="C38" s="36">
        <f t="shared" si="2"/>
        <v>181463.1</v>
      </c>
      <c r="D38" s="37">
        <f t="shared" si="6"/>
        <v>181463.1</v>
      </c>
      <c r="E38" s="36">
        <v>181463.1</v>
      </c>
      <c r="F38" s="37"/>
      <c r="G38" s="27">
        <f t="shared" si="3"/>
        <v>0</v>
      </c>
      <c r="H38" s="37"/>
      <c r="I38" s="37"/>
    </row>
    <row r="39" spans="1:9" ht="24.95" customHeight="1">
      <c r="A39" s="23">
        <v>2101103</v>
      </c>
      <c r="B39" s="33" t="s">
        <v>76</v>
      </c>
      <c r="C39" s="36">
        <f t="shared" si="2"/>
        <v>322703.40000000002</v>
      </c>
      <c r="D39" s="37">
        <f t="shared" si="6"/>
        <v>322703.40000000002</v>
      </c>
      <c r="E39" s="36">
        <v>322703.40000000002</v>
      </c>
      <c r="F39" s="37"/>
      <c r="G39" s="27">
        <f t="shared" si="3"/>
        <v>0</v>
      </c>
      <c r="H39" s="37"/>
      <c r="I39" s="37"/>
    </row>
    <row r="40" spans="1:9" ht="24.95" customHeight="1">
      <c r="A40" s="34">
        <v>213</v>
      </c>
      <c r="B40" s="43" t="s">
        <v>77</v>
      </c>
      <c r="C40" s="36">
        <f t="shared" si="2"/>
        <v>7798180</v>
      </c>
      <c r="D40" s="37">
        <f t="shared" si="6"/>
        <v>0</v>
      </c>
      <c r="E40" s="36"/>
      <c r="F40" s="37"/>
      <c r="G40" s="27">
        <f t="shared" si="3"/>
        <v>7798180</v>
      </c>
      <c r="H40" s="37"/>
      <c r="I40" s="36">
        <v>7798180</v>
      </c>
    </row>
    <row r="41" spans="1:9" ht="24.95" customHeight="1">
      <c r="A41" s="34">
        <v>21307</v>
      </c>
      <c r="B41" s="43" t="s">
        <v>78</v>
      </c>
      <c r="C41" s="36">
        <f t="shared" si="2"/>
        <v>7798180</v>
      </c>
      <c r="D41" s="37">
        <f t="shared" si="6"/>
        <v>0</v>
      </c>
      <c r="E41" s="36"/>
      <c r="F41" s="37"/>
      <c r="G41" s="27">
        <f t="shared" si="3"/>
        <v>7798180</v>
      </c>
      <c r="H41" s="37"/>
      <c r="I41" s="36">
        <v>7798180</v>
      </c>
    </row>
    <row r="42" spans="1:9" ht="24.95" customHeight="1">
      <c r="A42" s="23">
        <v>2130705</v>
      </c>
      <c r="B42" s="33" t="s">
        <v>79</v>
      </c>
      <c r="C42" s="36">
        <f t="shared" si="2"/>
        <v>7798180</v>
      </c>
      <c r="D42" s="37">
        <f t="shared" si="6"/>
        <v>0</v>
      </c>
      <c r="E42" s="36"/>
      <c r="F42" s="37"/>
      <c r="G42" s="27">
        <f t="shared" si="3"/>
        <v>7798180</v>
      </c>
      <c r="H42" s="37"/>
      <c r="I42" s="36">
        <v>7798180</v>
      </c>
    </row>
    <row r="43" spans="1:9" ht="24.95" customHeight="1">
      <c r="A43" s="34">
        <v>221</v>
      </c>
      <c r="B43" s="44" t="s">
        <v>80</v>
      </c>
      <c r="C43" s="36">
        <f t="shared" si="2"/>
        <v>774488.2</v>
      </c>
      <c r="D43" s="37">
        <f t="shared" si="6"/>
        <v>774488.2</v>
      </c>
      <c r="E43" s="36">
        <v>774488.2</v>
      </c>
      <c r="F43" s="37"/>
      <c r="G43" s="27">
        <f t="shared" si="3"/>
        <v>0</v>
      </c>
      <c r="H43" s="37"/>
      <c r="I43" s="37"/>
    </row>
    <row r="44" spans="1:9" ht="24.95" customHeight="1">
      <c r="A44" s="34">
        <v>22102</v>
      </c>
      <c r="B44" s="44" t="s">
        <v>81</v>
      </c>
      <c r="C44" s="36">
        <f t="shared" si="2"/>
        <v>774488.2</v>
      </c>
      <c r="D44" s="37">
        <f t="shared" si="6"/>
        <v>774488.2</v>
      </c>
      <c r="E44" s="36">
        <v>774488.2</v>
      </c>
      <c r="F44" s="37"/>
      <c r="G44" s="27">
        <f t="shared" si="3"/>
        <v>0</v>
      </c>
      <c r="H44" s="37"/>
      <c r="I44" s="37"/>
    </row>
    <row r="45" spans="1:9" ht="24.95" customHeight="1">
      <c r="A45" s="23">
        <v>2210201</v>
      </c>
      <c r="B45" s="33" t="s">
        <v>82</v>
      </c>
      <c r="C45" s="36">
        <f t="shared" si="2"/>
        <v>774488.2</v>
      </c>
      <c r="D45" s="37">
        <f t="shared" si="6"/>
        <v>774488.2</v>
      </c>
      <c r="E45" s="36">
        <v>774488.2</v>
      </c>
      <c r="F45" s="37"/>
      <c r="G45" s="27">
        <f t="shared" si="3"/>
        <v>0</v>
      </c>
      <c r="H45" s="37"/>
      <c r="I45" s="37"/>
    </row>
    <row r="46" spans="1:9" ht="24.95" customHeight="1">
      <c r="A46" s="76" t="s">
        <v>8</v>
      </c>
      <c r="B46" s="76"/>
      <c r="C46" s="45">
        <f>C43+C40+C35+C12+C9+C6</f>
        <v>91385620.900000006</v>
      </c>
      <c r="D46" s="45">
        <f t="shared" ref="D46:I46" si="10">D43+D40+D35+D12+D9+D6</f>
        <v>13438770.9</v>
      </c>
      <c r="E46" s="45">
        <f t="shared" si="10"/>
        <v>12458118.9</v>
      </c>
      <c r="F46" s="45">
        <f t="shared" si="10"/>
        <v>980652</v>
      </c>
      <c r="G46" s="45">
        <f t="shared" si="10"/>
        <v>77946850</v>
      </c>
      <c r="H46" s="45">
        <f t="shared" si="10"/>
        <v>7936400</v>
      </c>
      <c r="I46" s="45">
        <f t="shared" si="10"/>
        <v>70010450</v>
      </c>
    </row>
    <row r="47" spans="1:9" ht="32.25" customHeight="1">
      <c r="A47" s="101" t="s">
        <v>172</v>
      </c>
      <c r="B47" s="101"/>
      <c r="C47" s="101"/>
      <c r="D47" s="101"/>
      <c r="E47" s="101"/>
      <c r="F47" s="101"/>
      <c r="G47" s="101"/>
      <c r="H47" s="101"/>
      <c r="I47" s="101"/>
    </row>
    <row r="48" spans="1:9" ht="30.75" customHeight="1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7:7" ht="24.95" customHeight="1">
      <c r="G49" t="s">
        <v>173</v>
      </c>
    </row>
    <row r="50" spans="7:7" ht="24.95" customHeight="1">
      <c r="G50" s="46"/>
    </row>
  </sheetData>
  <mergeCells count="7">
    <mergeCell ref="A47:I48"/>
    <mergeCell ref="A2:I2"/>
    <mergeCell ref="A4:B4"/>
    <mergeCell ref="D4:F4"/>
    <mergeCell ref="G4:I4"/>
    <mergeCell ref="A46:B46"/>
    <mergeCell ref="C4:C5"/>
  </mergeCells>
  <phoneticPr fontId="1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XFB70"/>
  <sheetViews>
    <sheetView topLeftCell="A37" workbookViewId="0">
      <selection activeCell="B6" sqref="B6:B7"/>
    </sheetView>
  </sheetViews>
  <sheetFormatPr defaultColWidth="9" defaultRowHeight="13.5"/>
  <cols>
    <col min="1" max="1" width="14.125" style="2" customWidth="1"/>
    <col min="2" max="2" width="26.75" style="2" customWidth="1"/>
    <col min="3" max="3" width="13.25" style="2" customWidth="1"/>
    <col min="4" max="4" width="16" style="2" customWidth="1"/>
    <col min="5" max="5" width="14.875" style="2" customWidth="1"/>
    <col min="6" max="6" width="16" style="2" customWidth="1"/>
    <col min="7" max="7" width="13.875" style="2" customWidth="1"/>
    <col min="8" max="8" width="14.5" style="2" customWidth="1"/>
    <col min="9" max="9" width="36.25" style="2" customWidth="1"/>
    <col min="10" max="16382" width="9" style="2"/>
  </cols>
  <sheetData>
    <row r="1" spans="1:9">
      <c r="A1" t="s">
        <v>174</v>
      </c>
      <c r="B1" s="3"/>
      <c r="C1" s="4" t="s">
        <v>175</v>
      </c>
      <c r="D1" s="4" t="s">
        <v>175</v>
      </c>
      <c r="E1" s="4" t="s">
        <v>175</v>
      </c>
      <c r="F1" s="4" t="s">
        <v>175</v>
      </c>
      <c r="G1" s="4" t="s">
        <v>175</v>
      </c>
      <c r="H1" s="4" t="s">
        <v>175</v>
      </c>
      <c r="I1" s="4" t="s">
        <v>175</v>
      </c>
    </row>
    <row r="2" spans="1:9" ht="27">
      <c r="A2" s="102" t="s">
        <v>176</v>
      </c>
      <c r="B2" s="102"/>
      <c r="C2" s="102"/>
      <c r="D2" s="102"/>
      <c r="E2" s="102"/>
      <c r="F2" s="102"/>
      <c r="G2" s="102"/>
      <c r="H2" s="102"/>
      <c r="I2" s="102"/>
    </row>
    <row r="3" spans="1:9" ht="26.25" customHeight="1">
      <c r="A3" s="103"/>
      <c r="B3" s="103"/>
      <c r="C3" s="5" t="s">
        <v>177</v>
      </c>
      <c r="D3" s="6"/>
      <c r="E3" s="7"/>
      <c r="F3" s="8"/>
      <c r="G3" s="9"/>
      <c r="H3" s="104" t="s">
        <v>3</v>
      </c>
      <c r="I3" s="104"/>
    </row>
    <row r="4" spans="1:9" s="1" customFormat="1" ht="27" customHeight="1">
      <c r="A4" s="92" t="s">
        <v>178</v>
      </c>
      <c r="B4" s="92" t="s">
        <v>179</v>
      </c>
      <c r="C4" s="92" t="s">
        <v>180</v>
      </c>
      <c r="D4" s="92" t="s">
        <v>7</v>
      </c>
      <c r="E4" s="92"/>
      <c r="F4" s="92"/>
      <c r="G4" s="92" t="s">
        <v>181</v>
      </c>
      <c r="H4" s="92" t="s">
        <v>182</v>
      </c>
      <c r="I4" s="92" t="s">
        <v>183</v>
      </c>
    </row>
    <row r="5" spans="1:9" s="1" customFormat="1" ht="22.5" customHeight="1">
      <c r="A5" s="92"/>
      <c r="B5" s="92"/>
      <c r="C5" s="92"/>
      <c r="D5" s="12" t="s">
        <v>48</v>
      </c>
      <c r="E5" s="11" t="s">
        <v>170</v>
      </c>
      <c r="F5" s="11" t="s">
        <v>171</v>
      </c>
      <c r="G5" s="92"/>
      <c r="H5" s="92"/>
      <c r="I5" s="92"/>
    </row>
    <row r="6" spans="1:9" s="1" customFormat="1" ht="40.5">
      <c r="A6" s="13" t="s">
        <v>184</v>
      </c>
      <c r="B6" s="13"/>
      <c r="C6" s="14"/>
      <c r="D6" s="15">
        <v>287487160</v>
      </c>
      <c r="E6" s="16"/>
      <c r="F6" s="17">
        <v>287487160</v>
      </c>
      <c r="G6" s="18"/>
      <c r="H6" s="13" t="s">
        <v>177</v>
      </c>
      <c r="I6" s="13" t="s">
        <v>177</v>
      </c>
    </row>
    <row r="7" spans="1:9" s="1" customFormat="1" ht="40.5">
      <c r="A7" s="13" t="s">
        <v>185</v>
      </c>
      <c r="B7" s="13"/>
      <c r="C7" s="14"/>
      <c r="D7" s="15">
        <f>D8+D12+D16+D20+D24+D28+D32+D36+D40+D44+D48+D52+D56</f>
        <v>287487160</v>
      </c>
      <c r="E7" s="16"/>
      <c r="F7" s="17">
        <f>F8+F12+F16+F20+F24+F28+F32+F36+F40+F44+F48+F52+F56</f>
        <v>287487160</v>
      </c>
      <c r="G7" s="18"/>
      <c r="H7" s="13" t="s">
        <v>177</v>
      </c>
      <c r="I7" s="13" t="s">
        <v>177</v>
      </c>
    </row>
    <row r="8" spans="1:9" s="1" customFormat="1" ht="27">
      <c r="A8" s="13"/>
      <c r="B8" s="13" t="s">
        <v>186</v>
      </c>
      <c r="C8" s="14"/>
      <c r="D8" s="15">
        <v>3778300</v>
      </c>
      <c r="E8" s="16"/>
      <c r="F8" s="17">
        <v>3778300</v>
      </c>
      <c r="G8" s="18"/>
      <c r="H8" s="13" t="s">
        <v>177</v>
      </c>
      <c r="I8" s="13" t="s">
        <v>177</v>
      </c>
    </row>
    <row r="9" spans="1:9" s="1" customFormat="1" ht="40.5">
      <c r="A9" s="11"/>
      <c r="B9" s="11"/>
      <c r="C9" s="19">
        <v>2017</v>
      </c>
      <c r="D9" s="20"/>
      <c r="E9" s="21"/>
      <c r="F9" s="22"/>
      <c r="G9" s="23" t="s">
        <v>187</v>
      </c>
      <c r="H9" s="11" t="s">
        <v>188</v>
      </c>
      <c r="I9" s="11" t="s">
        <v>189</v>
      </c>
    </row>
    <row r="10" spans="1:9" s="1" customFormat="1" ht="40.5">
      <c r="A10" s="11"/>
      <c r="B10" s="11"/>
      <c r="C10" s="19">
        <v>2017</v>
      </c>
      <c r="D10" s="20"/>
      <c r="E10" s="21"/>
      <c r="F10" s="22"/>
      <c r="G10" s="23" t="s">
        <v>190</v>
      </c>
      <c r="H10" s="11" t="s">
        <v>191</v>
      </c>
      <c r="I10" s="11" t="s">
        <v>189</v>
      </c>
    </row>
    <row r="11" spans="1:9" s="1" customFormat="1" ht="40.5">
      <c r="A11" s="11"/>
      <c r="B11" s="11"/>
      <c r="C11" s="19">
        <v>2017</v>
      </c>
      <c r="D11" s="20"/>
      <c r="E11" s="21"/>
      <c r="F11" s="22"/>
      <c r="G11" s="23" t="s">
        <v>192</v>
      </c>
      <c r="H11" s="11" t="s">
        <v>193</v>
      </c>
      <c r="I11" s="11" t="s">
        <v>189</v>
      </c>
    </row>
    <row r="12" spans="1:9" s="1" customFormat="1" ht="27">
      <c r="A12" s="13"/>
      <c r="B12" s="13" t="s">
        <v>194</v>
      </c>
      <c r="C12" s="14"/>
      <c r="D12" s="15">
        <v>2729200</v>
      </c>
      <c r="E12" s="16"/>
      <c r="F12" s="17">
        <v>2729200</v>
      </c>
      <c r="G12" s="18"/>
      <c r="H12" s="13" t="s">
        <v>177</v>
      </c>
      <c r="I12" s="13" t="s">
        <v>177</v>
      </c>
    </row>
    <row r="13" spans="1:9" s="1" customFormat="1" ht="54">
      <c r="A13" s="11"/>
      <c r="B13" s="11"/>
      <c r="C13" s="19">
        <v>2017</v>
      </c>
      <c r="D13" s="20"/>
      <c r="E13" s="21"/>
      <c r="F13" s="22"/>
      <c r="G13" s="23" t="s">
        <v>187</v>
      </c>
      <c r="H13" s="11" t="s">
        <v>195</v>
      </c>
      <c r="I13" s="11" t="s">
        <v>196</v>
      </c>
    </row>
    <row r="14" spans="1:9" s="1" customFormat="1" ht="54">
      <c r="A14" s="11"/>
      <c r="B14" s="11"/>
      <c r="C14" s="19">
        <v>2017</v>
      </c>
      <c r="D14" s="20"/>
      <c r="E14" s="21"/>
      <c r="F14" s="22"/>
      <c r="G14" s="23" t="s">
        <v>190</v>
      </c>
      <c r="H14" s="11" t="s">
        <v>197</v>
      </c>
      <c r="I14" s="11" t="s">
        <v>196</v>
      </c>
    </row>
    <row r="15" spans="1:9" s="1" customFormat="1" ht="54">
      <c r="A15" s="11"/>
      <c r="B15" s="11"/>
      <c r="C15" s="19">
        <v>2017</v>
      </c>
      <c r="D15" s="20"/>
      <c r="E15" s="21"/>
      <c r="F15" s="22"/>
      <c r="G15" s="23" t="s">
        <v>190</v>
      </c>
      <c r="H15" s="11" t="s">
        <v>198</v>
      </c>
      <c r="I15" s="11" t="s">
        <v>196</v>
      </c>
    </row>
    <row r="16" spans="1:9" s="1" customFormat="1" ht="27">
      <c r="A16" s="13"/>
      <c r="B16" s="13" t="s">
        <v>199</v>
      </c>
      <c r="C16" s="14"/>
      <c r="D16" s="15">
        <v>32000000</v>
      </c>
      <c r="E16" s="16"/>
      <c r="F16" s="17">
        <v>32000000</v>
      </c>
      <c r="G16" s="18"/>
      <c r="H16" s="13" t="s">
        <v>177</v>
      </c>
      <c r="I16" s="13" t="s">
        <v>177</v>
      </c>
    </row>
    <row r="17" spans="1:9" s="1" customFormat="1" ht="27">
      <c r="A17" s="11"/>
      <c r="B17" s="11"/>
      <c r="C17" s="19">
        <v>2017</v>
      </c>
      <c r="D17" s="20"/>
      <c r="E17" s="21"/>
      <c r="F17" s="22"/>
      <c r="G17" s="23" t="s">
        <v>187</v>
      </c>
      <c r="H17" s="11" t="s">
        <v>188</v>
      </c>
      <c r="I17" s="11" t="s">
        <v>200</v>
      </c>
    </row>
    <row r="18" spans="1:9" s="1" customFormat="1" ht="27">
      <c r="A18" s="11"/>
      <c r="B18" s="11"/>
      <c r="C18" s="19">
        <v>2017</v>
      </c>
      <c r="D18" s="20"/>
      <c r="E18" s="21"/>
      <c r="F18" s="22"/>
      <c r="G18" s="23" t="s">
        <v>190</v>
      </c>
      <c r="H18" s="11" t="s">
        <v>191</v>
      </c>
      <c r="I18" s="11" t="s">
        <v>200</v>
      </c>
    </row>
    <row r="19" spans="1:9" s="1" customFormat="1" ht="27">
      <c r="A19" s="11"/>
      <c r="B19" s="11"/>
      <c r="C19" s="19">
        <v>2017</v>
      </c>
      <c r="D19" s="20"/>
      <c r="E19" s="21"/>
      <c r="F19" s="22"/>
      <c r="G19" s="23" t="s">
        <v>192</v>
      </c>
      <c r="H19" s="11" t="s">
        <v>193</v>
      </c>
      <c r="I19" s="11" t="s">
        <v>200</v>
      </c>
    </row>
    <row r="20" spans="1:9" s="1" customFormat="1" ht="27">
      <c r="A20" s="13"/>
      <c r="B20" s="13" t="s">
        <v>201</v>
      </c>
      <c r="C20" s="14"/>
      <c r="D20" s="15">
        <v>3720600</v>
      </c>
      <c r="E20" s="16"/>
      <c r="F20" s="17">
        <v>3720600</v>
      </c>
      <c r="G20" s="18"/>
      <c r="H20" s="13" t="s">
        <v>177</v>
      </c>
      <c r="I20" s="13" t="s">
        <v>177</v>
      </c>
    </row>
    <row r="21" spans="1:9" s="1" customFormat="1" ht="121.5">
      <c r="A21" s="11"/>
      <c r="B21" s="11"/>
      <c r="C21" s="19">
        <v>2017</v>
      </c>
      <c r="D21" s="20"/>
      <c r="E21" s="21"/>
      <c r="F21" s="22"/>
      <c r="G21" s="23" t="s">
        <v>187</v>
      </c>
      <c r="H21" s="11" t="s">
        <v>195</v>
      </c>
      <c r="I21" s="11" t="s">
        <v>202</v>
      </c>
    </row>
    <row r="22" spans="1:9" s="1" customFormat="1" ht="121.5">
      <c r="A22" s="11"/>
      <c r="B22" s="11"/>
      <c r="C22" s="19">
        <v>2017</v>
      </c>
      <c r="D22" s="20"/>
      <c r="E22" s="21"/>
      <c r="F22" s="22"/>
      <c r="G22" s="23" t="s">
        <v>190</v>
      </c>
      <c r="H22" s="11" t="s">
        <v>197</v>
      </c>
      <c r="I22" s="11" t="s">
        <v>202</v>
      </c>
    </row>
    <row r="23" spans="1:9" s="1" customFormat="1" ht="121.5">
      <c r="A23" s="11"/>
      <c r="B23" s="11"/>
      <c r="C23" s="19">
        <v>2017</v>
      </c>
      <c r="D23" s="20"/>
      <c r="E23" s="21"/>
      <c r="F23" s="22"/>
      <c r="G23" s="23" t="s">
        <v>190</v>
      </c>
      <c r="H23" s="11" t="s">
        <v>198</v>
      </c>
      <c r="I23" s="11" t="s">
        <v>202</v>
      </c>
    </row>
    <row r="24" spans="1:9" s="1" customFormat="1" ht="27">
      <c r="A24" s="13"/>
      <c r="B24" s="13" t="s">
        <v>203</v>
      </c>
      <c r="C24" s="14"/>
      <c r="D24" s="15">
        <v>73304720</v>
      </c>
      <c r="E24" s="16"/>
      <c r="F24" s="17">
        <v>73304720</v>
      </c>
      <c r="G24" s="18"/>
      <c r="H24" s="13" t="s">
        <v>177</v>
      </c>
      <c r="I24" s="13" t="s">
        <v>177</v>
      </c>
    </row>
    <row r="25" spans="1:9" s="1" customFormat="1" ht="94.5">
      <c r="A25" s="11"/>
      <c r="B25" s="11"/>
      <c r="C25" s="19">
        <v>2017</v>
      </c>
      <c r="D25" s="20"/>
      <c r="E25" s="21"/>
      <c r="F25" s="22"/>
      <c r="G25" s="23" t="s">
        <v>187</v>
      </c>
      <c r="H25" s="11" t="s">
        <v>195</v>
      </c>
      <c r="I25" s="11" t="s">
        <v>204</v>
      </c>
    </row>
    <row r="26" spans="1:9" s="1" customFormat="1" ht="94.5">
      <c r="A26" s="11"/>
      <c r="B26" s="11"/>
      <c r="C26" s="19">
        <v>2017</v>
      </c>
      <c r="D26" s="20"/>
      <c r="E26" s="21"/>
      <c r="F26" s="22"/>
      <c r="G26" s="23" t="s">
        <v>190</v>
      </c>
      <c r="H26" s="11" t="s">
        <v>198</v>
      </c>
      <c r="I26" s="11" t="s">
        <v>204</v>
      </c>
    </row>
    <row r="27" spans="1:9" s="1" customFormat="1" ht="94.5">
      <c r="A27" s="11"/>
      <c r="B27" s="11"/>
      <c r="C27" s="19">
        <v>2017</v>
      </c>
      <c r="D27" s="20"/>
      <c r="E27" s="21"/>
      <c r="F27" s="22"/>
      <c r="G27" s="23" t="s">
        <v>190</v>
      </c>
      <c r="H27" s="11" t="s">
        <v>197</v>
      </c>
      <c r="I27" s="11" t="s">
        <v>204</v>
      </c>
    </row>
    <row r="28" spans="1:9" s="1" customFormat="1" ht="27">
      <c r="A28" s="13"/>
      <c r="B28" s="13" t="s">
        <v>205</v>
      </c>
      <c r="C28" s="14"/>
      <c r="D28" s="15">
        <v>23529060</v>
      </c>
      <c r="E28" s="16"/>
      <c r="F28" s="17">
        <v>23529060</v>
      </c>
      <c r="G28" s="18"/>
      <c r="H28" s="13" t="s">
        <v>177</v>
      </c>
      <c r="I28" s="13" t="s">
        <v>177</v>
      </c>
    </row>
    <row r="29" spans="1:9" s="1" customFormat="1" ht="81">
      <c r="A29" s="11"/>
      <c r="B29" s="11"/>
      <c r="C29" s="19">
        <v>2017</v>
      </c>
      <c r="D29" s="20"/>
      <c r="E29" s="21"/>
      <c r="F29" s="22"/>
      <c r="G29" s="23" t="s">
        <v>187</v>
      </c>
      <c r="H29" s="11" t="s">
        <v>188</v>
      </c>
      <c r="I29" s="11" t="s">
        <v>206</v>
      </c>
    </row>
    <row r="30" spans="1:9" s="1" customFormat="1" ht="121.5">
      <c r="A30" s="11"/>
      <c r="B30" s="11"/>
      <c r="C30" s="19">
        <v>2017</v>
      </c>
      <c r="D30" s="20"/>
      <c r="E30" s="21"/>
      <c r="F30" s="22"/>
      <c r="G30" s="23" t="s">
        <v>190</v>
      </c>
      <c r="H30" s="11" t="s">
        <v>191</v>
      </c>
      <c r="I30" s="11" t="s">
        <v>207</v>
      </c>
    </row>
    <row r="31" spans="1:9" s="1" customFormat="1" ht="121.5">
      <c r="A31" s="11"/>
      <c r="B31" s="11"/>
      <c r="C31" s="19">
        <v>2017</v>
      </c>
      <c r="D31" s="20"/>
      <c r="E31" s="21"/>
      <c r="F31" s="22"/>
      <c r="G31" s="23" t="s">
        <v>192</v>
      </c>
      <c r="H31" s="11" t="s">
        <v>193</v>
      </c>
      <c r="I31" s="11" t="s">
        <v>207</v>
      </c>
    </row>
    <row r="32" spans="1:9" s="1" customFormat="1" ht="27">
      <c r="A32" s="13"/>
      <c r="B32" s="13" t="s">
        <v>208</v>
      </c>
      <c r="C32" s="14"/>
      <c r="D32" s="15">
        <v>3376520</v>
      </c>
      <c r="E32" s="16"/>
      <c r="F32" s="17">
        <v>3376520</v>
      </c>
      <c r="G32" s="18"/>
      <c r="H32" s="13" t="s">
        <v>177</v>
      </c>
      <c r="I32" s="13" t="s">
        <v>177</v>
      </c>
    </row>
    <row r="33" spans="1:9" s="1" customFormat="1" ht="54">
      <c r="A33" s="11"/>
      <c r="B33" s="11"/>
      <c r="C33" s="19">
        <v>2017</v>
      </c>
      <c r="D33" s="20"/>
      <c r="E33" s="21"/>
      <c r="F33" s="22"/>
      <c r="G33" s="23" t="s">
        <v>187</v>
      </c>
      <c r="H33" s="11" t="s">
        <v>195</v>
      </c>
      <c r="I33" s="11" t="s">
        <v>209</v>
      </c>
    </row>
    <row r="34" spans="1:9" s="1" customFormat="1" ht="54">
      <c r="A34" s="11"/>
      <c r="B34" s="11"/>
      <c r="C34" s="19">
        <v>2017</v>
      </c>
      <c r="D34" s="20"/>
      <c r="E34" s="21"/>
      <c r="F34" s="22"/>
      <c r="G34" s="23" t="s">
        <v>190</v>
      </c>
      <c r="H34" s="11" t="s">
        <v>197</v>
      </c>
      <c r="I34" s="11" t="s">
        <v>209</v>
      </c>
    </row>
    <row r="35" spans="1:9" s="1" customFormat="1" ht="54">
      <c r="A35" s="11"/>
      <c r="B35" s="11"/>
      <c r="C35" s="19">
        <v>2017</v>
      </c>
      <c r="D35" s="20"/>
      <c r="E35" s="21"/>
      <c r="F35" s="22"/>
      <c r="G35" s="23" t="s">
        <v>190</v>
      </c>
      <c r="H35" s="11" t="s">
        <v>198</v>
      </c>
      <c r="I35" s="11" t="s">
        <v>209</v>
      </c>
    </row>
    <row r="36" spans="1:9" s="1" customFormat="1" ht="40.5">
      <c r="A36" s="13"/>
      <c r="B36" s="13" t="s">
        <v>210</v>
      </c>
      <c r="C36" s="14"/>
      <c r="D36" s="15">
        <v>16958110</v>
      </c>
      <c r="E36" s="16"/>
      <c r="F36" s="17">
        <v>16958110</v>
      </c>
      <c r="G36" s="18"/>
      <c r="H36" s="13" t="s">
        <v>177</v>
      </c>
      <c r="I36" s="13" t="s">
        <v>177</v>
      </c>
    </row>
    <row r="37" spans="1:9" s="1" customFormat="1" ht="175.5">
      <c r="A37" s="11"/>
      <c r="B37" s="11"/>
      <c r="C37" s="19">
        <v>2017</v>
      </c>
      <c r="D37" s="20"/>
      <c r="E37" s="21"/>
      <c r="F37" s="22"/>
      <c r="G37" s="23" t="s">
        <v>187</v>
      </c>
      <c r="H37" s="11" t="s">
        <v>188</v>
      </c>
      <c r="I37" s="11" t="s">
        <v>211</v>
      </c>
    </row>
    <row r="38" spans="1:9" s="1" customFormat="1" ht="175.5">
      <c r="A38" s="11"/>
      <c r="B38" s="11"/>
      <c r="C38" s="19">
        <v>2017</v>
      </c>
      <c r="D38" s="20"/>
      <c r="E38" s="21"/>
      <c r="F38" s="22"/>
      <c r="G38" s="23" t="s">
        <v>190</v>
      </c>
      <c r="H38" s="11" t="s">
        <v>191</v>
      </c>
      <c r="I38" s="11" t="s">
        <v>211</v>
      </c>
    </row>
    <row r="39" spans="1:9" s="1" customFormat="1" ht="175.5">
      <c r="A39" s="11"/>
      <c r="B39" s="11"/>
      <c r="C39" s="19">
        <v>2017</v>
      </c>
      <c r="D39" s="20"/>
      <c r="E39" s="21"/>
      <c r="F39" s="22"/>
      <c r="G39" s="23" t="s">
        <v>192</v>
      </c>
      <c r="H39" s="11" t="s">
        <v>193</v>
      </c>
      <c r="I39" s="11" t="s">
        <v>211</v>
      </c>
    </row>
    <row r="40" spans="1:9" s="1" customFormat="1" ht="27">
      <c r="A40" s="13"/>
      <c r="B40" s="13" t="s">
        <v>212</v>
      </c>
      <c r="C40" s="14"/>
      <c r="D40" s="15">
        <v>27848680</v>
      </c>
      <c r="E40" s="16"/>
      <c r="F40" s="17">
        <v>27848680</v>
      </c>
      <c r="G40" s="18"/>
      <c r="H40" s="13" t="s">
        <v>177</v>
      </c>
      <c r="I40" s="13" t="s">
        <v>177</v>
      </c>
    </row>
    <row r="41" spans="1:9" s="1" customFormat="1" ht="67.5">
      <c r="A41" s="11"/>
      <c r="B41" s="11"/>
      <c r="C41" s="19">
        <v>2017</v>
      </c>
      <c r="D41" s="20"/>
      <c r="E41" s="21"/>
      <c r="F41" s="22"/>
      <c r="G41" s="23" t="s">
        <v>187</v>
      </c>
      <c r="H41" s="11" t="s">
        <v>195</v>
      </c>
      <c r="I41" s="11" t="s">
        <v>213</v>
      </c>
    </row>
    <row r="42" spans="1:9" s="1" customFormat="1" ht="67.5">
      <c r="A42" s="11"/>
      <c r="B42" s="11"/>
      <c r="C42" s="19">
        <v>2017</v>
      </c>
      <c r="D42" s="20"/>
      <c r="E42" s="21"/>
      <c r="F42" s="22"/>
      <c r="G42" s="23" t="s">
        <v>190</v>
      </c>
      <c r="H42" s="11" t="s">
        <v>198</v>
      </c>
      <c r="I42" s="11" t="s">
        <v>213</v>
      </c>
    </row>
    <row r="43" spans="1:9" s="1" customFormat="1" ht="67.5">
      <c r="A43" s="11"/>
      <c r="B43" s="11"/>
      <c r="C43" s="19">
        <v>2017</v>
      </c>
      <c r="D43" s="20"/>
      <c r="E43" s="21"/>
      <c r="F43" s="22"/>
      <c r="G43" s="23" t="s">
        <v>192</v>
      </c>
      <c r="H43" s="11" t="s">
        <v>197</v>
      </c>
      <c r="I43" s="11" t="s">
        <v>213</v>
      </c>
    </row>
    <row r="44" spans="1:9" s="1" customFormat="1" ht="27">
      <c r="A44" s="13"/>
      <c r="B44" s="13" t="s">
        <v>214</v>
      </c>
      <c r="C44" s="14"/>
      <c r="D44" s="15">
        <v>7382400</v>
      </c>
      <c r="E44" s="16"/>
      <c r="F44" s="17">
        <v>7382400</v>
      </c>
      <c r="G44" s="18"/>
      <c r="H44" s="13" t="s">
        <v>177</v>
      </c>
      <c r="I44" s="13" t="s">
        <v>177</v>
      </c>
    </row>
    <row r="45" spans="1:9" s="1" customFormat="1" ht="54">
      <c r="A45" s="11"/>
      <c r="B45" s="11"/>
      <c r="C45" s="19">
        <v>2017</v>
      </c>
      <c r="D45" s="20"/>
      <c r="E45" s="21"/>
      <c r="F45" s="22"/>
      <c r="G45" s="23" t="s">
        <v>187</v>
      </c>
      <c r="H45" s="11" t="s">
        <v>188</v>
      </c>
      <c r="I45" s="11" t="s">
        <v>215</v>
      </c>
    </row>
    <row r="46" spans="1:9" s="1" customFormat="1" ht="54">
      <c r="A46" s="11"/>
      <c r="B46" s="11"/>
      <c r="C46" s="19">
        <v>2017</v>
      </c>
      <c r="D46" s="20"/>
      <c r="E46" s="21"/>
      <c r="F46" s="22"/>
      <c r="G46" s="23" t="s">
        <v>190</v>
      </c>
      <c r="H46" s="11" t="s">
        <v>191</v>
      </c>
      <c r="I46" s="11" t="s">
        <v>215</v>
      </c>
    </row>
    <row r="47" spans="1:9" s="1" customFormat="1" ht="54">
      <c r="A47" s="11"/>
      <c r="B47" s="11"/>
      <c r="C47" s="19">
        <v>2017</v>
      </c>
      <c r="D47" s="20"/>
      <c r="E47" s="21"/>
      <c r="F47" s="22"/>
      <c r="G47" s="23" t="s">
        <v>192</v>
      </c>
      <c r="H47" s="11" t="s">
        <v>193</v>
      </c>
      <c r="I47" s="11" t="s">
        <v>215</v>
      </c>
    </row>
    <row r="48" spans="1:9" s="1" customFormat="1" ht="27">
      <c r="A48" s="13"/>
      <c r="B48" s="13" t="s">
        <v>216</v>
      </c>
      <c r="C48" s="14"/>
      <c r="D48" s="15">
        <v>72702800</v>
      </c>
      <c r="E48" s="16"/>
      <c r="F48" s="17">
        <v>72702800</v>
      </c>
      <c r="G48" s="18"/>
      <c r="H48" s="13" t="s">
        <v>177</v>
      </c>
      <c r="I48" s="13" t="s">
        <v>177</v>
      </c>
    </row>
    <row r="49" spans="1:9" s="1" customFormat="1">
      <c r="A49" s="11"/>
      <c r="B49" s="11"/>
      <c r="C49" s="19">
        <v>2017</v>
      </c>
      <c r="D49" s="20"/>
      <c r="E49" s="21"/>
      <c r="F49" s="22"/>
      <c r="G49" s="23" t="s">
        <v>187</v>
      </c>
      <c r="H49" s="11" t="s">
        <v>195</v>
      </c>
      <c r="I49" s="11" t="s">
        <v>217</v>
      </c>
    </row>
    <row r="50" spans="1:9" s="1" customFormat="1">
      <c r="A50" s="11"/>
      <c r="B50" s="11"/>
      <c r="C50" s="19">
        <v>2017</v>
      </c>
      <c r="D50" s="20"/>
      <c r="E50" s="21"/>
      <c r="F50" s="22"/>
      <c r="G50" s="23" t="s">
        <v>190</v>
      </c>
      <c r="H50" s="11" t="s">
        <v>197</v>
      </c>
      <c r="I50" s="11" t="s">
        <v>217</v>
      </c>
    </row>
    <row r="51" spans="1:9" s="1" customFormat="1">
      <c r="A51" s="11"/>
      <c r="B51" s="11"/>
      <c r="C51" s="19">
        <v>2017</v>
      </c>
      <c r="D51" s="20"/>
      <c r="E51" s="21"/>
      <c r="F51" s="22"/>
      <c r="G51" s="23" t="s">
        <v>190</v>
      </c>
      <c r="H51" s="11" t="s">
        <v>198</v>
      </c>
      <c r="I51" s="11" t="s">
        <v>217</v>
      </c>
    </row>
    <row r="52" spans="1:9" s="1" customFormat="1" ht="27">
      <c r="A52" s="13"/>
      <c r="B52" s="13" t="s">
        <v>218</v>
      </c>
      <c r="C52" s="14"/>
      <c r="D52" s="15">
        <v>7903250</v>
      </c>
      <c r="E52" s="16"/>
      <c r="F52" s="17">
        <v>7903250</v>
      </c>
      <c r="G52" s="18"/>
      <c r="H52" s="13" t="s">
        <v>177</v>
      </c>
      <c r="I52" s="13" t="s">
        <v>177</v>
      </c>
    </row>
    <row r="53" spans="1:9" s="1" customFormat="1" ht="94.5">
      <c r="A53" s="11"/>
      <c r="B53" s="11"/>
      <c r="C53" s="19">
        <v>2017</v>
      </c>
      <c r="D53" s="20"/>
      <c r="E53" s="21"/>
      <c r="F53" s="22"/>
      <c r="G53" s="23" t="s">
        <v>187</v>
      </c>
      <c r="H53" s="11" t="s">
        <v>195</v>
      </c>
      <c r="I53" s="11" t="s">
        <v>219</v>
      </c>
    </row>
    <row r="54" spans="1:9" s="1" customFormat="1" ht="94.5">
      <c r="A54" s="11"/>
      <c r="B54" s="11"/>
      <c r="C54" s="19">
        <v>2017</v>
      </c>
      <c r="D54" s="20"/>
      <c r="E54" s="21"/>
      <c r="F54" s="22"/>
      <c r="G54" s="23" t="s">
        <v>190</v>
      </c>
      <c r="H54" s="11" t="s">
        <v>197</v>
      </c>
      <c r="I54" s="11" t="s">
        <v>219</v>
      </c>
    </row>
    <row r="55" spans="1:9" s="1" customFormat="1" ht="94.5">
      <c r="A55" s="11"/>
      <c r="B55" s="11"/>
      <c r="C55" s="19">
        <v>2017</v>
      </c>
      <c r="D55" s="20"/>
      <c r="E55" s="21"/>
      <c r="F55" s="22"/>
      <c r="G55" s="23" t="s">
        <v>190</v>
      </c>
      <c r="H55" s="11" t="s">
        <v>198</v>
      </c>
      <c r="I55" s="11" t="s">
        <v>219</v>
      </c>
    </row>
    <row r="56" spans="1:9" s="1" customFormat="1" ht="40.5">
      <c r="A56" s="13"/>
      <c r="B56" s="13" t="s">
        <v>220</v>
      </c>
      <c r="C56" s="14"/>
      <c r="D56" s="15">
        <v>12253520</v>
      </c>
      <c r="E56" s="16"/>
      <c r="F56" s="17">
        <v>12253520</v>
      </c>
      <c r="G56" s="18"/>
      <c r="H56" s="13" t="s">
        <v>177</v>
      </c>
      <c r="I56" s="13" t="s">
        <v>177</v>
      </c>
    </row>
    <row r="57" spans="1:9" s="1" customFormat="1" ht="54">
      <c r="A57" s="11"/>
      <c r="B57" s="11"/>
      <c r="C57" s="19">
        <v>2017</v>
      </c>
      <c r="D57" s="20"/>
      <c r="E57" s="21"/>
      <c r="F57" s="22"/>
      <c r="G57" s="23" t="s">
        <v>187</v>
      </c>
      <c r="H57" s="11" t="s">
        <v>195</v>
      </c>
      <c r="I57" s="11" t="s">
        <v>221</v>
      </c>
    </row>
    <row r="58" spans="1:9" s="1" customFormat="1" ht="54">
      <c r="A58" s="11"/>
      <c r="B58" s="11"/>
      <c r="C58" s="19">
        <v>2017</v>
      </c>
      <c r="D58" s="20"/>
      <c r="E58" s="21"/>
      <c r="F58" s="22"/>
      <c r="G58" s="23" t="s">
        <v>190</v>
      </c>
      <c r="H58" s="11" t="s">
        <v>197</v>
      </c>
      <c r="I58" s="11" t="s">
        <v>221</v>
      </c>
    </row>
    <row r="59" spans="1:9" s="1" customFormat="1" ht="54">
      <c r="A59" s="11"/>
      <c r="B59" s="11"/>
      <c r="C59" s="19">
        <v>2017</v>
      </c>
      <c r="D59" s="20"/>
      <c r="E59" s="21"/>
      <c r="F59" s="22"/>
      <c r="G59" s="23" t="s">
        <v>190</v>
      </c>
      <c r="H59" s="11" t="s">
        <v>198</v>
      </c>
      <c r="I59" s="11" t="s">
        <v>221</v>
      </c>
    </row>
    <row r="60" spans="1:9" s="1" customFormat="1" ht="40.5">
      <c r="A60" s="13" t="s">
        <v>222</v>
      </c>
      <c r="B60" s="13"/>
      <c r="C60" s="14"/>
      <c r="D60" s="17">
        <v>10710000</v>
      </c>
      <c r="E60" s="17">
        <v>10710000</v>
      </c>
      <c r="F60" s="24"/>
      <c r="G60" s="18"/>
      <c r="H60" s="13" t="s">
        <v>177</v>
      </c>
      <c r="I60" s="13" t="s">
        <v>177</v>
      </c>
    </row>
    <row r="61" spans="1:9" s="1" customFormat="1" ht="54">
      <c r="A61" s="13" t="s">
        <v>223</v>
      </c>
      <c r="B61" s="13"/>
      <c r="C61" s="14"/>
      <c r="D61" s="17">
        <f>D62+D66</f>
        <v>10710000</v>
      </c>
      <c r="E61" s="17">
        <f>E62+E66</f>
        <v>10710000</v>
      </c>
      <c r="F61" s="24"/>
      <c r="G61" s="18"/>
      <c r="H61" s="13" t="s">
        <v>177</v>
      </c>
      <c r="I61" s="13" t="s">
        <v>177</v>
      </c>
    </row>
    <row r="62" spans="1:9" s="1" customFormat="1" ht="27">
      <c r="A62" s="13"/>
      <c r="B62" s="13" t="s">
        <v>224</v>
      </c>
      <c r="C62" s="25"/>
      <c r="D62" s="26">
        <v>4400000</v>
      </c>
      <c r="E62" s="26">
        <v>4400000</v>
      </c>
      <c r="F62" s="24"/>
      <c r="G62" s="18"/>
      <c r="H62" s="13" t="s">
        <v>177</v>
      </c>
      <c r="I62" s="13" t="s">
        <v>177</v>
      </c>
    </row>
    <row r="63" spans="1:9" s="1" customFormat="1" ht="27">
      <c r="A63" s="11"/>
      <c r="B63" s="11"/>
      <c r="C63" s="27">
        <v>2017</v>
      </c>
      <c r="D63" s="22"/>
      <c r="E63" s="22"/>
      <c r="F63" s="22"/>
      <c r="G63" s="23" t="s">
        <v>187</v>
      </c>
      <c r="H63" s="11" t="s">
        <v>195</v>
      </c>
      <c r="I63" s="11" t="s">
        <v>225</v>
      </c>
    </row>
    <row r="64" spans="1:9" s="1" customFormat="1" ht="27">
      <c r="A64" s="11"/>
      <c r="B64" s="11"/>
      <c r="C64" s="27">
        <v>2017</v>
      </c>
      <c r="D64" s="22"/>
      <c r="E64" s="22"/>
      <c r="F64" s="22"/>
      <c r="G64" s="23" t="s">
        <v>190</v>
      </c>
      <c r="H64" s="11" t="s">
        <v>198</v>
      </c>
      <c r="I64" s="11" t="s">
        <v>226</v>
      </c>
    </row>
    <row r="65" spans="1:9" s="1" customFormat="1" ht="27">
      <c r="A65" s="11"/>
      <c r="B65" s="11"/>
      <c r="C65" s="27">
        <v>2017</v>
      </c>
      <c r="D65" s="22"/>
      <c r="E65" s="22"/>
      <c r="F65" s="22"/>
      <c r="G65" s="23" t="s">
        <v>192</v>
      </c>
      <c r="H65" s="11" t="s">
        <v>197</v>
      </c>
      <c r="I65" s="11" t="s">
        <v>227</v>
      </c>
    </row>
    <row r="66" spans="1:9" s="1" customFormat="1" ht="27">
      <c r="A66" s="13"/>
      <c r="B66" s="13" t="s">
        <v>228</v>
      </c>
      <c r="C66" s="25"/>
      <c r="D66" s="17">
        <v>6310000</v>
      </c>
      <c r="E66" s="17">
        <v>6310000</v>
      </c>
      <c r="F66" s="24"/>
      <c r="G66" s="18"/>
      <c r="H66" s="13" t="s">
        <v>177</v>
      </c>
      <c r="I66" s="13" t="s">
        <v>177</v>
      </c>
    </row>
    <row r="67" spans="1:9" s="1" customFormat="1" ht="27">
      <c r="A67" s="11"/>
      <c r="B67" s="11"/>
      <c r="C67" s="27">
        <v>2017</v>
      </c>
      <c r="D67" s="22"/>
      <c r="E67" s="22"/>
      <c r="F67" s="22"/>
      <c r="G67" s="23" t="s">
        <v>187</v>
      </c>
      <c r="H67" s="11" t="s">
        <v>195</v>
      </c>
      <c r="I67" s="11" t="s">
        <v>229</v>
      </c>
    </row>
    <row r="68" spans="1:9" s="1" customFormat="1" ht="27">
      <c r="A68" s="11"/>
      <c r="B68" s="11"/>
      <c r="C68" s="27">
        <v>2017</v>
      </c>
      <c r="D68" s="22"/>
      <c r="E68" s="22"/>
      <c r="F68" s="22"/>
      <c r="G68" s="23" t="s">
        <v>190</v>
      </c>
      <c r="H68" s="11" t="s">
        <v>198</v>
      </c>
      <c r="I68" s="11" t="s">
        <v>230</v>
      </c>
    </row>
    <row r="69" spans="1:9" s="1" customFormat="1" ht="27">
      <c r="A69" s="11"/>
      <c r="B69" s="11"/>
      <c r="C69" s="27">
        <v>2017</v>
      </c>
      <c r="D69" s="22"/>
      <c r="E69" s="22"/>
      <c r="F69" s="22"/>
      <c r="G69" s="23" t="s">
        <v>192</v>
      </c>
      <c r="H69" s="11" t="s">
        <v>197</v>
      </c>
      <c r="I69" s="11" t="s">
        <v>231</v>
      </c>
    </row>
    <row r="70" spans="1:9" ht="27.95" customHeight="1">
      <c r="A70" s="105" t="s">
        <v>232</v>
      </c>
      <c r="B70" s="105"/>
      <c r="C70" s="105"/>
      <c r="D70" s="105"/>
      <c r="E70" s="105"/>
      <c r="F70" s="105"/>
      <c r="G70" s="105"/>
      <c r="H70" s="105"/>
      <c r="I70" s="105"/>
    </row>
  </sheetData>
  <autoFilter ref="A5:I70"/>
  <mergeCells count="11">
    <mergeCell ref="A2:I2"/>
    <mergeCell ref="A3:B3"/>
    <mergeCell ref="H3:I3"/>
    <mergeCell ref="D4:F4"/>
    <mergeCell ref="A70:I70"/>
    <mergeCell ref="A4:A5"/>
    <mergeCell ref="B4:B5"/>
    <mergeCell ref="C4:C5"/>
    <mergeCell ref="G4:G5"/>
    <mergeCell ref="H4:H5"/>
    <mergeCell ref="I4:I5"/>
  </mergeCells>
  <phoneticPr fontId="11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财政拨款收支总表</vt:lpstr>
      <vt:lpstr>一般公共预算支出表 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 </vt:lpstr>
      <vt:lpstr>项目支出绩效信息表</vt:lpstr>
      <vt:lpstr>部门收支总表!Print_Area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DELL-V3900</cp:lastModifiedBy>
  <cp:lastPrinted>2017-01-25T03:43:00Z</cp:lastPrinted>
  <dcterms:created xsi:type="dcterms:W3CDTF">2017-01-10T03:02:00Z</dcterms:created>
  <dcterms:modified xsi:type="dcterms:W3CDTF">2017-11-08T07:07:32Z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