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15" tabRatio="605" activeTab="1"/>
  </bookViews>
  <sheets>
    <sheet name="封面" sheetId="1" r:id="rId1"/>
    <sheet name="预算总表" sheetId="2" r:id="rId2"/>
    <sheet name="预算收入明细表" sheetId="3" r:id="rId3"/>
    <sheet name="预算支出明细表" sheetId="4" r:id="rId4"/>
    <sheet name="本年一般公共预算标明细" sheetId="5" r:id="rId5"/>
    <sheet name="一般公共预算上年结余结转指标明细" sheetId="6" r:id="rId6"/>
    <sheet name="支出经济分类明细表" sheetId="7" r:id="rId7"/>
    <sheet name="YB01" sheetId="8" r:id="rId8"/>
  </sheets>
  <definedNames>
    <definedName name="_xlnm.Print_Titles" localSheetId="2">'预算收入明细表'!$1:$5</definedName>
    <definedName name="_xlnm.Print_Titles" localSheetId="3">'预算支出明细表'!$1:$5</definedName>
    <definedName name="_xlnm.Print_Titles" localSheetId="1">'预算总表'!$1:$6</definedName>
  </definedNames>
  <calcPr fullCalcOnLoad="1" fullPrecision="0" iterate="1" iterateCount="100" iterateDelta="0.001"/>
</workbook>
</file>

<file path=xl/sharedStrings.xml><?xml version="1.0" encoding="utf-8"?>
<sst xmlns="http://schemas.openxmlformats.org/spreadsheetml/2006/main" count="4003" uniqueCount="1955">
  <si>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</si>
  <si>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</si>
  <si>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</si>
  <si>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</si>
  <si>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</si>
  <si>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</si>
  <si>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</si>
  <si>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</si>
  <si>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</si>
  <si>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</si>
  <si>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</si>
  <si>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</si>
  <si>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</si>
  <si>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</si>
  <si>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</si>
  <si>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</si>
  <si>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</si>
  <si>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</si>
  <si>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</si>
  <si>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</si>
  <si>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</si>
  <si>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</si>
  <si>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</si>
  <si>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</si>
  <si>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</si>
  <si>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</si>
  <si>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</si>
  <si>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</si>
  <si>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</si>
  <si>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</si>
  <si>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</si>
  <si>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</si>
  <si>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</si>
  <si>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</si>
  <si>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</si>
  <si>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</si>
  <si>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</si>
  <si>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</si>
  <si>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</si>
  <si>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</si>
  <si>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</si>
  <si>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</si>
  <si>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</si>
  <si>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</si>
  <si>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</si>
  <si>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</si>
  <si>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</si>
  <si>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</si>
  <si>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</si>
  <si>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</si>
  <si>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</si>
  <si>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</si>
  <si>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</si>
  <si>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</si>
  <si>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</si>
  <si>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</si>
  <si>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</si>
  <si>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</si>
  <si>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</si>
  <si>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</si>
  <si>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</si>
  <si>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</si>
  <si>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</si>
  <si>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</si>
  <si>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</si>
  <si>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</si>
  <si>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</si>
  <si>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</si>
  <si>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</si>
  <si>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</si>
  <si>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</si>
  <si>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</si>
  <si>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</si>
  <si>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</si>
  <si>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</si>
  <si>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</si>
  <si>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</si>
  <si>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</si>
  <si>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</si>
  <si>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</si>
  <si>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</si>
  <si>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</si>
  <si>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</si>
  <si>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</si>
  <si>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</si>
  <si>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</si>
  <si>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</si>
  <si>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</si>
  <si>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</si>
  <si>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</si>
  <si>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</si>
  <si>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</si>
  <si>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</si>
  <si>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</si>
  <si>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</si>
  <si>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</si>
  <si>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</si>
  <si>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</si>
  <si>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</si>
  <si>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</si>
  <si>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</si>
  <si>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</si>
  <si>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</si>
  <si>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</si>
  <si>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</si>
  <si>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</si>
  <si>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</si>
  <si>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</si>
  <si>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</si>
  <si>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</si>
  <si>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</si>
  <si>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</si>
  <si>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</si>
  <si>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</si>
  <si>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</si>
  <si>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</si>
  <si>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</si>
  <si>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</si>
  <si>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</si>
  <si>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</si>
  <si>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</si>
  <si>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</si>
  <si>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</si>
  <si>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</si>
  <si>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</si>
  <si>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</si>
  <si>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</si>
  <si>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</si>
  <si>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</si>
  <si>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</si>
  <si>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</si>
  <si>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</si>
  <si>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</si>
  <si>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</si>
  <si>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</si>
  <si>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</si>
  <si>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</si>
  <si>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</si>
  <si>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</si>
  <si>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</si>
  <si>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</si>
  <si>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</si>
  <si>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</si>
  <si>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</si>
  <si>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</si>
  <si>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</si>
  <si>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</si>
  <si>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</si>
  <si>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</si>
  <si>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</si>
  <si>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</si>
  <si>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</si>
  <si>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</si>
  <si>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</si>
  <si>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</si>
  <si>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</si>
  <si>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</si>
  <si>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</si>
  <si>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</si>
  <si>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</si>
  <si>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</si>
  <si>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</si>
  <si>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</si>
  <si>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</si>
  <si>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</si>
  <si>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</si>
  <si>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</si>
  <si>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</si>
  <si>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</si>
  <si>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</si>
  <si>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</si>
  <si>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国有资本经营预算支出合计</t>
  </si>
  <si>
    <t xml:space="preserve">      国有资本经营预算补充社保基金支出</t>
  </si>
  <si>
    <t xml:space="preserve">  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</si>
  <si>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</si>
  <si>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</si>
  <si>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</si>
  <si>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</si>
  <si>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</si>
  <si>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</si>
  <si>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</si>
  <si>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</si>
  <si>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</si>
  <si>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</si>
  <si>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</si>
  <si>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</si>
  <si>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</si>
  <si>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</si>
  <si>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</si>
  <si>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</si>
  <si>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</si>
  <si>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</si>
  <si>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</si>
  <si>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</si>
  <si>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</si>
  <si>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</si>
  <si>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</si>
  <si>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</si>
  <si>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</si>
  <si>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</si>
  <si>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</si>
  <si>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 xml:space="preserve">  债务还本支出</t>
  </si>
  <si>
    <t xml:space="preserve">    中央政府国内债务还本支出</t>
  </si>
  <si>
    <t xml:space="preserve">    中央政府国外债务还本支出</t>
  </si>
  <si>
    <t xml:space="preserve">    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</si>
  <si>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</si>
  <si>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</si>
  <si>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</si>
  <si>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</si>
  <si>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 xml:space="preserve">    地方政府专项债务还本支出</t>
  </si>
  <si>
    <t xml:space="preserve">      海南省高等级公路车辆通行附加费债务还本支出</t>
  </si>
  <si>
    <t xml:space="preserve">      港口建设费债务还本支出</t>
  </si>
  <si>
    <t xml:space="preserve">      国家电影事业发展专项资金债务还本支出</t>
  </si>
  <si>
    <t xml:space="preserve">      国有土地使用权出让金债务还本支出</t>
  </si>
  <si>
    <t xml:space="preserve">      农业土地开发资金债务还本支出</t>
  </si>
  <si>
    <t xml:space="preserve">      大中型水库库区基金债务还本支出</t>
  </si>
  <si>
    <t xml:space="preserve">      城市基础设施配套费债务还本支出</t>
  </si>
  <si>
    <t xml:space="preserve">      小型水库移民扶助基金债务还本支出</t>
  </si>
  <si>
    <t xml:space="preserve">      国家重大水利工程建设基金债务还本支出</t>
  </si>
  <si>
    <t xml:space="preserve">      车辆通行费债务还本支出</t>
  </si>
  <si>
    <t xml:space="preserve">      污水处理费债务还本支出</t>
  </si>
  <si>
    <t xml:space="preserve">      土地储备专项债券还本支出</t>
  </si>
  <si>
    <t xml:space="preserve">      政府收费公路专项债券还本支出</t>
  </si>
  <si>
    <t xml:space="preserve">      棚户区改造专项债券还本支出</t>
  </si>
  <si>
    <t xml:space="preserve">      其他地方自行试点项目收益专项债券还本支出</t>
  </si>
  <si>
    <t xml:space="preserve">      其他政府性基金债务还本支出</t>
  </si>
  <si>
    <t>2020年儋州市木棠镇级预算表（草案）</t>
  </si>
  <si>
    <t>编成日期：2020年 1月 29日</t>
  </si>
  <si>
    <t>镇政府负责人签章：</t>
  </si>
  <si>
    <t>财政所所长签章：</t>
  </si>
  <si>
    <t>制表人签章：</t>
  </si>
  <si>
    <t>表一</t>
  </si>
  <si>
    <t>2020年儋州市木棠镇财政一般预算收支总表</t>
  </si>
  <si>
    <t>制表日期：2020年1月29鈤</t>
  </si>
  <si>
    <t>单位：元</t>
  </si>
  <si>
    <t>收        入</t>
  </si>
  <si>
    <t>支        出</t>
  </si>
  <si>
    <t>项    目</t>
  </si>
  <si>
    <t>2019年</t>
  </si>
  <si>
    <t>2020年预算数</t>
  </si>
  <si>
    <t>比上年增长额</t>
  </si>
  <si>
    <t>比上年增长%</t>
  </si>
  <si>
    <t>备注</t>
  </si>
  <si>
    <t>项        目</t>
  </si>
  <si>
    <t>其中</t>
  </si>
  <si>
    <t>预算数</t>
  </si>
  <si>
    <t>决算数</t>
  </si>
  <si>
    <t>当年预算</t>
  </si>
  <si>
    <t>上年结转</t>
  </si>
  <si>
    <t>其他</t>
  </si>
  <si>
    <t>一、一般公共预算收入</t>
  </si>
  <si>
    <t>一、一般公共预算支出</t>
  </si>
  <si>
    <t>101.税收收入</t>
  </si>
  <si>
    <t>201.一般公共服务支出</t>
  </si>
  <si>
    <t>10101.增值税</t>
  </si>
  <si>
    <t>202.外交支出</t>
  </si>
  <si>
    <t>10102.消费税</t>
  </si>
  <si>
    <t>203.国防支出</t>
  </si>
  <si>
    <t>10104.企业所得税</t>
  </si>
  <si>
    <t>204.公共安全支出</t>
  </si>
  <si>
    <t>10105.企业所得税退税</t>
  </si>
  <si>
    <t>205.教育支出</t>
  </si>
  <si>
    <t>10106.个人所得税</t>
  </si>
  <si>
    <t>206.科学技术支出</t>
  </si>
  <si>
    <t>10107.资源税</t>
  </si>
  <si>
    <t>207.文化旅游体育与传媒支出</t>
  </si>
  <si>
    <t>10109.城市维护建设税</t>
  </si>
  <si>
    <t>208.社会保障和就业支出</t>
  </si>
  <si>
    <t>10110.房产税</t>
  </si>
  <si>
    <t>210.卫生健康支出</t>
  </si>
  <si>
    <t>10111.印花税</t>
  </si>
  <si>
    <t>211.节能环保支出</t>
  </si>
  <si>
    <t>10112.城镇土地使用税</t>
  </si>
  <si>
    <t>212.城乡社区支出</t>
  </si>
  <si>
    <t>10113.土地增值税</t>
  </si>
  <si>
    <t>213.农林水支出</t>
  </si>
  <si>
    <t>10114.车船税</t>
  </si>
  <si>
    <t>214.交通运输支出</t>
  </si>
  <si>
    <t>10115.船舶吨税</t>
  </si>
  <si>
    <t>215.资源勘探工业信息等支出</t>
  </si>
  <si>
    <t>10116.车辆购置税</t>
  </si>
  <si>
    <t>216.商业服务业等支出</t>
  </si>
  <si>
    <t>10117.关税</t>
  </si>
  <si>
    <t>217.金融支出</t>
  </si>
  <si>
    <t>10118.耕地占用税</t>
  </si>
  <si>
    <t>219.援助其他地区支出</t>
  </si>
  <si>
    <t>10119.契税</t>
  </si>
  <si>
    <t>220.自然资源海洋气象等支出</t>
  </si>
  <si>
    <t>10120.烟叶税</t>
  </si>
  <si>
    <t>221.住房保障支出</t>
  </si>
  <si>
    <t>10121.环境保护税</t>
  </si>
  <si>
    <t>222.粮油物资储备支出</t>
  </si>
  <si>
    <t>10199.其他税收收入</t>
  </si>
  <si>
    <t>224.灾害防治及应急管理支出</t>
  </si>
  <si>
    <t>103.非税收入</t>
  </si>
  <si>
    <t>227.预备费</t>
  </si>
  <si>
    <t>10302.专项收入</t>
  </si>
  <si>
    <t>229.其他支出</t>
  </si>
  <si>
    <t>10304.行政性收费收入</t>
  </si>
  <si>
    <t xml:space="preserve">    其中：年初预留</t>
  </si>
  <si>
    <t>10305.罚没收入</t>
  </si>
  <si>
    <t>232.债务付息支出</t>
  </si>
  <si>
    <t>10306.国有资本经营收入</t>
  </si>
  <si>
    <t>233.债务发行费用支出</t>
  </si>
  <si>
    <t>10307.国有资源(资产)有偿使用收入</t>
  </si>
  <si>
    <t>10308.捐赠收入</t>
  </si>
  <si>
    <t>10309.政府住房基金收入</t>
  </si>
  <si>
    <t>10399.其他收入</t>
  </si>
  <si>
    <t>二、转移性收入</t>
  </si>
  <si>
    <t>二、转移性支出</t>
  </si>
  <si>
    <t>11001.返还性收入</t>
  </si>
  <si>
    <t>23006.上解省支出</t>
  </si>
  <si>
    <t>1100102.所得税基数返还收入</t>
  </si>
  <si>
    <t>2300601.体制上解支出</t>
  </si>
  <si>
    <t>1100103.成品油税费改革税收返还收入</t>
  </si>
  <si>
    <t>2300602.专项上解支出</t>
  </si>
  <si>
    <t>1100104.增值税税收返还收入</t>
  </si>
  <si>
    <t>23008.调出资金</t>
  </si>
  <si>
    <t>1100105.消费税税收返还收入</t>
  </si>
  <si>
    <t>其中：1.</t>
  </si>
  <si>
    <t>1100106.增值税“五五分享”税收返还收入</t>
  </si>
  <si>
    <t xml:space="preserve">      2..</t>
  </si>
  <si>
    <t>1100199.其他税收返还收入</t>
  </si>
  <si>
    <t xml:space="preserve">      3..</t>
  </si>
  <si>
    <t>11002.一般性性转移支付收入</t>
  </si>
  <si>
    <t>1100201.体制补助收入</t>
  </si>
  <si>
    <t>1100202.均衡性转移支付收入</t>
  </si>
  <si>
    <t>23011.债务转贷支出</t>
  </si>
  <si>
    <t>1100207.县级基本财力保障机制奖补资金收入</t>
  </si>
  <si>
    <t>2301101.地方政府一般债劵转贷支出</t>
  </si>
  <si>
    <t>1100208.结算补助收入</t>
  </si>
  <si>
    <t>1100212.资源枯竭型城市转移支付补助收入</t>
  </si>
  <si>
    <t>1100214.企业事业单位划转补助收入</t>
  </si>
  <si>
    <t>1100225.产粮(油)大县奖励资金收入</t>
  </si>
  <si>
    <t>1100226.重点生态功能区转移支付收入</t>
  </si>
  <si>
    <t>23013.援助其他地区支出</t>
  </si>
  <si>
    <t>1100227.固定数额补助收入</t>
  </si>
  <si>
    <t>1100228.革命老区转移支付收入</t>
  </si>
  <si>
    <t>1100229.民族地区转移支付收入</t>
  </si>
  <si>
    <t>1100230.边境地区转移支付收入</t>
  </si>
  <si>
    <t>1100231.贫困地区转移支付收入</t>
  </si>
  <si>
    <t>1100241.一般公共服务共同财政事权转移支付收入</t>
  </si>
  <si>
    <t>1100242.外交共同财政事权转移支付收入</t>
  </si>
  <si>
    <t>1100243.国防共同财政事权转移支付收入</t>
  </si>
  <si>
    <t>1100244.公共安全共同财政事权转移支付收入</t>
  </si>
  <si>
    <t>1100245.教育共同财政事权转移支付收入</t>
  </si>
  <si>
    <t>1100246.科学技术共同财政事权转移支付收入</t>
  </si>
  <si>
    <t>1100247.文化旅游体育与传媒共同财政事权转移支付收入</t>
  </si>
  <si>
    <t>1100248.社会保障和就业共同财政事权转移支付收入</t>
  </si>
  <si>
    <t>1100249.医疗卫生共同财政事权转移支付收入</t>
  </si>
  <si>
    <t>1100250.节能环保共同财政事权转移支付收入</t>
  </si>
  <si>
    <t>1100251.城乡社区共同财政事权转移支付收入</t>
  </si>
  <si>
    <t>1100252.农林水共同财政事权转移支付收入</t>
  </si>
  <si>
    <t>1100253.交通运输共同财政事权转移支付收入</t>
  </si>
  <si>
    <t>1100254.资源勘探工业信息等共同财政事权转移支付收入</t>
  </si>
  <si>
    <t>1100255.商业服务业等共同财政事权转移支付收入</t>
  </si>
  <si>
    <t>1100256.金融共同财政事权转移支付收入</t>
  </si>
  <si>
    <t>1100257.自然资源海洋气象等共同财政事权转移支付收入</t>
  </si>
  <si>
    <t>1100258.住房保障共同财政事权转移支付收入</t>
  </si>
  <si>
    <t>1100259.粮油物资储备共同财政事权转移支付收入</t>
  </si>
  <si>
    <t>1100260.灾害防治及应急管理共同财政事权转移支付收入</t>
  </si>
  <si>
    <t>1100269.其他共同财政事权转移支付收入</t>
  </si>
  <si>
    <t>1100299.其他一般性转移支付补助收入</t>
  </si>
  <si>
    <t>11003.专项补助收入</t>
  </si>
  <si>
    <t>11008.上年结余收入</t>
  </si>
  <si>
    <t>23015.安排预算稳定调节基金</t>
  </si>
  <si>
    <t>11009.调入资金</t>
  </si>
  <si>
    <t>23009.年终结余</t>
  </si>
  <si>
    <t>11011.债务转贷收入</t>
  </si>
  <si>
    <t>2300901.一般公共预算年终结余</t>
  </si>
  <si>
    <t>11013.接受其他地区援助收入</t>
  </si>
  <si>
    <t>11015.动用预算稳定调节基金</t>
  </si>
  <si>
    <t>收入总计</t>
  </si>
  <si>
    <t>支出总计</t>
  </si>
  <si>
    <t>表二</t>
  </si>
  <si>
    <t>2020年儋州市木棠镇财政一般预算收入明细表</t>
  </si>
  <si>
    <t>制表日期：2020年1月29日</t>
  </si>
  <si>
    <t>科目编码</t>
  </si>
  <si>
    <t>科目名称</t>
  </si>
  <si>
    <t>比上年决算增长额</t>
  </si>
  <si>
    <t>比上年同期增长%</t>
  </si>
  <si>
    <t>一般公共预算收入合计</t>
  </si>
  <si>
    <t xml:space="preserve">  税收收入</t>
  </si>
  <si>
    <t xml:space="preserve">    国内增值税(含改征增值税)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</si>
  <si>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</si>
  <si>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</si>
  <si>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</si>
  <si>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</si>
  <si>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</si>
  <si>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</si>
  <si>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</si>
  <si>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</si>
  <si>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</si>
  <si>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</si>
  <si>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</si>
  <si>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</si>
  <si>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</si>
  <si>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</si>
  <si>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</si>
  <si>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</si>
  <si>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</si>
  <si>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</si>
  <si>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</si>
  <si>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</si>
  <si>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</si>
  <si>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</si>
  <si>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</si>
  <si>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</si>
  <si>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</si>
  <si>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改征增值税</t>
  </si>
  <si>
    <t xml:space="preserve">          改征增值税</t>
  </si>
  <si>
    <t xml:space="preserve">          中国铁路总公司改征增值税待分配收入</t>
  </si>
  <si>
    <t xml:space="preserve">          中国铁路总公司改征增值税收入</t>
  </si>
  <si>
    <t xml:space="preserve">          改征增值税税款滞纳金、罚款收入</t>
  </si>
  <si>
    <t xml:space="preserve">          管道运输增值税退税</t>
  </si>
  <si>
    <t xml:space="preserve">          融资租赁增值税退税</t>
  </si>
  <si>
    <t xml:space="preserve">          改征增值税国内留抵退税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</si>
  <si>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</si>
  <si>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</si>
  <si>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</si>
  <si>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</si>
  <si>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国内消费税</t>
  </si>
  <si>
    <t xml:space="preserve">          其中：成品油消费税</t>
  </si>
  <si>
    <t xml:space="preserve">                成品油消费税退税</t>
  </si>
  <si>
    <t xml:space="preserve">    进口货物增值税、消费税</t>
  </si>
  <si>
    <t xml:space="preserve">      进口货物增值税</t>
  </si>
  <si>
    <t xml:space="preserve">      进口消费品消费税</t>
  </si>
  <si>
    <t xml:space="preserve">          其中：进口成品油消费税</t>
  </si>
  <si>
    <t xml:space="preserve">                进口成品油消费税退税</t>
  </si>
  <si>
    <t xml:space="preserve">    出口货物退增值税、消费税</t>
  </si>
  <si>
    <t xml:space="preserve">      出口退增值税(含改征增值税出口退税)</t>
  </si>
  <si>
    <t xml:space="preserve">        出口货物退增值税</t>
  </si>
  <si>
    <t xml:space="preserve">          出口货物退增值税</t>
  </si>
  <si>
    <t xml:space="preserve">          免抵调减增值税</t>
  </si>
  <si>
    <t xml:space="preserve">        改征增值税出口退税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</si>
  <si>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</si>
  <si>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</si>
  <si>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</si>
  <si>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</si>
  <si>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</si>
  <si>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</si>
  <si>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</si>
  <si>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</si>
  <si>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</si>
  <si>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</si>
  <si>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</si>
  <si>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</si>
  <si>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</si>
  <si>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</si>
  <si>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</si>
  <si>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</si>
  <si>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</si>
  <si>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</si>
  <si>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</si>
  <si>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其中：中国铁路总公司集中缴纳的铁路运输企业所得税待分配收入</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</si>
  <si>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</si>
  <si>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</si>
  <si>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</si>
  <si>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</si>
  <si>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</si>
  <si>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</si>
  <si>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国有非银行金融企业所得税</t>
  </si>
  <si>
    <t xml:space="preserve">      国有保险企业所得税</t>
  </si>
  <si>
    <t xml:space="preserve">      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</si>
  <si>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</si>
  <si>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</si>
  <si>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</si>
  <si>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</si>
  <si>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</si>
  <si>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</si>
  <si>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</si>
  <si>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联营企业所得税</t>
  </si>
  <si>
    <t xml:space="preserve">      港澳台和外商投资企业所得税</t>
  </si>
  <si>
    <t xml:space="preserve">      私营企业所得税</t>
  </si>
  <si>
    <t xml:space="preserve">      其他企业所得税</t>
  </si>
  <si>
    <t xml:space="preserve">      分支机构预缴所得税</t>
  </si>
  <si>
    <t xml:space="preserve">      总机构预缴所得税</t>
  </si>
  <si>
    <t xml:space="preserve">      总机构汇算清缴所得税</t>
  </si>
  <si>
    <t xml:space="preserve">      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</si>
  <si>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</si>
  <si>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</si>
  <si>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</si>
  <si>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</si>
  <si>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</si>
  <si>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分支机构汇算清缴所得税</t>
  </si>
  <si>
    <t xml:space="preserve">      企业所得税税款滞纳金、罚款、加收利息收入</t>
  </si>
  <si>
    <t xml:space="preserve">    企业所得税退税</t>
  </si>
  <si>
    <t>10106</t>
  </si>
  <si>
    <t xml:space="preserve">    个人所得税</t>
  </si>
  <si>
    <t xml:space="preserve">      个人所得税</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</si>
  <si>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</si>
  <si>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</si>
  <si>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</si>
  <si>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</si>
  <si>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</si>
  <si>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</si>
  <si>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</si>
  <si>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</si>
  <si>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</si>
  <si>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</si>
  <si>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</si>
  <si>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</si>
  <si>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其中：中国铁路总公司集中缴纳的铁路运输企业城市维护建设税待分配收入</t>
  </si>
  <si>
    <t xml:space="preserve">  　          成品油价格和税费改革城市维护建设税划出</t>
  </si>
  <si>
    <t xml:space="preserve">  　          成品油价格和税费改革城市维护建设税划入</t>
  </si>
  <si>
    <t xml:space="preserve">    房产税</t>
  </si>
  <si>
    <t xml:space="preserve">    印花税</t>
  </si>
  <si>
    <t xml:space="preserve">        其中：证券交易印花税</t>
  </si>
  <si>
    <t xml:space="preserve">    城镇土地使用税</t>
  </si>
  <si>
    <t xml:space="preserve">    土地增值税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</si>
  <si>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</si>
  <si>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</si>
  <si>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</si>
  <si>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</si>
  <si>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</si>
  <si>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</si>
  <si>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</si>
  <si>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环境保护税</t>
  </si>
  <si>
    <t xml:space="preserve">    其他税收收入</t>
  </si>
  <si>
    <t xml:space="preserve">  非税收入</t>
  </si>
  <si>
    <t xml:space="preserve">    专项收入</t>
  </si>
  <si>
    <t xml:space="preserve">      教育费附加收入</t>
  </si>
  <si>
    <t xml:space="preserve">  　　    教育费附加收入</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</si>
  <si>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</si>
  <si>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</si>
  <si>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</si>
  <si>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</si>
  <si>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</si>
  <si>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</si>
  <si>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</si>
  <si>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</si>
  <si>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</si>
  <si>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</si>
  <si>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</si>
  <si>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</si>
  <si>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</si>
  <si>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</si>
  <si>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</si>
  <si>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</si>
  <si>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</si>
  <si>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t>
  </si>
  <si>
    <t xml:space="preserve">          广告收入</t>
  </si>
  <si>
    <t xml:space="preserve">          其他专项收入</t>
  </si>
  <si>
    <t xml:space="preserve">    行政事业性收费收入</t>
  </si>
  <si>
    <t xml:space="preserve">      公安行政事业性收费收入</t>
  </si>
  <si>
    <t xml:space="preserve">      法院行政事业性收费收入</t>
  </si>
  <si>
    <t xml:space="preserve">      司法行政事业性收费收入</t>
  </si>
  <si>
    <t xml:space="preserve">      外交行政事业性收费收入</t>
  </si>
  <si>
    <t xml:space="preserve">      商贸行政事业性收费收入</t>
  </si>
  <si>
    <t xml:space="preserve">      财政行政事业性收费收入</t>
  </si>
  <si>
    <t xml:space="preserve">      税务行政事业性收费收入</t>
  </si>
  <si>
    <t xml:space="preserve">      海关行政事业性收费收入</t>
  </si>
  <si>
    <t xml:space="preserve">      审计行政事业性收费收入</t>
  </si>
  <si>
    <t xml:space="preserve">      国管局行政事业性收费收入</t>
  </si>
  <si>
    <t xml:space="preserve">      科技行政事业性收费收入</t>
  </si>
  <si>
    <t xml:space="preserve">      保密行政事业性收费收入</t>
  </si>
  <si>
    <t xml:space="preserve">      市场监管行政事业性收费收入</t>
  </si>
  <si>
    <t xml:space="preserve">      广播电视行政事业性收费收入</t>
  </si>
  <si>
    <t xml:space="preserve">      应急管理行政事业性收费收入</t>
  </si>
  <si>
    <t xml:space="preserve">      档案行政事业性收费收入</t>
  </si>
  <si>
    <t xml:space="preserve">      港澳办行政事业性收费收入</t>
  </si>
  <si>
    <t xml:space="preserve">      贸促会行政事业性收费收入</t>
  </si>
  <si>
    <t xml:space="preserve">      人防办行政事业性收费收入</t>
  </si>
  <si>
    <t xml:space="preserve">      中直管理局行政事业性收费收入</t>
  </si>
  <si>
    <t xml:space="preserve">      文化和旅游行政事业性收费收入</t>
  </si>
  <si>
    <t xml:space="preserve">      教育行政事业性收费收入</t>
  </si>
  <si>
    <t xml:space="preserve">      体育行政事业性收费收入</t>
  </si>
  <si>
    <t xml:space="preserve">      发展与改革(物价)行政事业性收费收入</t>
  </si>
  <si>
    <t xml:space="preserve">      统计行政事业性收费收入</t>
  </si>
  <si>
    <t xml:space="preserve">      自然资源行政事业性收费收入</t>
  </si>
  <si>
    <t xml:space="preserve">        其中：耕地开垦费</t>
  </si>
  <si>
    <t xml:space="preserve">      建设行政事业性收费收入</t>
  </si>
  <si>
    <t xml:space="preserve">      知识产权行政事业性收费收入</t>
  </si>
  <si>
    <t xml:space="preserve">        其中：商标注册收费</t>
  </si>
  <si>
    <t xml:space="preserve">      生态环境行政事业性收费收入</t>
  </si>
  <si>
    <t xml:space="preserve">      铁路行政事业性收费收入</t>
  </si>
  <si>
    <t xml:space="preserve">      交通运输行政事业性收费收入</t>
  </si>
  <si>
    <t xml:space="preserve">        其中：长江口航道维护费</t>
  </si>
  <si>
    <t xml:space="preserve">      工业和信息产业行政事业性收费收入</t>
  </si>
  <si>
    <t xml:space="preserve">        其中：无线电频率占用费</t>
  </si>
  <si>
    <t xml:space="preserve">      农业农村行政事业性收费收入</t>
  </si>
  <si>
    <t xml:space="preserve">      林业草原行政事业性收费收入</t>
  </si>
  <si>
    <t xml:space="preserve">        其中：草原植被恢复费收入</t>
  </si>
  <si>
    <t xml:space="preserve">      水利行政事业性收费收入</t>
  </si>
  <si>
    <t xml:space="preserve">        其中：水土保持补偿费</t>
  </si>
  <si>
    <t xml:space="preserve">      卫生健康行政事业性收费收入</t>
  </si>
  <si>
    <t xml:space="preserve">      药品监管行政事业性收费收入</t>
  </si>
  <si>
    <t xml:space="preserve">      民政行政事业性收费收入</t>
  </si>
  <si>
    <t xml:space="preserve">      人力资源和社会保障行政事业性收费收入</t>
  </si>
  <si>
    <t xml:space="preserve">      证监会行政事业性收费收入</t>
  </si>
  <si>
    <t xml:space="preserve">      银行保险行政事业性收费收入</t>
  </si>
  <si>
    <t xml:space="preserve">      仲裁委行政事业性收费收入</t>
  </si>
  <si>
    <t xml:space="preserve">      编办行政事业性收费收入</t>
  </si>
  <si>
    <t xml:space="preserve">      党校行政事业性收费收入</t>
  </si>
  <si>
    <t xml:space="preserve">      监察行政事业性收费收入</t>
  </si>
  <si>
    <t xml:space="preserve">      外文局行政事业性收费收入</t>
  </si>
  <si>
    <t xml:space="preserve">      国资委行政事业性收费收入</t>
  </si>
  <si>
    <t xml:space="preserve">      其他行政事业性收费收入</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</si>
  <si>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</si>
  <si>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</si>
  <si>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</si>
  <si>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</si>
  <si>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</si>
  <si>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</si>
  <si>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</si>
  <si>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</si>
  <si>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</si>
  <si>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</si>
  <si>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</si>
  <si>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</si>
  <si>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</si>
  <si>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</si>
  <si>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</si>
  <si>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</si>
  <si>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</si>
  <si>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</si>
  <si>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</si>
  <si>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</si>
  <si>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</si>
  <si>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</si>
  <si>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</si>
  <si>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</si>
  <si>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</si>
  <si>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</si>
  <si>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</si>
  <si>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</si>
  <si>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</si>
  <si>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</si>
  <si>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</si>
  <si>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</si>
  <si>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</si>
  <si>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</si>
  <si>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</si>
  <si>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</si>
  <si>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</si>
  <si>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</si>
  <si>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</si>
  <si>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</si>
  <si>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</si>
  <si>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</si>
  <si>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</si>
  <si>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</si>
  <si>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</si>
  <si>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</si>
  <si>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</si>
  <si>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场地和矿区使用费收入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</si>
  <si>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</si>
  <si>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</si>
  <si>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</si>
  <si>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</si>
  <si>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</si>
  <si>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</si>
  <si>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</si>
  <si>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</si>
  <si>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出租车经营权有偿出让和转让收入</t>
  </si>
  <si>
    <t xml:space="preserve">      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</si>
  <si>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</si>
  <si>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</si>
  <si>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</si>
  <si>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</si>
  <si>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</si>
  <si>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</si>
  <si>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</si>
  <si>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</si>
  <si>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</si>
  <si>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</si>
  <si>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</si>
  <si>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</si>
  <si>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</si>
  <si>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</si>
  <si>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</si>
  <si>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1030718</t>
  </si>
  <si>
    <t xml:space="preserve">      新增建设用地土地有偿使用费收入</t>
  </si>
  <si>
    <t>1030719</t>
  </si>
  <si>
    <t xml:space="preserve">      水资源费收入</t>
  </si>
  <si>
    <t>103071901</t>
  </si>
  <si>
    <t xml:space="preserve">          三峡电站水资源费收入</t>
  </si>
  <si>
    <t>103071999</t>
  </si>
  <si>
    <t xml:space="preserve">          其他水资源费收入</t>
  </si>
  <si>
    <t>1030720</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</si>
  <si>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</si>
  <si>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</si>
  <si>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</si>
  <si>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</si>
  <si>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</si>
  <si>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</si>
  <si>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</si>
  <si>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</si>
  <si>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</si>
  <si>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</si>
  <si>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</si>
  <si>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</si>
  <si>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</si>
  <si>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</si>
  <si>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</si>
  <si>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</si>
  <si>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</si>
  <si>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</si>
  <si>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t>
  </si>
  <si>
    <t>表三</t>
  </si>
  <si>
    <t>2020年儋州市木棠镇财政一般预算收支明细表</t>
  </si>
  <si>
    <t>比上年决算增长%</t>
  </si>
  <si>
    <t>当年财力安排</t>
  </si>
  <si>
    <t>上年结余结转</t>
  </si>
  <si>
    <t>一般公共预算支出合计</t>
  </si>
  <si>
    <t xml:space="preserve">  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</si>
  <si>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</si>
  <si>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</si>
  <si>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</si>
  <si>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</si>
  <si>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</si>
  <si>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</si>
  <si>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</si>
  <si>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</si>
  <si>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</si>
  <si>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</si>
  <si>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</si>
  <si>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</si>
  <si>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</si>
  <si>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</si>
  <si>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</si>
  <si>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</si>
  <si>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</si>
  <si>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</si>
  <si>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</si>
  <si>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</si>
  <si>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</si>
  <si>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</si>
  <si>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</si>
  <si>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</si>
  <si>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</si>
  <si>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</si>
  <si>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</si>
  <si>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</si>
  <si>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</si>
  <si>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</si>
  <si>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</si>
  <si>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</si>
  <si>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</si>
  <si>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</si>
  <si>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</si>
  <si>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</si>
  <si>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</si>
  <si>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</si>
  <si>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</si>
  <si>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</si>
  <si>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</si>
  <si>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</si>
  <si>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</si>
  <si>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</si>
  <si>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</si>
  <si>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</si>
  <si>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</si>
  <si>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</si>
  <si>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</si>
  <si>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</si>
  <si>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</si>
  <si>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</si>
  <si>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</si>
  <si>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</si>
  <si>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</si>
  <si>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</si>
  <si>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</si>
  <si>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</si>
  <si>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</si>
  <si>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</si>
  <si>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</si>
  <si>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</si>
  <si>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</si>
  <si>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</si>
  <si>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</si>
  <si>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</si>
  <si>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</si>
  <si>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</si>
  <si>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</si>
  <si>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</si>
  <si>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</si>
  <si>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</si>
  <si>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</si>
  <si>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</si>
  <si>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</si>
  <si>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</si>
  <si>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</si>
  <si>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</si>
  <si>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</si>
  <si>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</si>
  <si>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</si>
  <si>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</si>
  <si>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</si>
  <si>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</si>
  <si>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</si>
  <si>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</si>
  <si>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</si>
  <si>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</si>
  <si>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</si>
  <si>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</si>
  <si>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</si>
  <si>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</si>
  <si>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</si>
  <si>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</si>
  <si>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</si>
  <si>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</si>
  <si>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</si>
  <si>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</si>
  <si>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</si>
  <si>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</si>
  <si>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</si>
  <si>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</si>
  <si>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</si>
  <si>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</si>
  <si>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</si>
  <si>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</si>
  <si>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</si>
  <si>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</si>
  <si>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</si>
  <si>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</si>
  <si>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</si>
  <si>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</si>
  <si>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</si>
  <si>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</si>
  <si>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</si>
  <si>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</si>
  <si>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</si>
  <si>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</si>
  <si>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</si>
  <si>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</si>
  <si>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</si>
  <si>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</si>
  <si>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</si>
  <si>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</si>
  <si>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</si>
  <si>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</si>
  <si>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</si>
  <si>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</si>
  <si>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</si>
  <si>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</si>
  <si>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</si>
  <si>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</si>
  <si>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</si>
  <si>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</si>
  <si>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</si>
  <si>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</si>
  <si>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</si>
  <si>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</si>
  <si>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</si>
  <si>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</si>
  <si>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</si>
  <si>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</si>
  <si>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</si>
  <si>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</si>
  <si>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</si>
  <si>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</si>
  <si>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</si>
  <si>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</si>
  <si>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</si>
  <si>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</si>
  <si>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</si>
  <si>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</si>
  <si>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</si>
  <si>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</si>
  <si>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</si>
  <si>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</si>
  <si>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</si>
  <si>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</si>
  <si>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</si>
  <si>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t>
  </si>
  <si>
    <t xml:space="preserve">      对外宣传</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</si>
  <si>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</si>
  <si>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</si>
  <si>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</si>
  <si>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</si>
  <si>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</si>
  <si>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</si>
  <si>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</si>
  <si>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t>
  </si>
  <si>
    <t xml:space="preserve">      其他外交支出</t>
  </si>
  <si>
    <t xml:space="preserve">  国防支出</t>
  </si>
  <si>
    <t xml:space="preserve">    现役部队</t>
  </si>
  <si>
    <t xml:space="preserve">      现役部队</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</si>
  <si>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</si>
  <si>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</si>
  <si>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</si>
  <si>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</si>
  <si>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</si>
  <si>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</si>
  <si>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</si>
  <si>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</si>
  <si>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</si>
  <si>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</si>
  <si>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</si>
  <si>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</si>
  <si>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</si>
  <si>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</si>
  <si>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</si>
  <si>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</si>
  <si>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 xml:space="preserve">  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</si>
  <si>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</si>
  <si>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</si>
  <si>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</si>
  <si>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</si>
  <si>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</si>
  <si>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</si>
  <si>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</si>
  <si>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</si>
  <si>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</si>
  <si>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</si>
  <si>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</si>
  <si>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</si>
  <si>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</si>
  <si>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</si>
  <si>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</si>
  <si>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</si>
  <si>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</si>
  <si>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</si>
  <si>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</si>
  <si>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</si>
  <si>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</si>
  <si>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</si>
  <si>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</si>
  <si>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</si>
  <si>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</si>
  <si>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</si>
  <si>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</si>
  <si>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</si>
  <si>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</si>
  <si>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</si>
  <si>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</si>
  <si>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</si>
  <si>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</si>
  <si>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</si>
  <si>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</si>
  <si>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</si>
  <si>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</si>
  <si>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</si>
  <si>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</si>
  <si>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</si>
  <si>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</si>
  <si>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</si>
  <si>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</si>
  <si>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</si>
  <si>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</si>
  <si>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</si>
  <si>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</si>
  <si>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</si>
  <si>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</si>
  <si>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</si>
  <si>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</si>
  <si>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</si>
  <si>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</si>
  <si>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</si>
  <si>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</si>
  <si>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</si>
  <si>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</si>
  <si>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</si>
  <si>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</si>
  <si>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</si>
  <si>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</si>
  <si>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</si>
  <si>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</si>
  <si>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</si>
  <si>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</si>
  <si>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</si>
  <si>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</si>
  <si>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</si>
  <si>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</si>
  <si>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</si>
  <si>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</si>
  <si>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</si>
  <si>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</si>
  <si>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</si>
  <si>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</si>
  <si>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</si>
  <si>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</si>
  <si>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</si>
  <si>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</si>
  <si>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</si>
  <si>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</si>
  <si>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</si>
  <si>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</si>
  <si>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</si>
  <si>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</si>
  <si>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</si>
  <si>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</si>
  <si>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</si>
  <si>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</si>
  <si>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</si>
  <si>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</si>
  <si>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</si>
  <si>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</si>
  <si>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</si>
  <si>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</si>
  <si>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</si>
  <si>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</si>
  <si>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</si>
  <si>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</si>
  <si>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</si>
  <si>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</si>
  <si>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</si>
  <si>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</si>
  <si>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</si>
  <si>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</si>
  <si>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</si>
  <si>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</si>
  <si>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</si>
  <si>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</si>
  <si>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</si>
  <si>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</si>
  <si>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</si>
  <si>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</si>
  <si>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</si>
  <si>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</si>
  <si>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</si>
  <si>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</si>
  <si>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</si>
  <si>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</si>
  <si>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</si>
  <si>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</si>
  <si>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</si>
  <si>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</si>
  <si>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</si>
  <si>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</si>
  <si>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</si>
  <si>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</si>
  <si>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</si>
  <si>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</si>
  <si>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</si>
  <si>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</si>
  <si>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</si>
  <si>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</si>
  <si>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</si>
  <si>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</si>
  <si>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</si>
  <si>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</si>
  <si>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</si>
  <si>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</si>
  <si>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</si>
  <si>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</si>
  <si>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</si>
  <si>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</si>
  <si>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</si>
  <si>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</si>
  <si>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</si>
  <si>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</si>
  <si>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</si>
  <si>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</si>
  <si>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</si>
  <si>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</si>
  <si>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</si>
  <si>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</si>
  <si>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</si>
  <si>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</si>
  <si>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</si>
  <si>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</si>
  <si>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</si>
  <si>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</si>
  <si>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</si>
  <si>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</si>
  <si>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</si>
  <si>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</si>
  <si>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</si>
  <si>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</si>
  <si>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</si>
  <si>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</si>
  <si>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</si>
  <si>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</si>
  <si>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</si>
  <si>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</si>
  <si>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</si>
  <si>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</si>
  <si>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</si>
  <si>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</si>
  <si>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</si>
  <si>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</si>
  <si>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</si>
  <si>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</si>
  <si>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</si>
  <si>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</si>
  <si>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</si>
  <si>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</si>
  <si>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</si>
  <si>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</si>
  <si>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</si>
  <si>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</si>
  <si>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</si>
  <si>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</si>
  <si>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</si>
  <si>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</si>
  <si>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</si>
  <si>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</si>
  <si>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</si>
  <si>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</si>
  <si>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</si>
  <si>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</si>
  <si>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</si>
  <si>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</si>
  <si>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</si>
  <si>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</si>
  <si>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</si>
  <si>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</si>
  <si>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</si>
  <si>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</si>
  <si>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</si>
  <si>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</si>
  <si>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</si>
  <si>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</si>
  <si>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</si>
  <si>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</si>
  <si>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</si>
  <si>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</si>
  <si>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</si>
  <si>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</si>
  <si>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</si>
  <si>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</si>
  <si>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</si>
  <si>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</si>
  <si>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</si>
  <si>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</si>
  <si>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</si>
  <si>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</si>
  <si>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</si>
  <si>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</si>
  <si>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</si>
  <si>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</si>
  <si>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</si>
  <si>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</si>
  <si>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</si>
  <si>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</si>
  <si>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</si>
  <si>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</si>
  <si>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</si>
  <si>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</si>
  <si>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</si>
  <si>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</si>
  <si>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</si>
  <si>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</si>
  <si>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</si>
  <si>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</si>
  <si>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</si>
  <si>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</si>
  <si>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</si>
  <si>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</si>
  <si>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</si>
  <si>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</si>
  <si>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</si>
  <si>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</si>
  <si>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</si>
  <si>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</si>
  <si>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</si>
  <si>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</si>
  <si>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</si>
  <si>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</si>
  <si>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</si>
  <si>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</si>
  <si>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</si>
  <si>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</si>
  <si>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</si>
  <si>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</si>
  <si>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</si>
  <si>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</si>
  <si>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</si>
  <si>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</si>
  <si>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</si>
  <si>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</si>
  <si>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</si>
  <si>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</si>
  <si>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</si>
  <si>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</si>
  <si>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</si>
  <si>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</si>
  <si>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</si>
  <si>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</si>
  <si>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</si>
  <si>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</si>
  <si>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</si>
  <si>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</si>
  <si>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</si>
  <si>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</si>
  <si>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</si>
  <si>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</si>
  <si>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</si>
  <si>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</si>
  <si>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</si>
  <si>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</si>
  <si>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</si>
  <si>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</si>
  <si>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</si>
  <si>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</si>
  <si>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</si>
  <si>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</si>
  <si>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</si>
  <si>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</si>
  <si>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</si>
  <si>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</si>
  <si>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</si>
  <si>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</si>
  <si>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</si>
  <si>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</si>
  <si>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</si>
  <si>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</si>
  <si>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</si>
  <si>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</si>
  <si>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</si>
  <si>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</si>
  <si>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</si>
  <si>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</si>
  <si>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</si>
  <si>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</si>
  <si>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</si>
  <si>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</si>
  <si>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</si>
  <si>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</si>
  <si>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</si>
  <si>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</si>
  <si>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</si>
  <si>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</si>
  <si>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</si>
  <si>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</si>
  <si>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</si>
  <si>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</si>
  <si>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</si>
  <si>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</si>
  <si>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</si>
  <si>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</si>
  <si>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</si>
  <si>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</si>
  <si>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</si>
  <si>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</si>
  <si>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</si>
  <si>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</si>
  <si>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</si>
  <si>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</si>
  <si>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</si>
  <si>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</si>
  <si>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</si>
  <si>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</si>
  <si>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</si>
  <si>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</si>
  <si>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</si>
  <si>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</si>
  <si>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</si>
  <si>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</si>
  <si>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</si>
  <si>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</si>
  <si>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</si>
  <si>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</si>
  <si>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</si>
  <si>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</si>
  <si>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</si>
  <si>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</si>
  <si>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</si>
  <si>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</si>
  <si>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</si>
  <si>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</si>
  <si>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</si>
  <si>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</si>
  <si>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</si>
  <si>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</si>
  <si>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</si>
  <si>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</si>
  <si>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</si>
  <si>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</si>
  <si>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</si>
  <si>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</si>
  <si>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</si>
  <si>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</si>
  <si>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</si>
  <si>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</si>
  <si>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</si>
  <si>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</si>
  <si>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</si>
  <si>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</si>
  <si>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</si>
  <si>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</si>
  <si>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</si>
  <si>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</si>
  <si>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</si>
  <si>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</si>
  <si>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</si>
  <si>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</si>
  <si>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</si>
  <si>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</si>
  <si>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</si>
  <si>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</si>
  <si>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</si>
  <si>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</si>
  <si>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</si>
  <si>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</si>
  <si>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</si>
  <si>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</si>
  <si>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</si>
  <si>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</si>
  <si>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</si>
  <si>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</si>
  <si>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</si>
  <si>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</si>
  <si>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</si>
  <si>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</si>
  <si>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</si>
  <si>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</si>
  <si>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</si>
  <si>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</si>
  <si>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</si>
  <si>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</si>
  <si>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</si>
  <si>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</si>
  <si>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</si>
  <si>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</si>
  <si>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</si>
  <si>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</si>
  <si>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</si>
  <si>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</si>
  <si>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</si>
  <si>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</si>
  <si>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</si>
  <si>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</si>
  <si>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</si>
  <si>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</si>
  <si>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</si>
  <si>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</si>
  <si>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</si>
  <si>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</si>
  <si>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</si>
  <si>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</si>
  <si>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</si>
  <si>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</si>
  <si>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</si>
  <si>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</si>
  <si>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</si>
  <si>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</si>
  <si>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</si>
  <si>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</si>
  <si>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</si>
  <si>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</si>
  <si>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</si>
  <si>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</si>
  <si>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</si>
  <si>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</si>
  <si>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</si>
  <si>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</si>
  <si>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</si>
  <si>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</si>
  <si>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</si>
  <si>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</si>
  <si>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</si>
  <si>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</si>
  <si>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</si>
  <si>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</si>
  <si>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</si>
  <si>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</si>
  <si>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</si>
  <si>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</si>
  <si>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</si>
  <si>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</si>
  <si>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</si>
  <si>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</si>
  <si>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</si>
  <si>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</si>
  <si>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</si>
  <si>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</si>
  <si>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</si>
  <si>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</si>
  <si>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</si>
  <si>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</si>
  <si>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</si>
  <si>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</si>
  <si>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</si>
  <si>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</si>
  <si>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</si>
  <si>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</si>
  <si>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</si>
  <si>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</si>
  <si>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</si>
  <si>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</si>
  <si>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</si>
  <si>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</si>
  <si>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</si>
  <si>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</si>
  <si>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</si>
  <si>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</si>
  <si>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</si>
  <si>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</si>
  <si>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</si>
  <si>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</si>
  <si>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</si>
  <si>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</si>
  <si>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</si>
  <si>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</si>
  <si>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</si>
  <si>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</si>
  <si>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</si>
  <si>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</si>
  <si>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</si>
  <si>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</si>
  <si>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</si>
  <si>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</si>
  <si>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</si>
  <si>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</si>
  <si>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</si>
  <si>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</si>
  <si>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</si>
  <si>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</si>
  <si>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</si>
  <si>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</si>
  <si>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</si>
  <si>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</si>
  <si>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</si>
  <si>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</si>
  <si>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</si>
  <si>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</si>
  <si>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</si>
  <si>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</si>
  <si>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</si>
  <si>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</si>
  <si>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</si>
  <si>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</si>
  <si>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</si>
  <si>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</si>
  <si>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</si>
  <si>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</si>
  <si>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</si>
  <si>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</si>
  <si>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</si>
  <si>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</si>
  <si>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</si>
  <si>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</si>
  <si>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</si>
  <si>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</si>
  <si>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</si>
  <si>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</si>
  <si>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</si>
  <si>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</si>
  <si>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</si>
  <si>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</si>
  <si>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</si>
  <si>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</si>
  <si>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</si>
  <si>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</si>
  <si>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</si>
  <si>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</si>
  <si>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</si>
  <si>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</si>
  <si>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</si>
  <si>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</si>
  <si>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</si>
  <si>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</si>
  <si>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</si>
  <si>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</si>
  <si>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</si>
  <si>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</si>
  <si>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</si>
  <si>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</si>
  <si>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</si>
  <si>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</si>
  <si>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</si>
  <si>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</si>
  <si>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</si>
  <si>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</si>
  <si>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</si>
  <si>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</si>
  <si>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</si>
  <si>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</si>
  <si>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</si>
  <si>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</si>
  <si>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</si>
  <si>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</si>
  <si>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</si>
  <si>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</si>
  <si>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</si>
  <si>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</si>
  <si>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</si>
  <si>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</si>
  <si>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</si>
  <si>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</si>
  <si>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</si>
  <si>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</si>
  <si>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</si>
  <si>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</si>
  <si>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</si>
  <si>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</si>
  <si>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</si>
  <si>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</si>
  <si>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</si>
  <si>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</si>
  <si>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</si>
  <si>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</si>
  <si>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</si>
  <si>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</si>
  <si>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</si>
  <si>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</si>
  <si>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</si>
  <si>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</si>
  <si>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</si>
  <si>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</si>
  <si>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</si>
  <si>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</si>
  <si>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</si>
  <si>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</si>
  <si>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</si>
  <si>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</si>
  <si>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</si>
  <si>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</si>
  <si>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</si>
  <si>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</si>
  <si>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</si>
  <si>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</si>
  <si>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</si>
  <si>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</si>
  <si>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</si>
  <si>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</si>
  <si>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</si>
  <si>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</si>
  <si>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</si>
  <si>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</si>
  <si>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</si>
  <si>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</si>
  <si>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</si>
  <si>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</si>
  <si>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</si>
  <si>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</si>
  <si>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</si>
  <si>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</si>
  <si>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</si>
  <si>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</si>
  <si>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</si>
  <si>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</si>
  <si>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</si>
  <si>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</si>
  <si>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</si>
  <si>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</si>
  <si>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</si>
  <si>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</si>
  <si>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</si>
  <si>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</si>
  <si>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</si>
  <si>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</si>
  <si>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</si>
  <si>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</si>
  <si>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</si>
  <si>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</si>
  <si>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</si>
  <si>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</si>
  <si>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</si>
  <si>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</si>
  <si>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</si>
  <si>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</si>
  <si>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</si>
  <si>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</si>
  <si>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</si>
  <si>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</si>
  <si>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</si>
  <si>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</si>
  <si>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</si>
  <si>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</si>
  <si>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</si>
  <si>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</si>
  <si>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</si>
  <si>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</si>
  <si>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</si>
  <si>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</si>
  <si>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</si>
  <si>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</si>
  <si>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</si>
  <si>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</si>
  <si>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</si>
  <si>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</si>
  <si>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</si>
  <si>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</si>
  <si>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</si>
  <si>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</si>
  <si>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</si>
  <si>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</si>
  <si>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</si>
  <si>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</si>
  <si>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</si>
  <si>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</si>
  <si>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</si>
  <si>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其他金融支出</t>
  </si>
  <si>
    <t xml:space="preserve">  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</si>
  <si>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</si>
  <si>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</si>
  <si>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</si>
  <si>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</si>
  <si>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</si>
  <si>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</si>
  <si>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</si>
  <si>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</si>
  <si>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</si>
  <si>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</si>
  <si>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</si>
  <si>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</si>
  <si>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</si>
  <si>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</si>
  <si>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</si>
  <si>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</si>
  <si>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</si>
  <si>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</si>
  <si>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</si>
  <si>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</si>
  <si>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</si>
  <si>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</si>
  <si>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</si>
  <si>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</si>
  <si>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</si>
  <si>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</si>
  <si>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</si>
  <si>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</si>
  <si>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</si>
  <si>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</si>
  <si>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</si>
  <si>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</si>
  <si>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</si>
  <si>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</si>
  <si>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</si>
  <si>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</si>
  <si>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</si>
  <si>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</si>
  <si>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</si>
  <si>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</si>
  <si>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</si>
  <si>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</si>
  <si>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</si>
  <si>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</si>
  <si>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</si>
  <si>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</si>
  <si>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</si>
  <si>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</si>
  <si>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</si>
  <si>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</si>
  <si>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</si>
  <si>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</si>
  <si>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</si>
  <si>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</si>
  <si>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</si>
  <si>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</si>
  <si>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</si>
  <si>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</si>
  <si>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</si>
  <si>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</si>
  <si>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</si>
  <si>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</si>
  <si>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</si>
  <si>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</si>
  <si>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</si>
  <si>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</si>
  <si>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</si>
  <si>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</si>
  <si>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</si>
  <si>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</si>
  <si>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</si>
  <si>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</si>
  <si>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</si>
  <si>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</si>
  <si>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</si>
  <si>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</si>
  <si>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</si>
  <si>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</si>
  <si>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</si>
  <si>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</si>
  <si>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</si>
  <si>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</si>
  <si>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</si>
  <si>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</si>
  <si>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</si>
  <si>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</si>
  <si>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</si>
  <si>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</si>
  <si>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</si>
  <si>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</si>
  <si>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</si>
  <si>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</si>
  <si>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</si>
  <si>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</si>
  <si>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</si>
  <si>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</si>
  <si>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</si>
  <si>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</si>
  <si>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</si>
  <si>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</si>
  <si>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</si>
  <si>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</si>
  <si>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</si>
  <si>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</si>
  <si>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</si>
  <si>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</si>
  <si>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</si>
  <si>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</si>
  <si>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</si>
  <si>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</si>
  <si>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</si>
  <si>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</si>
  <si>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</si>
  <si>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</si>
  <si>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</si>
  <si>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</si>
  <si>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</si>
  <si>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</si>
  <si>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</si>
  <si>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</si>
  <si>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</si>
  <si>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</si>
  <si>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</si>
  <si>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</si>
  <si>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</si>
  <si>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</si>
  <si>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</si>
  <si>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</si>
  <si>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</si>
  <si>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</si>
  <si>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</si>
  <si>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</si>
  <si>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</si>
  <si>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</si>
  <si>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</si>
  <si>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</si>
  <si>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</si>
  <si>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</si>
  <si>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</si>
  <si>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</si>
  <si>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</si>
  <si>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</si>
  <si>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</si>
  <si>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</si>
  <si>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</si>
  <si>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</si>
  <si>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</si>
  <si>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</si>
  <si>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</si>
  <si>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</si>
  <si>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</si>
  <si>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</si>
  <si>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 xml:space="preserve">  预备费</t>
  </si>
  <si>
    <t xml:space="preserve">  其他支出</t>
  </si>
  <si>
    <t xml:space="preserve">  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</si>
  <si>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</si>
  <si>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</si>
  <si>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</si>
  <si>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</si>
  <si>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</si>
  <si>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</si>
  <si>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</si>
  <si>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</si>
  <si>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</si>
  <si>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</si>
  <si>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</si>
  <si>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其他支出(其中：年初预留)</t>
  </si>
  <si>
    <t>1.预留1</t>
  </si>
  <si>
    <t>1.预留2</t>
  </si>
  <si>
    <t>1.预留3</t>
  </si>
  <si>
    <t>2020年2月儋州市预算收支月报</t>
  </si>
  <si>
    <t>单位:万元</t>
  </si>
  <si>
    <t>金额</t>
  </si>
  <si>
    <t>政府性基金预算收入合计</t>
  </si>
  <si>
    <t xml:space="preserve">  政府性基金收入</t>
  </si>
  <si>
    <t xml:space="preserve">     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</si>
  <si>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</si>
  <si>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</si>
  <si>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</si>
  <si>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</si>
  <si>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</si>
  <si>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</si>
  <si>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</si>
  <si>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</si>
  <si>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</si>
  <si>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</si>
  <si>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</si>
  <si>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</si>
  <si>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</si>
  <si>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</si>
  <si>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</si>
  <si>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</si>
  <si>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</si>
  <si>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</si>
  <si>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</si>
  <si>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</si>
  <si>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</si>
  <si>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</si>
  <si>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</si>
  <si>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</si>
  <si>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</si>
  <si>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</si>
  <si>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</si>
  <si>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</si>
  <si>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</si>
  <si>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</si>
  <si>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</si>
  <si>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</si>
  <si>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</si>
  <si>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</si>
  <si>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</si>
  <si>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</si>
  <si>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</si>
  <si>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</si>
  <si>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</si>
  <si>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</si>
  <si>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</si>
  <si>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</si>
  <si>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 xml:space="preserve">  专项债券对应项目专项收入</t>
  </si>
  <si>
    <t xml:space="preserve">     海南省高等级公路车辆通行附加费专项债务对应项目专项收入</t>
  </si>
  <si>
    <t xml:space="preserve">     港口建设费专项债务对应项目专项收入</t>
  </si>
  <si>
    <t xml:space="preserve">     国家电影事业发展专项资金专项债务对应项目专项收入</t>
  </si>
  <si>
    <t xml:space="preserve">     国有土地使用权出让金专项债务对应项目专项收入</t>
  </si>
  <si>
    <t xml:space="preserve">         土地储备专项债券对应项目专项收入</t>
  </si>
  <si>
    <t xml:space="preserve">         棚户区改造专项债券对应项目专项收入</t>
  </si>
  <si>
    <t xml:space="preserve">         其他国有土地使用权出让金专项债务对应项目专项收入</t>
  </si>
  <si>
    <t xml:space="preserve">     农业土地开发资金专项债务对应项目专项收入</t>
  </si>
  <si>
    <t xml:space="preserve">     大中型水库库区基金专项债务对应项目专项收入</t>
  </si>
  <si>
    <t xml:space="preserve">     城市基础设施配套费专项债务对应项目专项收入</t>
  </si>
  <si>
    <t xml:space="preserve">     小型水库移民扶助基金专项债务对应项目专项收入</t>
  </si>
  <si>
    <t xml:space="preserve">     国家重大水利工程建设基金专项债务对应项目专项收入</t>
  </si>
  <si>
    <t xml:space="preserve">     车辆通行费专项债务对应项目专项收入</t>
  </si>
  <si>
    <t xml:space="preserve">         政府收费公路专项债券对应项目专项收入</t>
  </si>
  <si>
    <t xml:space="preserve">         其他车辆通行费专项债务对应项目专项收入</t>
  </si>
  <si>
    <t xml:space="preserve">     污水处理费专项债务对应项目专项收入</t>
  </si>
  <si>
    <t xml:space="preserve">     其他政府性基金专项债务对应项目专项收入</t>
  </si>
  <si>
    <t xml:space="preserve">         其他地方自行试点项目收益专项债券对应项目专项收入</t>
  </si>
  <si>
    <t xml:space="preserve">         其他政府性基金专项债务对应项目专项收入</t>
  </si>
  <si>
    <t>国有资本经营预算收入合计</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</si>
  <si>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</si>
  <si>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</si>
  <si>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</si>
  <si>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</si>
  <si>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</si>
  <si>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</si>
  <si>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</si>
  <si>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</si>
  <si>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</si>
  <si>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</si>
  <si>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</si>
  <si>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</si>
  <si>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</si>
  <si>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</si>
  <si>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</si>
  <si>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</si>
  <si>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</si>
  <si>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</si>
  <si>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</si>
  <si>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</si>
  <si>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</si>
  <si>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</si>
  <si>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</si>
  <si>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</si>
  <si>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</si>
  <si>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</si>
  <si>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</si>
  <si>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</si>
  <si>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</si>
  <si>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</si>
  <si>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</si>
  <si>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</si>
  <si>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</si>
  <si>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</si>
  <si>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</si>
  <si>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</si>
  <si>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</si>
  <si>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</si>
  <si>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</si>
  <si>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</si>
  <si>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</si>
  <si>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</si>
  <si>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</si>
  <si>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</si>
  <si>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</si>
  <si>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</si>
  <si>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</si>
  <si>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</si>
  <si>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债务收入</t>
  </si>
  <si>
    <t xml:space="preserve">   中央政府债务收入</t>
  </si>
  <si>
    <t xml:space="preserve">     中央政府国内债务收入</t>
  </si>
  <si>
    <t xml:space="preserve">     中央政府国外债务收入</t>
  </si>
  <si>
    <t xml:space="preserve">        中央政府境外发行主权债券收入</t>
  </si>
  <si>
    <t xml:space="preserve">        中央政府向外国政府借款收入</t>
  </si>
  <si>
    <t xml:space="preserve">        中央政府向国际组织借款收入</t>
  </si>
  <si>
    <t xml:space="preserve">        中央政府其他国外借款收入</t>
  </si>
  <si>
    <t xml:space="preserve">   地方政府债务收入</t>
  </si>
  <si>
    <t xml:space="preserve">     一般债务收入</t>
  </si>
  <si>
    <t xml:space="preserve">        地方政府一般债券收入</t>
  </si>
  <si>
    <t xml:space="preserve">        地方政府向外国政府借款收入</t>
  </si>
  <si>
    <t xml:space="preserve">        地方政府向国际组织借款收入</t>
  </si>
  <si>
    <t xml:space="preserve">        地方政府其他一般债务收入</t>
  </si>
  <si>
    <t xml:space="preserve">     专项债务收入</t>
  </si>
  <si>
    <t xml:space="preserve">        海南省高等级公路车辆通行附加费债务收入</t>
  </si>
  <si>
    <t xml:space="preserve">        港口建设费债务收入</t>
  </si>
  <si>
    <t xml:space="preserve">        国家电影事业发展专项资金债务收入</t>
  </si>
  <si>
    <t xml:space="preserve">        国有土地使用权出让金债务收入</t>
  </si>
  <si>
    <t xml:space="preserve">        农业土地开发资金债务收入</t>
  </si>
  <si>
    <t xml:space="preserve">        大中型水库库区基金债务收入</t>
  </si>
  <si>
    <t xml:space="preserve">        城市基础设施配套费债务收入</t>
  </si>
  <si>
    <t xml:space="preserve">        小型水库移民扶助基金债务收入</t>
  </si>
  <si>
    <t xml:space="preserve">        国家重大水利工程建设基金债务收入</t>
  </si>
  <si>
    <t xml:space="preserve">        车辆通行费债务收入</t>
  </si>
  <si>
    <t xml:space="preserve">        污水处理费债务收入</t>
  </si>
  <si>
    <t xml:space="preserve">        土地储备专项债券收入</t>
  </si>
  <si>
    <t xml:space="preserve">        政府收费公路专项债券收入</t>
  </si>
  <si>
    <t xml:space="preserve">        棚户区改造专项债券收入</t>
  </si>
  <si>
    <t xml:space="preserve">        其他地方自行试点项目收益专项债券收入</t>
  </si>
  <si>
    <t xml:space="preserve">        其他政府性基金债务收入</t>
  </si>
  <si>
    <t>附表:(填报说明另发)</t>
  </si>
  <si>
    <t>科目1</t>
  </si>
  <si>
    <t>科目2</t>
  </si>
  <si>
    <t>科目3</t>
  </si>
  <si>
    <t>科目4</t>
  </si>
  <si>
    <t>科目5</t>
  </si>
  <si>
    <t>科目6</t>
  </si>
  <si>
    <t>科目7</t>
  </si>
  <si>
    <t>科目8</t>
  </si>
  <si>
    <t>科目9</t>
  </si>
  <si>
    <t>科目10</t>
  </si>
  <si>
    <t>科目11</t>
  </si>
  <si>
    <t>科目12</t>
  </si>
  <si>
    <t>科目13</t>
  </si>
  <si>
    <t>科目14</t>
  </si>
  <si>
    <t>科目15</t>
  </si>
  <si>
    <t>科目16</t>
  </si>
  <si>
    <t>科目17</t>
  </si>
  <si>
    <t>科目18</t>
  </si>
  <si>
    <t>科目19</t>
  </si>
  <si>
    <t>科目20</t>
  </si>
  <si>
    <t>科目21</t>
  </si>
  <si>
    <t>科目22</t>
  </si>
  <si>
    <t>科目23</t>
  </si>
  <si>
    <t>科目24</t>
  </si>
  <si>
    <t>科目25</t>
  </si>
  <si>
    <t>科目26</t>
  </si>
  <si>
    <t>科目27</t>
  </si>
  <si>
    <t>科目28</t>
  </si>
  <si>
    <t>科目29</t>
  </si>
  <si>
    <t>科目30</t>
  </si>
  <si>
    <t>政府性基金预算支出合计</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</si>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</sst>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00;&quot;¥&quot;* \-#,##0.00;&quot;¥&quot;* _-&quot;-&quot;??;@"/>
    <numFmt numFmtId="179" formatCode="&quot;¥&quot;* _-#,##0;&quot;¥&quot;* \-#,##0;&quot;¥&quot;* _-&quot;-&quot;;@"/>
    <numFmt numFmtId="180" formatCode="* #,##0.0;* \-#,##0.0;* &quot;-&quot;??;@"/>
    <numFmt numFmtId="181" formatCode="* #,##0;* \-#,##0;* &quot;-&quot;??;@"/>
  </numFmts>
  <fonts count="30">
    <font>
      <sz val="12"/>
      <name val="宋体"/>
      <family val="0"/>
    </font>
    <font>
      <sz val="11"/>
      <color indexed="8"/>
      <name val="宋体"/>
      <family val="0"/>
    </font>
    <font>
      <b/>
      <sz val="20"/>
      <name val="宋体"/>
      <family val="0"/>
    </font>
    <font>
      <sz val="10"/>
      <name val="宋体"/>
      <family val="0"/>
    </font>
    <font>
      <b/>
      <sz val="10"/>
      <name val="宋体"/>
      <family val="0"/>
    </font>
    <font>
      <sz val="11"/>
      <name val="宋体"/>
      <family val="0"/>
    </font>
    <font>
      <sz val="18"/>
      <name val="宋体"/>
      <family val="0"/>
    </font>
    <font>
      <b/>
      <sz val="48"/>
      <name val="楷体_GB2312"/>
      <family val="3"/>
    </font>
    <font>
      <sz val="18"/>
      <name val="楷体_GB2312"/>
      <family val="3"/>
    </font>
    <font>
      <sz val="11"/>
      <color indexed="9"/>
      <name val="宋体"/>
      <family val="0"/>
    </font>
    <font>
      <b/>
      <sz val="15"/>
      <color indexed="62"/>
      <name val="宋体"/>
      <family val="0"/>
    </font>
    <font>
      <sz val="11"/>
      <color indexed="10"/>
      <name val="宋体"/>
      <family val="0"/>
    </font>
    <font>
      <b/>
      <sz val="10"/>
      <name val="Arial"/>
      <family val="2"/>
    </font>
    <font>
      <b/>
      <sz val="13"/>
      <color indexed="62"/>
      <name val="宋体"/>
      <family val="0"/>
    </font>
    <font>
      <sz val="11"/>
      <color indexed="16"/>
      <name val="宋体"/>
      <family val="0"/>
    </font>
    <font>
      <sz val="11"/>
      <color indexed="53"/>
      <name val="宋体"/>
      <family val="0"/>
    </font>
    <font>
      <b/>
      <sz val="11"/>
      <color indexed="63"/>
      <name val="宋体"/>
      <family val="0"/>
    </font>
    <font>
      <b/>
      <sz val="11"/>
      <color indexed="62"/>
      <name val="宋体"/>
      <family val="0"/>
    </font>
    <font>
      <i/>
      <sz val="11"/>
      <color indexed="23"/>
      <name val="宋体"/>
      <family val="0"/>
    </font>
    <font>
      <b/>
      <sz val="11"/>
      <color indexed="8"/>
      <name val="宋体"/>
      <family val="0"/>
    </font>
    <font>
      <u val="single"/>
      <sz val="11"/>
      <color indexed="20"/>
      <name val="宋体"/>
      <family val="0"/>
    </font>
    <font>
      <sz val="11"/>
      <color indexed="62"/>
      <name val="宋体"/>
      <family val="0"/>
    </font>
    <font>
      <b/>
      <sz val="11"/>
      <color indexed="53"/>
      <name val="宋体"/>
      <family val="0"/>
    </font>
    <font>
      <u val="single"/>
      <sz val="11"/>
      <color indexed="12"/>
      <name val="宋体"/>
      <family val="0"/>
    </font>
    <font>
      <sz val="11"/>
      <color indexed="19"/>
      <name val="宋体"/>
      <family val="0"/>
    </font>
    <font>
      <sz val="11"/>
      <color indexed="17"/>
      <name val="宋体"/>
      <family val="0"/>
    </font>
    <font>
      <b/>
      <sz val="18"/>
      <color indexed="62"/>
      <name val="宋体"/>
      <family val="0"/>
    </font>
    <font>
      <b/>
      <sz val="11"/>
      <color indexed="9"/>
      <name val="宋体"/>
      <family val="0"/>
    </font>
    <font>
      <sz val="9"/>
      <name val="宋体"/>
      <family val="0"/>
    </font>
    <font>
      <sz val="11"/>
      <color theme="1"/>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s>
  <borders count="22">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9" fontId="12" fillId="0" borderId="0" applyFont="0" applyFill="0" applyBorder="0" applyAlignment="0" applyProtection="0"/>
    <xf numFmtId="0" fontId="26" fillId="0" borderId="0" applyNumberFormat="0" applyFill="0" applyBorder="0" applyAlignment="0" applyProtection="0"/>
    <xf numFmtId="0" fontId="10" fillId="0" borderId="1" applyNumberFormat="0" applyFill="0" applyAlignment="0" applyProtection="0"/>
    <xf numFmtId="0" fontId="13"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4" fillId="10" borderId="0" applyNumberFormat="0" applyBorder="0" applyAlignment="0" applyProtection="0"/>
    <xf numFmtId="0" fontId="0" fillId="0" borderId="0">
      <alignment/>
      <protection/>
    </xf>
    <xf numFmtId="0" fontId="23" fillId="0" borderId="0" applyNumberFormat="0" applyFill="0" applyBorder="0" applyAlignment="0" applyProtection="0"/>
    <xf numFmtId="0" fontId="25" fillId="6" borderId="0" applyNumberFormat="0" applyBorder="0" applyAlignment="0" applyProtection="0"/>
    <xf numFmtId="0" fontId="19" fillId="0" borderId="4" applyNumberFormat="0" applyFill="0" applyAlignment="0" applyProtection="0"/>
    <xf numFmtId="178" fontId="12" fillId="0" borderId="0" applyFont="0" applyFill="0" applyBorder="0" applyAlignment="0" applyProtection="0"/>
    <xf numFmtId="179" fontId="12" fillId="0" borderId="0" applyFont="0" applyFill="0" applyBorder="0" applyAlignment="0" applyProtection="0"/>
    <xf numFmtId="0" fontId="22" fillId="11" borderId="5" applyNumberFormat="0" applyAlignment="0" applyProtection="0"/>
    <xf numFmtId="0" fontId="27" fillId="12" borderId="6" applyNumberFormat="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15" fillId="0" borderId="7" applyNumberFormat="0" applyFill="0" applyAlignment="0" applyProtection="0"/>
    <xf numFmtId="177" fontId="12" fillId="0" borderId="0" applyFont="0" applyFill="0" applyBorder="0" applyAlignment="0" applyProtection="0"/>
    <xf numFmtId="176" fontId="12" fillId="0" borderId="0" applyFont="0" applyFill="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8" borderId="0" applyNumberFormat="0" applyBorder="0" applyAlignment="0" applyProtection="0"/>
    <xf numFmtId="0" fontId="24" fillId="17" borderId="0" applyNumberFormat="0" applyBorder="0" applyAlignment="0" applyProtection="0"/>
    <xf numFmtId="0" fontId="16" fillId="11" borderId="8" applyNumberFormat="0" applyAlignment="0" applyProtection="0"/>
    <xf numFmtId="0" fontId="21" fillId="5" borderId="5" applyNumberFormat="0" applyAlignment="0" applyProtection="0"/>
    <xf numFmtId="0" fontId="20" fillId="0" borderId="0" applyNumberFormat="0" applyFill="0" applyBorder="0" applyAlignment="0" applyProtection="0"/>
    <xf numFmtId="0" fontId="0" fillId="3" borderId="9" applyNumberFormat="0" applyFont="0" applyAlignment="0" applyProtection="0"/>
  </cellStyleXfs>
  <cellXfs count="89">
    <xf numFmtId="0" fontId="0" fillId="0" borderId="0" xfId="0" applyAlignment="1">
      <alignment/>
    </xf>
    <xf numFmtId="0" fontId="0"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Alignment="1">
      <alignment horizontal="left" vertical="center"/>
    </xf>
    <xf numFmtId="0" fontId="3" fillId="11" borderId="0" xfId="0" applyFont="1" applyFill="1" applyAlignment="1">
      <alignment horizontal="right" vertical="center"/>
    </xf>
    <xf numFmtId="0" fontId="4" fillId="7" borderId="10" xfId="0" applyNumberFormat="1" applyFont="1" applyFill="1" applyBorder="1" applyAlignment="1" applyProtection="1">
      <alignment horizontal="center" vertical="center"/>
      <protection/>
    </xf>
    <xf numFmtId="0" fontId="4" fillId="7" borderId="11" xfId="0" applyNumberFormat="1" applyFont="1" applyFill="1" applyBorder="1" applyAlignment="1" applyProtection="1">
      <alignment horizontal="center" vertical="center"/>
      <protection/>
    </xf>
    <xf numFmtId="0" fontId="3" fillId="7" borderId="10" xfId="0" applyNumberFormat="1" applyFont="1" applyFill="1" applyBorder="1" applyAlignment="1" applyProtection="1">
      <alignment horizontal="left" vertical="center"/>
      <protection/>
    </xf>
    <xf numFmtId="0" fontId="4" fillId="7" borderId="12" xfId="0" applyNumberFormat="1" applyFont="1" applyFill="1" applyBorder="1" applyAlignment="1" applyProtection="1">
      <alignment horizontal="left" vertical="center"/>
      <protection/>
    </xf>
    <xf numFmtId="3" fontId="3" fillId="17" borderId="10" xfId="0" applyNumberFormat="1" applyFont="1" applyFill="1" applyBorder="1" applyAlignment="1" applyProtection="1">
      <alignment horizontal="right" vertical="center"/>
      <protection/>
    </xf>
    <xf numFmtId="0" fontId="3" fillId="7" borderId="13" xfId="0" applyNumberFormat="1" applyFont="1" applyFill="1" applyBorder="1" applyAlignment="1" applyProtection="1">
      <alignment horizontal="left" vertical="center"/>
      <protection/>
    </xf>
    <xf numFmtId="3" fontId="3" fillId="17" borderId="14" xfId="0" applyNumberFormat="1" applyFont="1" applyFill="1" applyBorder="1" applyAlignment="1" applyProtection="1">
      <alignment horizontal="right" vertical="center"/>
      <protection/>
    </xf>
    <xf numFmtId="0" fontId="3" fillId="7" borderId="12" xfId="0" applyNumberFormat="1" applyFont="1" applyFill="1" applyBorder="1" applyAlignment="1" applyProtection="1">
      <alignment horizontal="left" vertical="center"/>
      <protection/>
    </xf>
    <xf numFmtId="3" fontId="3" fillId="9" borderId="10" xfId="0" applyNumberFormat="1" applyFont="1" applyFill="1" applyBorder="1" applyAlignment="1" applyProtection="1">
      <alignment horizontal="right" vertical="center"/>
      <protection/>
    </xf>
    <xf numFmtId="3" fontId="3" fillId="9" borderId="11" xfId="0" applyNumberFormat="1" applyFont="1" applyFill="1" applyBorder="1" applyAlignment="1" applyProtection="1">
      <alignment horizontal="right" vertical="center"/>
      <protection/>
    </xf>
    <xf numFmtId="3" fontId="3" fillId="9" borderId="14" xfId="0" applyNumberFormat="1" applyFont="1" applyFill="1" applyBorder="1" applyAlignment="1" applyProtection="1">
      <alignment horizontal="right" vertical="center"/>
      <protection/>
    </xf>
    <xf numFmtId="0" fontId="3" fillId="7" borderId="14" xfId="0" applyNumberFormat="1" applyFont="1" applyFill="1" applyBorder="1" applyAlignment="1" applyProtection="1">
      <alignment horizontal="left" vertical="center"/>
      <protection/>
    </xf>
    <xf numFmtId="0" fontId="3" fillId="7" borderId="15" xfId="0" applyNumberFormat="1" applyFont="1" applyFill="1" applyBorder="1" applyAlignment="1" applyProtection="1">
      <alignment horizontal="left" vertical="center"/>
      <protection/>
    </xf>
    <xf numFmtId="3" fontId="3" fillId="7" borderId="14" xfId="0" applyNumberFormat="1" applyFont="1" applyFill="1" applyBorder="1" applyAlignment="1" applyProtection="1">
      <alignment horizontal="right" vertical="center"/>
      <protection/>
    </xf>
    <xf numFmtId="0" fontId="3" fillId="7" borderId="16" xfId="0" applyNumberFormat="1" applyFont="1" applyFill="1" applyBorder="1" applyAlignment="1" applyProtection="1">
      <alignment horizontal="left" vertical="center"/>
      <protection/>
    </xf>
    <xf numFmtId="3" fontId="3" fillId="7" borderId="10" xfId="0" applyNumberFormat="1" applyFont="1" applyFill="1" applyBorder="1" applyAlignment="1" applyProtection="1">
      <alignment horizontal="right" vertical="center"/>
      <protection/>
    </xf>
    <xf numFmtId="0" fontId="4" fillId="7" borderId="15" xfId="0" applyNumberFormat="1" applyFont="1" applyFill="1" applyBorder="1" applyAlignment="1" applyProtection="1">
      <alignment horizontal="left" vertical="center"/>
      <protection/>
    </xf>
    <xf numFmtId="0" fontId="3" fillId="7" borderId="11" xfId="0" applyNumberFormat="1" applyFont="1" applyFill="1" applyBorder="1" applyAlignment="1" applyProtection="1">
      <alignment horizontal="left" vertical="center"/>
      <protection/>
    </xf>
    <xf numFmtId="0" fontId="3" fillId="7" borderId="17" xfId="0" applyNumberFormat="1" applyFont="1" applyFill="1" applyBorder="1" applyAlignment="1" applyProtection="1">
      <alignment horizontal="left" vertical="center"/>
      <protection/>
    </xf>
    <xf numFmtId="0" fontId="0" fillId="7" borderId="14" xfId="0" applyNumberFormat="1" applyFont="1" applyFill="1" applyBorder="1" applyAlignment="1" applyProtection="1">
      <alignment/>
      <protection/>
    </xf>
    <xf numFmtId="4" fontId="3" fillId="7" borderId="10" xfId="0" applyNumberFormat="1" applyFont="1" applyFill="1" applyBorder="1" applyAlignment="1" applyProtection="1">
      <alignment/>
      <protection/>
    </xf>
    <xf numFmtId="0" fontId="3" fillId="7" borderId="18" xfId="0" applyNumberFormat="1" applyFont="1" applyFill="1" applyBorder="1" applyAlignment="1" applyProtection="1">
      <alignment horizontal="left" vertical="center"/>
      <protection/>
    </xf>
    <xf numFmtId="0" fontId="3" fillId="7" borderId="19" xfId="0" applyNumberFormat="1" applyFont="1" applyFill="1" applyBorder="1" applyAlignment="1" applyProtection="1">
      <alignment horizontal="left" vertical="center"/>
      <protection/>
    </xf>
    <xf numFmtId="3" fontId="3" fillId="9" borderId="18" xfId="0" applyNumberFormat="1" applyFont="1" applyFill="1" applyBorder="1" applyAlignment="1" applyProtection="1">
      <alignment horizontal="right" vertical="center"/>
      <protection/>
    </xf>
    <xf numFmtId="4" fontId="3" fillId="7" borderId="14" xfId="0" applyNumberFormat="1" applyFont="1" applyFill="1" applyBorder="1" applyAlignment="1" applyProtection="1">
      <alignment/>
      <protection/>
    </xf>
    <xf numFmtId="4" fontId="3" fillId="7" borderId="10" xfId="0" applyNumberFormat="1" applyFont="1" applyFill="1" applyBorder="1" applyAlignment="1" applyProtection="1">
      <alignment vertical="center"/>
      <protection/>
    </xf>
    <xf numFmtId="0" fontId="3" fillId="7" borderId="10" xfId="0" applyNumberFormat="1" applyFont="1" applyFill="1" applyBorder="1" applyAlignment="1" applyProtection="1">
      <alignment horizontal="center" vertical="center"/>
      <protection/>
    </xf>
    <xf numFmtId="0" fontId="3" fillId="7" borderId="10" xfId="0" applyNumberFormat="1" applyFont="1" applyFill="1" applyBorder="1" applyAlignment="1" applyProtection="1">
      <alignment/>
      <protection/>
    </xf>
    <xf numFmtId="3" fontId="4" fillId="7" borderId="11" xfId="0" applyNumberFormat="1" applyFont="1" applyFill="1" applyBorder="1" applyAlignment="1" applyProtection="1">
      <alignment horizontal="center" vertical="center"/>
      <protection/>
    </xf>
    <xf numFmtId="0" fontId="3" fillId="7" borderId="10" xfId="0" applyNumberFormat="1" applyFont="1" applyFill="1" applyBorder="1" applyAlignment="1" applyProtection="1">
      <alignment vertical="center"/>
      <protection/>
    </xf>
    <xf numFmtId="0" fontId="4" fillId="7" borderId="12" xfId="0" applyNumberFormat="1" applyFont="1" applyFill="1" applyBorder="1" applyAlignment="1" applyProtection="1">
      <alignment vertical="center"/>
      <protection/>
    </xf>
    <xf numFmtId="0" fontId="3" fillId="7" borderId="12" xfId="0" applyNumberFormat="1" applyFont="1" applyFill="1" applyBorder="1" applyAlignment="1" applyProtection="1">
      <alignment vertical="center"/>
      <protection/>
    </xf>
    <xf numFmtId="0" fontId="3" fillId="0" borderId="0" xfId="0" applyFont="1" applyAlignment="1">
      <alignment/>
    </xf>
    <xf numFmtId="0" fontId="5" fillId="0" borderId="0" xfId="0" applyFont="1" applyAlignment="1">
      <alignment/>
    </xf>
    <xf numFmtId="0" fontId="3" fillId="0" borderId="20"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wrapText="1"/>
    </xf>
    <xf numFmtId="0" fontId="4" fillId="7" borderId="10" xfId="0" applyNumberFormat="1" applyFont="1" applyFill="1" applyBorder="1" applyAlignment="1" applyProtection="1">
      <alignment horizontal="left" vertical="center"/>
      <protection/>
    </xf>
    <xf numFmtId="3" fontId="3" fillId="0" borderId="10" xfId="0" applyNumberFormat="1" applyFont="1" applyFill="1" applyBorder="1" applyAlignment="1" applyProtection="1">
      <alignment horizontal="right" vertical="center"/>
      <protection/>
    </xf>
    <xf numFmtId="3" fontId="3" fillId="6" borderId="10" xfId="0" applyNumberFormat="1" applyFont="1" applyFill="1" applyBorder="1" applyAlignment="1" applyProtection="1">
      <alignment horizontal="right" vertical="center"/>
      <protection/>
    </xf>
    <xf numFmtId="0" fontId="3" fillId="0" borderId="0" xfId="0" applyFont="1" applyAlignment="1">
      <alignment horizontal="right"/>
    </xf>
    <xf numFmtId="180" fontId="3" fillId="17" borderId="10" xfId="51" applyNumberFormat="1" applyFont="1" applyFill="1" applyBorder="1" applyAlignment="1" applyProtection="1">
      <alignment vertical="center" wrapText="1"/>
      <protection/>
    </xf>
    <xf numFmtId="3" fontId="3" fillId="17" borderId="10" xfId="0" applyNumberFormat="1" applyFont="1" applyFill="1" applyBorder="1" applyAlignment="1" applyProtection="1">
      <alignment vertical="center" wrapText="1"/>
      <protection/>
    </xf>
    <xf numFmtId="3" fontId="3" fillId="18" borderId="10" xfId="0" applyNumberFormat="1" applyFont="1" applyFill="1" applyBorder="1" applyAlignment="1" applyProtection="1">
      <alignment horizontal="right" vertical="center"/>
      <protection/>
    </xf>
    <xf numFmtId="180" fontId="3" fillId="18" borderId="10" xfId="51" applyNumberFormat="1" applyFont="1" applyFill="1" applyBorder="1" applyAlignment="1" applyProtection="1">
      <alignment vertical="center" wrapText="1"/>
      <protection/>
    </xf>
    <xf numFmtId="0" fontId="3" fillId="0" borderId="20" xfId="0" applyFont="1" applyBorder="1" applyAlignment="1">
      <alignment/>
    </xf>
    <xf numFmtId="0" fontId="3" fillId="0" borderId="11" xfId="0" applyFont="1" applyBorder="1" applyAlignment="1">
      <alignment horizontal="center" vertical="center" wrapText="1"/>
    </xf>
    <xf numFmtId="180" fontId="3" fillId="6" borderId="10" xfId="51" applyNumberFormat="1" applyFont="1" applyFill="1" applyBorder="1" applyAlignment="1" applyProtection="1">
      <alignment horizontal="right" vertical="center"/>
      <protection/>
    </xf>
    <xf numFmtId="3" fontId="3" fillId="0" borderId="10" xfId="0" applyNumberFormat="1" applyFont="1" applyFill="1" applyBorder="1" applyAlignment="1" applyProtection="1">
      <alignment vertical="center" wrapText="1"/>
      <protection/>
    </xf>
    <xf numFmtId="0" fontId="3" fillId="17" borderId="10" xfId="0" applyFont="1" applyFill="1" applyBorder="1" applyAlignment="1">
      <alignment/>
    </xf>
    <xf numFmtId="177" fontId="3" fillId="17" borderId="10" xfId="51" applyFont="1" applyFill="1" applyBorder="1" applyAlignment="1">
      <alignment/>
    </xf>
    <xf numFmtId="180" fontId="3" fillId="17" borderId="10" xfId="51" applyNumberFormat="1" applyFont="1" applyFill="1" applyBorder="1" applyAlignment="1">
      <alignment/>
    </xf>
    <xf numFmtId="0" fontId="3" fillId="6" borderId="10" xfId="0" applyFont="1" applyFill="1" applyBorder="1" applyAlignment="1">
      <alignment/>
    </xf>
    <xf numFmtId="177" fontId="3" fillId="6" borderId="10" xfId="51" applyFont="1" applyFill="1" applyBorder="1" applyAlignment="1">
      <alignment/>
    </xf>
    <xf numFmtId="180" fontId="3" fillId="6" borderId="10" xfId="51" applyNumberFormat="1" applyFont="1" applyFill="1" applyBorder="1" applyAlignment="1">
      <alignment/>
    </xf>
    <xf numFmtId="0" fontId="3" fillId="0" borderId="10" xfId="0" applyFont="1" applyBorder="1" applyAlignment="1">
      <alignment/>
    </xf>
    <xf numFmtId="177" fontId="3" fillId="0" borderId="10" xfId="51" applyFont="1" applyBorder="1" applyAlignment="1">
      <alignment/>
    </xf>
    <xf numFmtId="180" fontId="3" fillId="0" borderId="10" xfId="51" applyNumberFormat="1" applyFont="1" applyBorder="1" applyAlignment="1">
      <alignment/>
    </xf>
    <xf numFmtId="181" fontId="3" fillId="17" borderId="10" xfId="51" applyNumberFormat="1" applyFont="1" applyFill="1" applyBorder="1" applyAlignment="1">
      <alignment/>
    </xf>
    <xf numFmtId="177" fontId="3" fillId="17" borderId="10" xfId="51" applyNumberFormat="1" applyFont="1" applyFill="1" applyBorder="1" applyAlignment="1">
      <alignment/>
    </xf>
    <xf numFmtId="181" fontId="3" fillId="0" borderId="10" xfId="51" applyNumberFormat="1" applyFont="1" applyBorder="1" applyAlignment="1">
      <alignment/>
    </xf>
    <xf numFmtId="181" fontId="3" fillId="6" borderId="10" xfId="51" applyNumberFormat="1" applyFont="1" applyFill="1" applyBorder="1" applyAlignment="1">
      <alignment/>
    </xf>
    <xf numFmtId="181" fontId="3" fillId="18" borderId="10" xfId="51" applyNumberFormat="1" applyFont="1" applyFill="1" applyBorder="1" applyAlignment="1">
      <alignment/>
    </xf>
    <xf numFmtId="180" fontId="3" fillId="18" borderId="10" xfId="51" applyNumberFormat="1" applyFont="1" applyFill="1" applyBorder="1" applyAlignment="1">
      <alignment/>
    </xf>
    <xf numFmtId="0" fontId="3" fillId="19" borderId="10" xfId="0" applyFont="1" applyFill="1" applyBorder="1" applyAlignment="1">
      <alignment horizontal="center"/>
    </xf>
    <xf numFmtId="177" fontId="3" fillId="19" borderId="10" xfId="51" applyFont="1" applyFill="1" applyBorder="1" applyAlignment="1">
      <alignment/>
    </xf>
    <xf numFmtId="180" fontId="3" fillId="19" borderId="10" xfId="51" applyNumberFormat="1" applyFont="1" applyFill="1" applyBorder="1" applyAlignment="1">
      <alignment/>
    </xf>
    <xf numFmtId="0" fontId="3" fillId="19" borderId="10" xfId="0" applyFont="1" applyFill="1" applyBorder="1" applyAlignment="1">
      <alignment/>
    </xf>
    <xf numFmtId="181" fontId="3" fillId="19" borderId="10" xfId="51" applyNumberFormat="1" applyFont="1" applyFill="1" applyBorder="1" applyAlignment="1">
      <alignment/>
    </xf>
    <xf numFmtId="177" fontId="3" fillId="19" borderId="10" xfId="51" applyNumberFormat="1" applyFont="1" applyFill="1" applyBorder="1" applyAlignment="1">
      <alignment/>
    </xf>
    <xf numFmtId="0" fontId="6" fillId="0" borderId="0" xfId="0" applyFont="1" applyAlignment="1">
      <alignment/>
    </xf>
    <xf numFmtId="0" fontId="8" fillId="0" borderId="0" xfId="40" applyFont="1" applyProtection="1">
      <alignment/>
      <protection/>
    </xf>
    <xf numFmtId="0" fontId="7" fillId="0" borderId="0" xfId="40" applyFont="1" applyAlignment="1" applyProtection="1">
      <alignment horizontal="center" vertical="top"/>
      <protection/>
    </xf>
    <xf numFmtId="0" fontId="2" fillId="0" borderId="0" xfId="0" applyFont="1" applyAlignment="1">
      <alignment horizontal="center"/>
    </xf>
    <xf numFmtId="0" fontId="8" fillId="0" borderId="0" xfId="40" applyFont="1" applyAlignment="1" applyProtection="1">
      <alignment horizontal="center"/>
      <protection/>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0" xfId="0" applyFont="1" applyBorder="1" applyAlignment="1">
      <alignment horizontal="center"/>
    </xf>
    <xf numFmtId="0" fontId="2" fillId="11" borderId="0" xfId="0" applyNumberFormat="1" applyFont="1" applyFill="1" applyAlignment="1" applyProtection="1">
      <alignment horizontal="center" vertical="center"/>
      <protection/>
    </xf>
    <xf numFmtId="0" fontId="4" fillId="7" borderId="18" xfId="0" applyNumberFormat="1" applyFont="1" applyFill="1" applyBorder="1" applyAlignment="1" applyProtection="1">
      <alignment horizontal="center"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7:R37"/>
  <sheetViews>
    <sheetView zoomScalePageLayoutView="0" workbookViewId="0" topLeftCell="A1">
      <selection activeCell="F34" sqref="F34"/>
    </sheetView>
  </sheetViews>
  <sheetFormatPr defaultColWidth="9.00390625" defaultRowHeight="14.25"/>
  <sheetData>
    <row r="7" spans="2:18" ht="61.5">
      <c r="B7" s="77" t="s">
        <v>226</v>
      </c>
      <c r="C7" s="77"/>
      <c r="D7" s="77"/>
      <c r="E7" s="77"/>
      <c r="F7" s="77"/>
      <c r="G7" s="77"/>
      <c r="H7" s="77"/>
      <c r="I7" s="77"/>
      <c r="J7" s="77"/>
      <c r="K7" s="77"/>
      <c r="L7" s="77"/>
      <c r="M7" s="77"/>
      <c r="N7" s="77"/>
      <c r="O7" s="77"/>
      <c r="P7" s="77"/>
      <c r="Q7" s="77"/>
      <c r="R7" s="77"/>
    </row>
    <row r="11" spans="2:18" ht="25.5">
      <c r="B11" s="78" t="s">
        <v>227</v>
      </c>
      <c r="C11" s="78"/>
      <c r="D11" s="78"/>
      <c r="E11" s="78"/>
      <c r="F11" s="78"/>
      <c r="G11" s="78"/>
      <c r="H11" s="78"/>
      <c r="I11" s="78"/>
      <c r="J11" s="78"/>
      <c r="K11" s="78"/>
      <c r="L11" s="78"/>
      <c r="M11" s="78"/>
      <c r="N11" s="78"/>
      <c r="O11" s="78"/>
      <c r="P11" s="78"/>
      <c r="Q11" s="78"/>
      <c r="R11" s="78"/>
    </row>
    <row r="37" spans="1:17" s="75" customFormat="1" ht="22.5">
      <c r="A37" s="76"/>
      <c r="B37" s="79" t="s">
        <v>228</v>
      </c>
      <c r="C37" s="79"/>
      <c r="D37" s="79"/>
      <c r="E37" s="76"/>
      <c r="F37" s="76"/>
      <c r="G37" s="76"/>
      <c r="H37" s="79" t="s">
        <v>229</v>
      </c>
      <c r="I37" s="79"/>
      <c r="J37" s="79"/>
      <c r="K37" s="76"/>
      <c r="L37" s="76"/>
      <c r="M37" s="79" t="s">
        <v>230</v>
      </c>
      <c r="N37" s="79"/>
      <c r="O37" s="79"/>
      <c r="P37" s="76"/>
      <c r="Q37" s="76"/>
    </row>
  </sheetData>
  <sheetProtection/>
  <mergeCells count="5">
    <mergeCell ref="B7:R7"/>
    <mergeCell ref="B11:R11"/>
    <mergeCell ref="B37:D37"/>
    <mergeCell ref="H37:J37"/>
    <mergeCell ref="M37:O37"/>
  </mergeCells>
  <printOptions horizontalCentered="1"/>
  <pageMargins left="0.79" right="0.79" top="0.98" bottom="0.98" header="0.51" footer="0.51"/>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Q88"/>
  <sheetViews>
    <sheetView showZeros="0" tabSelected="1" zoomScalePageLayoutView="0" workbookViewId="0" topLeftCell="B1">
      <pane xSplit="28920" topLeftCell="U1" activePane="topLeft" state="split"/>
      <selection pane="topLeft" activeCell="D87" sqref="D87"/>
      <selection pane="topRight" activeCell="U1" sqref="U1"/>
    </sheetView>
  </sheetViews>
  <sheetFormatPr defaultColWidth="9.00390625" defaultRowHeight="14.25"/>
  <cols>
    <col min="1" max="1" width="42.375" style="0" customWidth="1"/>
    <col min="2" max="3" width="13.00390625" style="0" customWidth="1"/>
    <col min="4" max="4" width="12.375" style="0" customWidth="1"/>
    <col min="5" max="5" width="13.375" style="0" customWidth="1"/>
    <col min="6" max="6" width="9.50390625" style="0" customWidth="1"/>
    <col min="7" max="7" width="8.625" style="0" customWidth="1"/>
    <col min="8" max="8" width="27.00390625" style="0" customWidth="1"/>
    <col min="9" max="10" width="11.625" style="0" bestFit="1" customWidth="1"/>
    <col min="11" max="11" width="11.00390625" style="0" customWidth="1"/>
    <col min="12" max="12" width="9.375" style="0" customWidth="1"/>
    <col min="13" max="13" width="9.50390625" style="0" customWidth="1"/>
    <col min="14" max="14" width="9.50390625" style="0" bestFit="1" customWidth="1"/>
    <col min="15" max="15" width="11.00390625" style="0" customWidth="1"/>
    <col min="16" max="16" width="8.375" style="0" customWidth="1"/>
    <col min="17" max="17" width="8.625" style="0" customWidth="1"/>
  </cols>
  <sheetData>
    <row r="1" ht="14.25">
      <c r="A1" t="s">
        <v>231</v>
      </c>
    </row>
    <row r="2" spans="1:17" ht="25.5">
      <c r="A2" s="78" t="s">
        <v>232</v>
      </c>
      <c r="B2" s="78"/>
      <c r="C2" s="78"/>
      <c r="D2" s="78"/>
      <c r="E2" s="78"/>
      <c r="F2" s="78"/>
      <c r="G2" s="78"/>
      <c r="H2" s="78"/>
      <c r="I2" s="78"/>
      <c r="J2" s="78"/>
      <c r="K2" s="78"/>
      <c r="L2" s="78"/>
      <c r="M2" s="78"/>
      <c r="N2" s="78"/>
      <c r="O2" s="78"/>
      <c r="P2" s="78"/>
      <c r="Q2" s="78"/>
    </row>
    <row r="3" spans="7:17" s="37" customFormat="1" ht="12">
      <c r="G3" s="86" t="s">
        <v>233</v>
      </c>
      <c r="H3" s="86"/>
      <c r="I3" s="86"/>
      <c r="J3" s="86"/>
      <c r="Q3" s="37" t="s">
        <v>234</v>
      </c>
    </row>
    <row r="4" spans="1:17" s="37" customFormat="1" ht="22.5" customHeight="1">
      <c r="A4" s="83" t="s">
        <v>235</v>
      </c>
      <c r="B4" s="84"/>
      <c r="C4" s="84"/>
      <c r="D4" s="84"/>
      <c r="E4" s="84"/>
      <c r="F4" s="84"/>
      <c r="G4" s="85"/>
      <c r="H4" s="83" t="s">
        <v>236</v>
      </c>
      <c r="I4" s="84"/>
      <c r="J4" s="84"/>
      <c r="K4" s="84"/>
      <c r="L4" s="84"/>
      <c r="M4" s="84"/>
      <c r="N4" s="84"/>
      <c r="O4" s="84"/>
      <c r="P4" s="84"/>
      <c r="Q4" s="85"/>
    </row>
    <row r="5" spans="1:17" s="37" customFormat="1" ht="22.5" customHeight="1">
      <c r="A5" s="80" t="s">
        <v>237</v>
      </c>
      <c r="B5" s="82" t="s">
        <v>238</v>
      </c>
      <c r="C5" s="82"/>
      <c r="D5" s="80" t="s">
        <v>239</v>
      </c>
      <c r="E5" s="80" t="s">
        <v>240</v>
      </c>
      <c r="F5" s="80" t="s">
        <v>241</v>
      </c>
      <c r="G5" s="80" t="s">
        <v>242</v>
      </c>
      <c r="H5" s="80" t="s">
        <v>243</v>
      </c>
      <c r="I5" s="82" t="s">
        <v>238</v>
      </c>
      <c r="J5" s="82"/>
      <c r="K5" s="80" t="s">
        <v>239</v>
      </c>
      <c r="L5" s="83" t="s">
        <v>244</v>
      </c>
      <c r="M5" s="84"/>
      <c r="N5" s="85"/>
      <c r="O5" s="80" t="s">
        <v>240</v>
      </c>
      <c r="P5" s="80" t="s">
        <v>241</v>
      </c>
      <c r="Q5" s="80" t="s">
        <v>242</v>
      </c>
    </row>
    <row r="6" spans="1:17" s="37" customFormat="1" ht="22.5" customHeight="1">
      <c r="A6" s="81"/>
      <c r="B6" s="41" t="s">
        <v>245</v>
      </c>
      <c r="C6" s="41" t="s">
        <v>246</v>
      </c>
      <c r="D6" s="81"/>
      <c r="E6" s="81"/>
      <c r="F6" s="81"/>
      <c r="G6" s="81"/>
      <c r="H6" s="81"/>
      <c r="I6" s="41" t="s">
        <v>245</v>
      </c>
      <c r="J6" s="41" t="s">
        <v>246</v>
      </c>
      <c r="K6" s="81"/>
      <c r="L6" s="41" t="s">
        <v>247</v>
      </c>
      <c r="M6" s="41" t="s">
        <v>248</v>
      </c>
      <c r="N6" s="41" t="s">
        <v>249</v>
      </c>
      <c r="O6" s="81"/>
      <c r="P6" s="81"/>
      <c r="Q6" s="81"/>
    </row>
    <row r="7" spans="1:17" s="37" customFormat="1" ht="18" customHeight="1">
      <c r="A7" s="54" t="s">
        <v>250</v>
      </c>
      <c r="B7" s="55">
        <f>B8+B29</f>
        <v>4093500</v>
      </c>
      <c r="C7" s="55">
        <f>C8+C29</f>
        <v>357742</v>
      </c>
      <c r="D7" s="55">
        <f>D8+D29</f>
        <v>883000</v>
      </c>
      <c r="E7" s="55">
        <f>E8+E29</f>
        <v>525258</v>
      </c>
      <c r="F7" s="56">
        <f>E7/C7*100</f>
        <v>146.8</v>
      </c>
      <c r="G7" s="54"/>
      <c r="H7" s="54" t="s">
        <v>251</v>
      </c>
      <c r="I7" s="63">
        <f aca="true" t="shared" si="0" ref="I7:O7">SUM(I8:I30,I32:I33)</f>
        <v>104263727</v>
      </c>
      <c r="J7" s="63">
        <f t="shared" si="0"/>
        <v>94767542</v>
      </c>
      <c r="K7" s="63">
        <f t="shared" si="0"/>
        <v>51730683</v>
      </c>
      <c r="L7" s="63">
        <f t="shared" si="0"/>
        <v>9860700</v>
      </c>
      <c r="M7" s="63">
        <f t="shared" si="0"/>
        <v>21961928</v>
      </c>
      <c r="N7" s="63">
        <f t="shared" si="0"/>
        <v>19908055</v>
      </c>
      <c r="O7" s="63">
        <f t="shared" si="0"/>
        <v>-43036859</v>
      </c>
      <c r="P7" s="64"/>
      <c r="Q7" s="54"/>
    </row>
    <row r="8" spans="1:17" s="37" customFormat="1" ht="18" customHeight="1">
      <c r="A8" s="57" t="s">
        <v>252</v>
      </c>
      <c r="B8" s="58">
        <f>SUM(B9:B28)</f>
        <v>3964150</v>
      </c>
      <c r="C8" s="58">
        <f>SUM(C9:C28)</f>
        <v>296914</v>
      </c>
      <c r="D8" s="58">
        <f>SUM(D9:D28)</f>
        <v>820000</v>
      </c>
      <c r="E8" s="58">
        <f>SUM(E9:E28)</f>
        <v>523086</v>
      </c>
      <c r="F8" s="59">
        <f>E8/C8*100</f>
        <v>176.2</v>
      </c>
      <c r="G8" s="57"/>
      <c r="H8" s="60" t="s">
        <v>253</v>
      </c>
      <c r="I8" s="65">
        <f>'预算支出明细表'!C7</f>
        <v>11855038</v>
      </c>
      <c r="J8" s="65">
        <f>'预算支出明细表'!D7</f>
        <v>10988102</v>
      </c>
      <c r="K8" s="66">
        <f>SUM(L8:N8)</f>
        <v>7447670</v>
      </c>
      <c r="L8" s="65">
        <f>'预算支出明细表'!F7</f>
        <v>210000</v>
      </c>
      <c r="M8" s="65">
        <f>'预算支出明细表'!G7</f>
        <v>441503</v>
      </c>
      <c r="N8" s="65">
        <f>'预算支出明细表'!H7</f>
        <v>6796167</v>
      </c>
      <c r="O8" s="67">
        <f>K8-J8</f>
        <v>-3540432</v>
      </c>
      <c r="P8" s="68">
        <f>O8/J8*100</f>
        <v>-32.2</v>
      </c>
      <c r="Q8" s="60"/>
    </row>
    <row r="9" spans="1:17" s="37" customFormat="1" ht="18" customHeight="1">
      <c r="A9" s="60" t="s">
        <v>254</v>
      </c>
      <c r="B9" s="61">
        <f>'预算收入明细表'!C9</f>
        <v>0</v>
      </c>
      <c r="C9" s="61">
        <f>'预算收入明细表'!D9</f>
        <v>0</v>
      </c>
      <c r="D9" s="61">
        <f>'预算收入明细表'!E9</f>
        <v>0</v>
      </c>
      <c r="E9" s="61">
        <f>D9-C9</f>
        <v>0</v>
      </c>
      <c r="F9" s="62" t="e">
        <f>E9/C9*100</f>
        <v>#DIV/0!</v>
      </c>
      <c r="G9" s="60"/>
      <c r="H9" s="60" t="s">
        <v>255</v>
      </c>
      <c r="I9" s="65">
        <f>'预算支出明细表'!C251</f>
        <v>0</v>
      </c>
      <c r="J9" s="65">
        <f>'预算支出明细表'!D251</f>
        <v>0</v>
      </c>
      <c r="K9" s="66">
        <f aca="true" t="shared" si="1" ref="K9:K33">SUM(L9:N9)</f>
        <v>0</v>
      </c>
      <c r="L9" s="65">
        <f>'预算支出明细表'!F251</f>
        <v>0</v>
      </c>
      <c r="M9" s="65">
        <f>'预算支出明细表'!G251</f>
        <v>0</v>
      </c>
      <c r="N9" s="65">
        <f>'预算支出明细表'!H251</f>
        <v>0</v>
      </c>
      <c r="O9" s="67">
        <f aca="true" t="shared" si="2" ref="O9:O33">K9-J9</f>
        <v>0</v>
      </c>
      <c r="P9" s="68" t="e">
        <f aca="true" t="shared" si="3" ref="P9:P33">O9/J9*100</f>
        <v>#DIV/0!</v>
      </c>
      <c r="Q9" s="60"/>
    </row>
    <row r="10" spans="1:17" s="37" customFormat="1" ht="18" customHeight="1">
      <c r="A10" s="60" t="s">
        <v>256</v>
      </c>
      <c r="B10" s="61">
        <f>'预算收入明细表'!C46</f>
        <v>0</v>
      </c>
      <c r="C10" s="61">
        <f>'预算收入明细表'!D46</f>
        <v>0</v>
      </c>
      <c r="D10" s="61">
        <f>'预算收入明细表'!E46</f>
        <v>0</v>
      </c>
      <c r="E10" s="61">
        <f aca="true" t="shared" si="4" ref="E10:E28">D10-C10</f>
        <v>0</v>
      </c>
      <c r="F10" s="62" t="e">
        <f aca="true" t="shared" si="5" ref="F10:F29">E10/C10*100</f>
        <v>#DIV/0!</v>
      </c>
      <c r="G10" s="60"/>
      <c r="H10" s="60" t="s">
        <v>257</v>
      </c>
      <c r="I10" s="65">
        <f>'预算支出明细表'!C291</f>
        <v>0</v>
      </c>
      <c r="J10" s="65">
        <f>'预算支出明细表'!D291</f>
        <v>0</v>
      </c>
      <c r="K10" s="66">
        <f t="shared" si="1"/>
        <v>81380</v>
      </c>
      <c r="L10" s="65">
        <f>'预算支出明细表'!F291</f>
        <v>0</v>
      </c>
      <c r="M10" s="65">
        <f>'预算支出明细表'!G291</f>
        <v>31380</v>
      </c>
      <c r="N10" s="65">
        <f>'预算支出明细表'!H291</f>
        <v>50000</v>
      </c>
      <c r="O10" s="67">
        <f t="shared" si="2"/>
        <v>81380</v>
      </c>
      <c r="P10" s="68" t="e">
        <f t="shared" si="3"/>
        <v>#DIV/0!</v>
      </c>
      <c r="Q10" s="60"/>
    </row>
    <row r="11" spans="1:17" s="37" customFormat="1" ht="18" customHeight="1">
      <c r="A11" s="60" t="s">
        <v>258</v>
      </c>
      <c r="B11" s="61">
        <f>'预算收入明细表'!C61</f>
        <v>0</v>
      </c>
      <c r="C11" s="61">
        <f>'预算收入明细表'!D61</f>
        <v>0</v>
      </c>
      <c r="D11" s="61">
        <f>'预算收入明细表'!E61</f>
        <v>0</v>
      </c>
      <c r="E11" s="61">
        <f t="shared" si="4"/>
        <v>0</v>
      </c>
      <c r="F11" s="62" t="e">
        <f t="shared" si="5"/>
        <v>#DIV/0!</v>
      </c>
      <c r="G11" s="60"/>
      <c r="H11" s="60" t="s">
        <v>259</v>
      </c>
      <c r="I11" s="65">
        <f>'预算支出明细表'!C310</f>
        <v>110000</v>
      </c>
      <c r="J11" s="65">
        <f>'预算支出明细表'!D310</f>
        <v>40050</v>
      </c>
      <c r="K11" s="66">
        <f t="shared" si="1"/>
        <v>50000</v>
      </c>
      <c r="L11" s="65">
        <f>'预算支出明细表'!F310</f>
        <v>50000</v>
      </c>
      <c r="M11" s="65">
        <f>'预算支出明细表'!G310</f>
        <v>0</v>
      </c>
      <c r="N11" s="65">
        <f>'预算支出明细表'!H310</f>
        <v>0</v>
      </c>
      <c r="O11" s="67">
        <f t="shared" si="2"/>
        <v>9950</v>
      </c>
      <c r="P11" s="68">
        <f t="shared" si="3"/>
        <v>24.8</v>
      </c>
      <c r="Q11" s="60"/>
    </row>
    <row r="12" spans="1:17" s="37" customFormat="1" ht="18" customHeight="1">
      <c r="A12" s="60" t="s">
        <v>260</v>
      </c>
      <c r="B12" s="61">
        <f>'预算收入明细表'!C112</f>
        <v>0</v>
      </c>
      <c r="C12" s="61">
        <f>'预算收入明细表'!D112</f>
        <v>0</v>
      </c>
      <c r="D12" s="61">
        <f>'预算收入明细表'!E112</f>
        <v>0</v>
      </c>
      <c r="E12" s="61">
        <f t="shared" si="4"/>
        <v>0</v>
      </c>
      <c r="F12" s="62" t="e">
        <f t="shared" si="5"/>
        <v>#DIV/0!</v>
      </c>
      <c r="G12" s="60"/>
      <c r="H12" s="60" t="s">
        <v>261</v>
      </c>
      <c r="I12" s="65">
        <f>'预算支出明细表'!C401</f>
        <v>0</v>
      </c>
      <c r="J12" s="65">
        <f>'预算支出明细表'!D401</f>
        <v>0</v>
      </c>
      <c r="K12" s="66">
        <f t="shared" si="1"/>
        <v>0</v>
      </c>
      <c r="L12" s="65">
        <f>'预算支出明细表'!F401</f>
        <v>0</v>
      </c>
      <c r="M12" s="65">
        <f>'预算支出明细表'!G401</f>
        <v>0</v>
      </c>
      <c r="N12" s="65">
        <f>'预算支出明细表'!H401</f>
        <v>0</v>
      </c>
      <c r="O12" s="67">
        <f t="shared" si="2"/>
        <v>0</v>
      </c>
      <c r="P12" s="68" t="e">
        <f t="shared" si="3"/>
        <v>#DIV/0!</v>
      </c>
      <c r="Q12" s="60"/>
    </row>
    <row r="13" spans="1:17" s="37" customFormat="1" ht="18" customHeight="1">
      <c r="A13" s="60" t="s">
        <v>262</v>
      </c>
      <c r="B13" s="61">
        <f>'预算收入明细表'!C112</f>
        <v>0</v>
      </c>
      <c r="C13" s="61">
        <f>'预算收入明细表'!D112</f>
        <v>0</v>
      </c>
      <c r="D13" s="61">
        <f>'预算收入明细表'!E112</f>
        <v>0</v>
      </c>
      <c r="E13" s="61">
        <f t="shared" si="4"/>
        <v>0</v>
      </c>
      <c r="F13" s="62" t="e">
        <f t="shared" si="5"/>
        <v>#DIV/0!</v>
      </c>
      <c r="G13" s="60"/>
      <c r="H13" s="60" t="s">
        <v>263</v>
      </c>
      <c r="I13" s="65">
        <f>'预算支出明细表'!C455</f>
        <v>0</v>
      </c>
      <c r="J13" s="65">
        <f>'预算支出明细表'!D455</f>
        <v>0</v>
      </c>
      <c r="K13" s="66">
        <f t="shared" si="1"/>
        <v>0</v>
      </c>
      <c r="L13" s="65">
        <f>'预算支出明细表'!F455</f>
        <v>0</v>
      </c>
      <c r="M13" s="65">
        <f>'预算支出明细表'!G455</f>
        <v>0</v>
      </c>
      <c r="N13" s="65">
        <f>'预算支出明细表'!H455</f>
        <v>0</v>
      </c>
      <c r="O13" s="67">
        <f t="shared" si="2"/>
        <v>0</v>
      </c>
      <c r="P13" s="68" t="e">
        <f t="shared" si="3"/>
        <v>#DIV/0!</v>
      </c>
      <c r="Q13" s="60"/>
    </row>
    <row r="14" spans="1:17" s="37" customFormat="1" ht="18" customHeight="1">
      <c r="A14" s="60" t="s">
        <v>264</v>
      </c>
      <c r="B14" s="61">
        <f>'预算收入明细表'!C120</f>
        <v>3084150</v>
      </c>
      <c r="C14" s="61">
        <f>'预算收入明细表'!D120</f>
        <v>35182</v>
      </c>
      <c r="D14" s="61">
        <f>'预算收入明细表'!E120</f>
        <v>120000</v>
      </c>
      <c r="E14" s="61">
        <f t="shared" si="4"/>
        <v>84818</v>
      </c>
      <c r="F14" s="62">
        <f t="shared" si="5"/>
        <v>241.1</v>
      </c>
      <c r="G14" s="60"/>
      <c r="H14" s="60" t="s">
        <v>265</v>
      </c>
      <c r="I14" s="65">
        <f>'预算支出明细表'!C509</f>
        <v>31000</v>
      </c>
      <c r="J14" s="65">
        <f>'预算支出明细表'!D509</f>
        <v>28000</v>
      </c>
      <c r="K14" s="66">
        <f t="shared" si="1"/>
        <v>0</v>
      </c>
      <c r="L14" s="65">
        <f>'预算支出明细表'!F509</f>
        <v>0</v>
      </c>
      <c r="M14" s="65">
        <f>'预算支出明细表'!G509</f>
        <v>0</v>
      </c>
      <c r="N14" s="65">
        <f>'预算支出明细表'!H509</f>
        <v>0</v>
      </c>
      <c r="O14" s="67">
        <f t="shared" si="2"/>
        <v>-28000</v>
      </c>
      <c r="P14" s="68">
        <f t="shared" si="3"/>
        <v>-100</v>
      </c>
      <c r="Q14" s="60"/>
    </row>
    <row r="15" spans="1:17" s="37" customFormat="1" ht="18" customHeight="1">
      <c r="A15" s="60" t="s">
        <v>266</v>
      </c>
      <c r="B15" s="61">
        <f>'预算收入明细表'!C125</f>
        <v>0</v>
      </c>
      <c r="C15" s="61">
        <f>'预算收入明细表'!D125</f>
        <v>0</v>
      </c>
      <c r="D15" s="61">
        <f>'预算收入明细表'!E125</f>
        <v>0</v>
      </c>
      <c r="E15" s="61">
        <f t="shared" si="4"/>
        <v>0</v>
      </c>
      <c r="F15" s="62" t="e">
        <f t="shared" si="5"/>
        <v>#DIV/0!</v>
      </c>
      <c r="G15" s="60"/>
      <c r="H15" s="60" t="s">
        <v>267</v>
      </c>
      <c r="I15" s="65">
        <f>'预算支出明细表'!C566</f>
        <v>34650</v>
      </c>
      <c r="J15" s="65">
        <f>'预算支出明细表'!D566</f>
        <v>0</v>
      </c>
      <c r="K15" s="66">
        <f t="shared" si="1"/>
        <v>0</v>
      </c>
      <c r="L15" s="65">
        <f>'预算支出明细表'!F566</f>
        <v>0</v>
      </c>
      <c r="M15" s="65">
        <f>'预算支出明细表'!G566</f>
        <v>0</v>
      </c>
      <c r="N15" s="65">
        <f>'预算支出明细表'!H566</f>
        <v>0</v>
      </c>
      <c r="O15" s="67">
        <f t="shared" si="2"/>
        <v>0</v>
      </c>
      <c r="P15" s="68" t="e">
        <f t="shared" si="3"/>
        <v>#DIV/0!</v>
      </c>
      <c r="Q15" s="60"/>
    </row>
    <row r="16" spans="1:17" s="37" customFormat="1" ht="18" customHeight="1">
      <c r="A16" s="60" t="s">
        <v>268</v>
      </c>
      <c r="B16" s="61">
        <f>'预算收入明细表'!C129</f>
        <v>0</v>
      </c>
      <c r="C16" s="61">
        <f>'预算收入明细表'!D129</f>
        <v>0</v>
      </c>
      <c r="D16" s="61">
        <f>'预算收入明细表'!E129</f>
        <v>0</v>
      </c>
      <c r="E16" s="61">
        <f t="shared" si="4"/>
        <v>0</v>
      </c>
      <c r="F16" s="62" t="e">
        <f t="shared" si="5"/>
        <v>#DIV/0!</v>
      </c>
      <c r="G16" s="60"/>
      <c r="H16" s="60" t="s">
        <v>269</v>
      </c>
      <c r="I16" s="65">
        <f>'预算支出明细表'!C687</f>
        <v>432442</v>
      </c>
      <c r="J16" s="65">
        <f>'预算支出明细表'!D687</f>
        <v>379040</v>
      </c>
      <c r="K16" s="66">
        <f t="shared" si="1"/>
        <v>1080861</v>
      </c>
      <c r="L16" s="65">
        <f>'预算支出明细表'!F687</f>
        <v>0</v>
      </c>
      <c r="M16" s="65">
        <f>'预算支出明细表'!G687</f>
        <v>21933</v>
      </c>
      <c r="N16" s="65">
        <f>'预算支出明细表'!H687</f>
        <v>1058928</v>
      </c>
      <c r="O16" s="67">
        <f t="shared" si="2"/>
        <v>701821</v>
      </c>
      <c r="P16" s="68">
        <f t="shared" si="3"/>
        <v>185.2</v>
      </c>
      <c r="Q16" s="60"/>
    </row>
    <row r="17" spans="1:17" s="37" customFormat="1" ht="18" customHeight="1">
      <c r="A17" s="60" t="s">
        <v>270</v>
      </c>
      <c r="B17" s="61">
        <f>'预算收入明细表'!C130</f>
        <v>880000</v>
      </c>
      <c r="C17" s="61">
        <f>'预算收入明细表'!D130</f>
        <v>261432</v>
      </c>
      <c r="D17" s="61">
        <f>'预算收入明细表'!E130</f>
        <v>600000</v>
      </c>
      <c r="E17" s="61">
        <f t="shared" si="4"/>
        <v>338568</v>
      </c>
      <c r="F17" s="62">
        <f t="shared" si="5"/>
        <v>129.5</v>
      </c>
      <c r="G17" s="60"/>
      <c r="H17" s="60" t="s">
        <v>271</v>
      </c>
      <c r="I17" s="65">
        <f>'预算支出明细表'!C759</f>
        <v>400000</v>
      </c>
      <c r="J17" s="65">
        <f>'预算支出明细表'!D759</f>
        <v>366341</v>
      </c>
      <c r="K17" s="66">
        <f t="shared" si="1"/>
        <v>133659</v>
      </c>
      <c r="L17" s="65">
        <f>'预算支出明细表'!F759</f>
        <v>0</v>
      </c>
      <c r="M17" s="65">
        <f>'预算支出明细表'!G759</f>
        <v>33659</v>
      </c>
      <c r="N17" s="65">
        <f>'预算支出明细表'!H759</f>
        <v>100000</v>
      </c>
      <c r="O17" s="67">
        <f t="shared" si="2"/>
        <v>-232682</v>
      </c>
      <c r="P17" s="68">
        <f t="shared" si="3"/>
        <v>-63.5</v>
      </c>
      <c r="Q17" s="60"/>
    </row>
    <row r="18" spans="1:17" s="37" customFormat="1" ht="18" customHeight="1">
      <c r="A18" s="60" t="s">
        <v>272</v>
      </c>
      <c r="B18" s="61">
        <f>'预算收入明细表'!C132</f>
        <v>0</v>
      </c>
      <c r="C18" s="61">
        <f>'预算收入明细表'!D132</f>
        <v>0</v>
      </c>
      <c r="D18" s="61">
        <f>'预算收入明细表'!E132</f>
        <v>0</v>
      </c>
      <c r="E18" s="61">
        <f t="shared" si="4"/>
        <v>0</v>
      </c>
      <c r="F18" s="62" t="e">
        <f t="shared" si="5"/>
        <v>#DIV/0!</v>
      </c>
      <c r="G18" s="60"/>
      <c r="H18" s="60" t="s">
        <v>273</v>
      </c>
      <c r="I18" s="65">
        <f>'预算支出明细表'!C837</f>
        <v>27510584</v>
      </c>
      <c r="J18" s="65">
        <f>'预算支出明细表'!D837</f>
        <v>21813639</v>
      </c>
      <c r="K18" s="66">
        <f t="shared" si="1"/>
        <v>12380303</v>
      </c>
      <c r="L18" s="65">
        <f>'预算支出明细表'!F837</f>
        <v>50000</v>
      </c>
      <c r="M18" s="65">
        <f>'预算支出明细表'!G837</f>
        <v>6493503</v>
      </c>
      <c r="N18" s="65">
        <f>'预算支出明细表'!H837</f>
        <v>5836800</v>
      </c>
      <c r="O18" s="67">
        <f t="shared" si="2"/>
        <v>-9433336</v>
      </c>
      <c r="P18" s="68">
        <f t="shared" si="3"/>
        <v>-43.2</v>
      </c>
      <c r="Q18" s="60"/>
    </row>
    <row r="19" spans="1:17" s="37" customFormat="1" ht="18" customHeight="1">
      <c r="A19" s="60" t="s">
        <v>274</v>
      </c>
      <c r="B19" s="61">
        <f>'预算收入明细表'!C133</f>
        <v>0</v>
      </c>
      <c r="C19" s="61">
        <f>'预算收入明细表'!D133</f>
        <v>0</v>
      </c>
      <c r="D19" s="61">
        <f>'预算收入明细表'!E133</f>
        <v>0</v>
      </c>
      <c r="E19" s="61">
        <f t="shared" si="4"/>
        <v>0</v>
      </c>
      <c r="F19" s="62" t="e">
        <f t="shared" si="5"/>
        <v>#DIV/0!</v>
      </c>
      <c r="G19" s="60"/>
      <c r="H19" s="60" t="s">
        <v>275</v>
      </c>
      <c r="I19" s="65">
        <f>'预算支出明细表'!C860</f>
        <v>57745192</v>
      </c>
      <c r="J19" s="65">
        <f>'预算支出明细表'!D860</f>
        <v>57326100</v>
      </c>
      <c r="K19" s="66">
        <f t="shared" si="1"/>
        <v>20862696</v>
      </c>
      <c r="L19" s="65">
        <f>'预算支出明细表'!F860</f>
        <v>0</v>
      </c>
      <c r="M19" s="65">
        <f>'预算支出明细表'!G860</f>
        <v>14796536</v>
      </c>
      <c r="N19" s="65">
        <f>'预算支出明细表'!H860</f>
        <v>6066160</v>
      </c>
      <c r="O19" s="67">
        <f t="shared" si="2"/>
        <v>-36463404</v>
      </c>
      <c r="P19" s="68">
        <f t="shared" si="3"/>
        <v>-63.6</v>
      </c>
      <c r="Q19" s="60"/>
    </row>
    <row r="20" spans="1:17" s="37" customFormat="1" ht="18" customHeight="1">
      <c r="A20" s="60" t="s">
        <v>276</v>
      </c>
      <c r="B20" s="61">
        <f>'预算收入明细表'!C134</f>
        <v>0</v>
      </c>
      <c r="C20" s="61">
        <f>'预算收入明细表'!D134</f>
        <v>300</v>
      </c>
      <c r="D20" s="61">
        <f>'预算收入明细表'!E134</f>
        <v>100000</v>
      </c>
      <c r="E20" s="61">
        <f t="shared" si="4"/>
        <v>99700</v>
      </c>
      <c r="F20" s="62">
        <f t="shared" si="5"/>
        <v>33233.3</v>
      </c>
      <c r="G20" s="60"/>
      <c r="H20" s="60" t="s">
        <v>277</v>
      </c>
      <c r="I20" s="65">
        <f>'预算支出明细表'!C971</f>
        <v>226934</v>
      </c>
      <c r="J20" s="65">
        <f>'预算支出明细表'!D971</f>
        <v>83520</v>
      </c>
      <c r="K20" s="66">
        <f t="shared" si="1"/>
        <v>143414</v>
      </c>
      <c r="L20" s="65">
        <f>'预算支出明细表'!F971</f>
        <v>0</v>
      </c>
      <c r="M20" s="65">
        <f>'预算支出明细表'!G971</f>
        <v>143414</v>
      </c>
      <c r="N20" s="65">
        <f>'预算支出明细表'!H971</f>
        <v>0</v>
      </c>
      <c r="O20" s="67">
        <f t="shared" si="2"/>
        <v>59894</v>
      </c>
      <c r="P20" s="68">
        <f t="shared" si="3"/>
        <v>71.7</v>
      </c>
      <c r="Q20" s="60"/>
    </row>
    <row r="21" spans="1:17" s="37" customFormat="1" ht="18" customHeight="1">
      <c r="A21" s="60" t="s">
        <v>278</v>
      </c>
      <c r="B21" s="61">
        <f>'预算收入明细表'!C135</f>
        <v>0</v>
      </c>
      <c r="C21" s="61">
        <f>'预算收入明细表'!D135</f>
        <v>0</v>
      </c>
      <c r="D21" s="61">
        <f>'预算收入明细表'!E135</f>
        <v>0</v>
      </c>
      <c r="E21" s="61">
        <f t="shared" si="4"/>
        <v>0</v>
      </c>
      <c r="F21" s="62" t="e">
        <f t="shared" si="5"/>
        <v>#DIV/0!</v>
      </c>
      <c r="G21" s="60"/>
      <c r="H21" s="60" t="s">
        <v>279</v>
      </c>
      <c r="I21" s="65">
        <f>'预算支出明细表'!C1035</f>
        <v>0</v>
      </c>
      <c r="J21" s="65">
        <f>'预算支出明细表'!D1035</f>
        <v>0</v>
      </c>
      <c r="K21" s="66">
        <f t="shared" si="1"/>
        <v>0</v>
      </c>
      <c r="L21" s="65">
        <f>'预算支出明细表'!F1035</f>
        <v>0</v>
      </c>
      <c r="M21" s="65">
        <f>'预算支出明细表'!G1035</f>
        <v>0</v>
      </c>
      <c r="N21" s="65">
        <f>'预算支出明细表'!H1035</f>
        <v>0</v>
      </c>
      <c r="O21" s="67">
        <f t="shared" si="2"/>
        <v>0</v>
      </c>
      <c r="P21" s="68" t="e">
        <f t="shared" si="3"/>
        <v>#DIV/0!</v>
      </c>
      <c r="Q21" s="60"/>
    </row>
    <row r="22" spans="1:17" s="37" customFormat="1" ht="18" customHeight="1">
      <c r="A22" s="60" t="s">
        <v>280</v>
      </c>
      <c r="B22" s="61">
        <f>'预算收入明细表'!C136</f>
        <v>0</v>
      </c>
      <c r="C22" s="61">
        <f>'预算收入明细表'!D136</f>
        <v>0</v>
      </c>
      <c r="D22" s="61">
        <f>'预算收入明细表'!E136</f>
        <v>0</v>
      </c>
      <c r="E22" s="61">
        <f t="shared" si="4"/>
        <v>0</v>
      </c>
      <c r="F22" s="62" t="e">
        <f t="shared" si="5"/>
        <v>#DIV/0!</v>
      </c>
      <c r="G22" s="60"/>
      <c r="H22" s="60" t="s">
        <v>281</v>
      </c>
      <c r="I22" s="65">
        <f>'预算支出明细表'!C1101</f>
        <v>0</v>
      </c>
      <c r="J22" s="65">
        <f>'预算支出明细表'!D1101</f>
        <v>0</v>
      </c>
      <c r="K22" s="66">
        <f t="shared" si="1"/>
        <v>0</v>
      </c>
      <c r="L22" s="65">
        <f>'预算支出明细表'!F1101</f>
        <v>0</v>
      </c>
      <c r="M22" s="65">
        <f>'预算支出明细表'!G1101</f>
        <v>0</v>
      </c>
      <c r="N22" s="65">
        <f>'预算支出明细表'!H1101</f>
        <v>0</v>
      </c>
      <c r="O22" s="67">
        <f t="shared" si="2"/>
        <v>0</v>
      </c>
      <c r="P22" s="68" t="e">
        <f t="shared" si="3"/>
        <v>#DIV/0!</v>
      </c>
      <c r="Q22" s="60"/>
    </row>
    <row r="23" spans="1:17" s="37" customFormat="1" ht="18" customHeight="1">
      <c r="A23" s="60" t="s">
        <v>282</v>
      </c>
      <c r="B23" s="61">
        <f>'预算收入明细表'!C137</f>
        <v>0</v>
      </c>
      <c r="C23" s="61">
        <f>'预算收入明细表'!D137</f>
        <v>0</v>
      </c>
      <c r="D23" s="61">
        <f>'预算收入明细表'!E137</f>
        <v>0</v>
      </c>
      <c r="E23" s="61">
        <f t="shared" si="4"/>
        <v>0</v>
      </c>
      <c r="F23" s="62" t="e">
        <f t="shared" si="5"/>
        <v>#DIV/0!</v>
      </c>
      <c r="G23" s="60"/>
      <c r="H23" s="60" t="s">
        <v>283</v>
      </c>
      <c r="I23" s="65">
        <f>'预算支出明细表'!C1121</f>
        <v>0</v>
      </c>
      <c r="J23" s="65">
        <f>'预算支出明细表'!D1121</f>
        <v>0</v>
      </c>
      <c r="K23" s="66">
        <f t="shared" si="1"/>
        <v>0</v>
      </c>
      <c r="L23" s="65">
        <f>'预算支出明细表'!F1121</f>
        <v>0</v>
      </c>
      <c r="M23" s="65">
        <f>'预算支出明细表'!G1121</f>
        <v>0</v>
      </c>
      <c r="N23" s="65">
        <f>'预算支出明细表'!H1121</f>
        <v>0</v>
      </c>
      <c r="O23" s="67">
        <f t="shared" si="2"/>
        <v>0</v>
      </c>
      <c r="P23" s="68" t="e">
        <f t="shared" si="3"/>
        <v>#DIV/0!</v>
      </c>
      <c r="Q23" s="60"/>
    </row>
    <row r="24" spans="1:17" s="37" customFormat="1" ht="18" customHeight="1">
      <c r="A24" s="60" t="s">
        <v>284</v>
      </c>
      <c r="B24" s="61">
        <f>'预算收入明细表'!C138</f>
        <v>0</v>
      </c>
      <c r="C24" s="61">
        <f>'预算收入明细表'!D138</f>
        <v>0</v>
      </c>
      <c r="D24" s="61">
        <f>'预算收入明细表'!E138</f>
        <v>0</v>
      </c>
      <c r="E24" s="61">
        <f t="shared" si="4"/>
        <v>0</v>
      </c>
      <c r="F24" s="62" t="e">
        <f t="shared" si="5"/>
        <v>#DIV/0!</v>
      </c>
      <c r="G24" s="60"/>
      <c r="H24" s="60" t="s">
        <v>285</v>
      </c>
      <c r="I24" s="65">
        <f>'预算支出明细表'!C1150</f>
        <v>0</v>
      </c>
      <c r="J24" s="65">
        <f>'预算支出明细表'!D1150</f>
        <v>0</v>
      </c>
      <c r="K24" s="66">
        <f t="shared" si="1"/>
        <v>0</v>
      </c>
      <c r="L24" s="65">
        <f>'预算支出明细表'!F1150</f>
        <v>0</v>
      </c>
      <c r="M24" s="65">
        <f>'预算支出明细表'!G1150</f>
        <v>0</v>
      </c>
      <c r="N24" s="65">
        <f>'预算支出明细表'!H1150</f>
        <v>0</v>
      </c>
      <c r="O24" s="67">
        <f t="shared" si="2"/>
        <v>0</v>
      </c>
      <c r="P24" s="68" t="e">
        <f t="shared" si="3"/>
        <v>#DIV/0!</v>
      </c>
      <c r="Q24" s="60"/>
    </row>
    <row r="25" spans="1:17" s="37" customFormat="1" ht="18" customHeight="1">
      <c r="A25" s="60" t="s">
        <v>286</v>
      </c>
      <c r="B25" s="61">
        <f>'预算收入明细表'!C139</f>
        <v>0</v>
      </c>
      <c r="C25" s="61">
        <f>'预算收入明细表'!D139</f>
        <v>0</v>
      </c>
      <c r="D25" s="61">
        <f>'预算收入明细表'!E139</f>
        <v>0</v>
      </c>
      <c r="E25" s="61">
        <f t="shared" si="4"/>
        <v>0</v>
      </c>
      <c r="F25" s="62" t="e">
        <f t="shared" si="5"/>
        <v>#DIV/0!</v>
      </c>
      <c r="G25" s="60"/>
      <c r="H25" s="60" t="s">
        <v>287</v>
      </c>
      <c r="I25" s="65">
        <f>'预算支出明细表'!C1160</f>
        <v>0</v>
      </c>
      <c r="J25" s="65">
        <f>'预算支出明细表'!D1160</f>
        <v>0</v>
      </c>
      <c r="K25" s="66">
        <f t="shared" si="1"/>
        <v>0</v>
      </c>
      <c r="L25" s="65">
        <f>'预算支出明细表'!F1160</f>
        <v>0</v>
      </c>
      <c r="M25" s="65">
        <f>'预算支出明细表'!G1160</f>
        <v>0</v>
      </c>
      <c r="N25" s="65">
        <f>'预算支出明细表'!H1160</f>
        <v>0</v>
      </c>
      <c r="O25" s="67">
        <f t="shared" si="2"/>
        <v>0</v>
      </c>
      <c r="P25" s="68" t="e">
        <f t="shared" si="3"/>
        <v>#DIV/0!</v>
      </c>
      <c r="Q25" s="60"/>
    </row>
    <row r="26" spans="1:17" s="37" customFormat="1" ht="18" customHeight="1">
      <c r="A26" s="60" t="s">
        <v>288</v>
      </c>
      <c r="B26" s="61">
        <f>'预算收入明细表'!C140</f>
        <v>0</v>
      </c>
      <c r="C26" s="61">
        <f>'预算收入明细表'!D140</f>
        <v>0</v>
      </c>
      <c r="D26" s="61">
        <f>'预算收入明细表'!E140</f>
        <v>0</v>
      </c>
      <c r="E26" s="61">
        <f t="shared" si="4"/>
        <v>0</v>
      </c>
      <c r="F26" s="62" t="e">
        <f t="shared" si="5"/>
        <v>#DIV/0!</v>
      </c>
      <c r="G26" s="60"/>
      <c r="H26" s="60" t="s">
        <v>289</v>
      </c>
      <c r="I26" s="65">
        <f>'预算支出明细表'!C1205</f>
        <v>5125250</v>
      </c>
      <c r="J26" s="65">
        <f>'预算支出明细表'!D1205</f>
        <v>3742750</v>
      </c>
      <c r="K26" s="66">
        <f t="shared" si="1"/>
        <v>0</v>
      </c>
      <c r="L26" s="65">
        <f>'预算支出明细表'!F1205</f>
        <v>0</v>
      </c>
      <c r="M26" s="65">
        <f>'预算支出明细表'!G1205</f>
        <v>0</v>
      </c>
      <c r="N26" s="65">
        <f>'预算支出明细表'!H1205</f>
        <v>0</v>
      </c>
      <c r="O26" s="67">
        <f t="shared" si="2"/>
        <v>-3742750</v>
      </c>
      <c r="P26" s="68">
        <f t="shared" si="3"/>
        <v>-100</v>
      </c>
      <c r="Q26" s="60"/>
    </row>
    <row r="27" spans="1:17" s="37" customFormat="1" ht="18" customHeight="1">
      <c r="A27" s="60" t="s">
        <v>290</v>
      </c>
      <c r="B27" s="61">
        <f>'预算收入明细表'!C141</f>
        <v>0</v>
      </c>
      <c r="C27" s="61">
        <f>'预算收入明细表'!D141</f>
        <v>0</v>
      </c>
      <c r="D27" s="61">
        <f>'预算收入明细表'!E141</f>
        <v>0</v>
      </c>
      <c r="E27" s="61">
        <f t="shared" si="4"/>
        <v>0</v>
      </c>
      <c r="F27" s="62" t="e">
        <f t="shared" si="5"/>
        <v>#DIV/0!</v>
      </c>
      <c r="G27" s="60"/>
      <c r="H27" s="60" t="s">
        <v>291</v>
      </c>
      <c r="I27" s="65">
        <f>'预算支出明细表'!C1225</f>
        <v>0</v>
      </c>
      <c r="J27" s="65">
        <f>'预算支出明细表'!D1225</f>
        <v>0</v>
      </c>
      <c r="K27" s="66">
        <f t="shared" si="1"/>
        <v>0</v>
      </c>
      <c r="L27" s="65">
        <f>'预算支出明细表'!F1225</f>
        <v>0</v>
      </c>
      <c r="M27" s="65">
        <f>'预算支出明细表'!G1225</f>
        <v>0</v>
      </c>
      <c r="N27" s="65">
        <f>'预算支出明细表'!H1225</f>
        <v>0</v>
      </c>
      <c r="O27" s="67">
        <f t="shared" si="2"/>
        <v>0</v>
      </c>
      <c r="P27" s="68" t="e">
        <f t="shared" si="3"/>
        <v>#DIV/0!</v>
      </c>
      <c r="Q27" s="60"/>
    </row>
    <row r="28" spans="1:17" s="37" customFormat="1" ht="18" customHeight="1">
      <c r="A28" s="60" t="s">
        <v>292</v>
      </c>
      <c r="B28" s="61">
        <f>'预算收入明细表'!C142</f>
        <v>0</v>
      </c>
      <c r="C28" s="61">
        <f>'预算收入明细表'!D142</f>
        <v>0</v>
      </c>
      <c r="D28" s="61">
        <f>'预算收入明细表'!E142</f>
        <v>0</v>
      </c>
      <c r="E28" s="61">
        <f t="shared" si="4"/>
        <v>0</v>
      </c>
      <c r="F28" s="62" t="e">
        <f t="shared" si="5"/>
        <v>#DIV/0!</v>
      </c>
      <c r="G28" s="60"/>
      <c r="H28" s="60" t="s">
        <v>293</v>
      </c>
      <c r="I28" s="65">
        <f>'预算支出明细表'!C1278</f>
        <v>0</v>
      </c>
      <c r="J28" s="65">
        <f>'预算支出明细表'!D1278</f>
        <v>0</v>
      </c>
      <c r="K28" s="66">
        <f t="shared" si="1"/>
        <v>0</v>
      </c>
      <c r="L28" s="65">
        <f>'预算支出明细表'!F1278</f>
        <v>0</v>
      </c>
      <c r="M28" s="65">
        <f>'预算支出明细表'!G1278</f>
        <v>0</v>
      </c>
      <c r="N28" s="65">
        <f>'预算支出明细表'!H1278</f>
        <v>0</v>
      </c>
      <c r="O28" s="67">
        <f t="shared" si="2"/>
        <v>0</v>
      </c>
      <c r="P28" s="68" t="e">
        <f t="shared" si="3"/>
        <v>#DIV/0!</v>
      </c>
      <c r="Q28" s="60"/>
    </row>
    <row r="29" spans="1:17" s="37" customFormat="1" ht="18" customHeight="1">
      <c r="A29" s="57" t="s">
        <v>294</v>
      </c>
      <c r="B29" s="58">
        <f>SUM(B30:B37)</f>
        <v>129350</v>
      </c>
      <c r="C29" s="58">
        <f>SUM(C30:C37)</f>
        <v>60828</v>
      </c>
      <c r="D29" s="58">
        <f>SUM(D30:D37)</f>
        <v>63000</v>
      </c>
      <c r="E29" s="58">
        <f>SUM(E30:E37)</f>
        <v>2172</v>
      </c>
      <c r="F29" s="59">
        <f t="shared" si="5"/>
        <v>3.6</v>
      </c>
      <c r="G29" s="57"/>
      <c r="H29" s="60" t="s">
        <v>295</v>
      </c>
      <c r="I29" s="65">
        <f>'预算支出明细表'!C1335</f>
        <v>542637</v>
      </c>
      <c r="J29" s="65">
        <f>'预算支出明细表'!D1335</f>
        <v>0</v>
      </c>
      <c r="K29" s="66">
        <f t="shared" si="1"/>
        <v>1550700</v>
      </c>
      <c r="L29" s="65">
        <f>'预算支出明细表'!F1335</f>
        <v>1550700</v>
      </c>
      <c r="M29" s="65">
        <f>'预算支出明细表'!G1335</f>
        <v>0</v>
      </c>
      <c r="N29" s="65">
        <f>'预算支出明细表'!H1335</f>
        <v>0</v>
      </c>
      <c r="O29" s="67">
        <f t="shared" si="2"/>
        <v>1550700</v>
      </c>
      <c r="P29" s="68" t="e">
        <f t="shared" si="3"/>
        <v>#DIV/0!</v>
      </c>
      <c r="Q29" s="60"/>
    </row>
    <row r="30" spans="1:17" s="37" customFormat="1" ht="18" customHeight="1">
      <c r="A30" s="60" t="s">
        <v>296</v>
      </c>
      <c r="B30" s="61">
        <f>'预算收入明细表'!C144</f>
        <v>0</v>
      </c>
      <c r="C30" s="61">
        <f>'预算收入明细表'!D144</f>
        <v>0</v>
      </c>
      <c r="D30" s="61">
        <f>'预算收入明细表'!E144</f>
        <v>0</v>
      </c>
      <c r="E30" s="61">
        <f aca="true" t="shared" si="6" ref="E30:E37">D30-C30</f>
        <v>0</v>
      </c>
      <c r="F30" s="62" t="e">
        <f aca="true" t="shared" si="7" ref="F30:F37">E30/C30*100</f>
        <v>#DIV/0!</v>
      </c>
      <c r="G30" s="60"/>
      <c r="H30" s="60" t="s">
        <v>297</v>
      </c>
      <c r="I30" s="65">
        <f>'预算支出明细表'!C1336</f>
        <v>250000</v>
      </c>
      <c r="J30" s="65">
        <f>'预算支出明细表'!D1336</f>
        <v>0</v>
      </c>
      <c r="K30" s="66">
        <f t="shared" si="1"/>
        <v>8000000</v>
      </c>
      <c r="L30" s="65">
        <f>'预算支出明细表'!F1336</f>
        <v>8000000</v>
      </c>
      <c r="M30" s="65">
        <f>'预算支出明细表'!G1336</f>
        <v>0</v>
      </c>
      <c r="N30" s="65">
        <f>'预算支出明细表'!H1336</f>
        <v>0</v>
      </c>
      <c r="O30" s="67">
        <f t="shared" si="2"/>
        <v>8000000</v>
      </c>
      <c r="P30" s="68" t="e">
        <f t="shared" si="3"/>
        <v>#DIV/0!</v>
      </c>
      <c r="Q30" s="60"/>
    </row>
    <row r="31" spans="1:17" s="37" customFormat="1" ht="18" customHeight="1">
      <c r="A31" s="60" t="s">
        <v>298</v>
      </c>
      <c r="B31" s="61">
        <f>'预算收入明细表'!C167</f>
        <v>30000</v>
      </c>
      <c r="C31" s="61">
        <f>'预算收入明细表'!D167</f>
        <v>0</v>
      </c>
      <c r="D31" s="61">
        <f>'预算收入明细表'!E167</f>
        <v>0</v>
      </c>
      <c r="E31" s="61">
        <f t="shared" si="6"/>
        <v>0</v>
      </c>
      <c r="F31" s="62" t="e">
        <f t="shared" si="7"/>
        <v>#DIV/0!</v>
      </c>
      <c r="G31" s="60"/>
      <c r="H31" s="60" t="s">
        <v>299</v>
      </c>
      <c r="I31" s="65">
        <f>'预算支出明细表'!C1352</f>
        <v>0</v>
      </c>
      <c r="J31" s="65">
        <f>'预算支出明细表'!D1352</f>
        <v>0</v>
      </c>
      <c r="K31" s="66">
        <f t="shared" si="1"/>
        <v>8000000</v>
      </c>
      <c r="L31" s="65">
        <f>'预算支出明细表'!F1352</f>
        <v>8000000</v>
      </c>
      <c r="M31" s="65">
        <f>'预算支出明细表'!G1352</f>
        <v>0</v>
      </c>
      <c r="N31" s="65">
        <f>'预算支出明细表'!H1352</f>
        <v>0</v>
      </c>
      <c r="O31" s="67">
        <f t="shared" si="2"/>
        <v>8000000</v>
      </c>
      <c r="P31" s="68" t="e">
        <f t="shared" si="3"/>
        <v>#DIV/0!</v>
      </c>
      <c r="Q31" s="60"/>
    </row>
    <row r="32" spans="1:17" s="37" customFormat="1" ht="18" customHeight="1">
      <c r="A32" s="60" t="s">
        <v>300</v>
      </c>
      <c r="B32" s="61">
        <f>'预算收入明细表'!C222</f>
        <v>0</v>
      </c>
      <c r="C32" s="61">
        <f>'预算收入明细表'!D222</f>
        <v>0</v>
      </c>
      <c r="D32" s="61">
        <f>'预算收入明细表'!E222</f>
        <v>0</v>
      </c>
      <c r="E32" s="61">
        <f t="shared" si="6"/>
        <v>0</v>
      </c>
      <c r="F32" s="62" t="e">
        <f t="shared" si="7"/>
        <v>#DIV/0!</v>
      </c>
      <c r="G32" s="60"/>
      <c r="H32" s="60" t="s">
        <v>301</v>
      </c>
      <c r="I32" s="65">
        <f>'预算支出明细表'!C1339</f>
        <v>0</v>
      </c>
      <c r="J32" s="65">
        <f>'预算支出明细表'!D1339</f>
        <v>0</v>
      </c>
      <c r="K32" s="66">
        <f t="shared" si="1"/>
        <v>0</v>
      </c>
      <c r="L32" s="65">
        <f>'预算支出明细表'!F1339</f>
        <v>0</v>
      </c>
      <c r="M32" s="65">
        <f>'预算支出明细表'!G1339</f>
        <v>0</v>
      </c>
      <c r="N32" s="65">
        <f>'预算支出明细表'!H1339</f>
        <v>0</v>
      </c>
      <c r="O32" s="67">
        <f t="shared" si="2"/>
        <v>0</v>
      </c>
      <c r="P32" s="68" t="e">
        <f t="shared" si="3"/>
        <v>#DIV/0!</v>
      </c>
      <c r="Q32" s="60"/>
    </row>
    <row r="33" spans="1:17" s="37" customFormat="1" ht="18" customHeight="1">
      <c r="A33" s="60" t="s">
        <v>302</v>
      </c>
      <c r="B33" s="61">
        <f>'预算收入明细表'!C248</f>
        <v>0</v>
      </c>
      <c r="C33" s="61">
        <f>'预算收入明细表'!D248</f>
        <v>0</v>
      </c>
      <c r="D33" s="61">
        <f>'预算收入明细表'!E248</f>
        <v>0</v>
      </c>
      <c r="E33" s="61">
        <f t="shared" si="6"/>
        <v>0</v>
      </c>
      <c r="F33" s="62" t="e">
        <f t="shared" si="7"/>
        <v>#DIV/0!</v>
      </c>
      <c r="G33" s="60"/>
      <c r="H33" s="60" t="s">
        <v>303</v>
      </c>
      <c r="I33" s="65">
        <f>'预算支出明细表'!C1347</f>
        <v>0</v>
      </c>
      <c r="J33" s="65">
        <f>'预算支出明细表'!D1347</f>
        <v>0</v>
      </c>
      <c r="K33" s="66">
        <f t="shared" si="1"/>
        <v>0</v>
      </c>
      <c r="L33" s="65">
        <f>'预算支出明细表'!F1347</f>
        <v>0</v>
      </c>
      <c r="M33" s="65">
        <f>'预算支出明细表'!G1347</f>
        <v>0</v>
      </c>
      <c r="N33" s="65">
        <f>'预算支出明细表'!H1347</f>
        <v>0</v>
      </c>
      <c r="O33" s="67">
        <f t="shared" si="2"/>
        <v>0</v>
      </c>
      <c r="P33" s="68" t="e">
        <f t="shared" si="3"/>
        <v>#DIV/0!</v>
      </c>
      <c r="Q33" s="60"/>
    </row>
    <row r="34" spans="1:17" s="37" customFormat="1" ht="18" customHeight="1">
      <c r="A34" s="60" t="s">
        <v>304</v>
      </c>
      <c r="B34" s="61">
        <f>'预算收入明细表'!C267</f>
        <v>50000</v>
      </c>
      <c r="C34" s="61">
        <f>'预算收入明细表'!D267</f>
        <v>60828</v>
      </c>
      <c r="D34" s="61">
        <f>'预算收入明细表'!E267</f>
        <v>63000</v>
      </c>
      <c r="E34" s="61">
        <f t="shared" si="6"/>
        <v>2172</v>
      </c>
      <c r="F34" s="62">
        <f t="shared" si="7"/>
        <v>3.6</v>
      </c>
      <c r="G34" s="60"/>
      <c r="H34" s="60"/>
      <c r="I34" s="65"/>
      <c r="J34" s="65"/>
      <c r="K34" s="66"/>
      <c r="L34" s="65"/>
      <c r="M34" s="65"/>
      <c r="N34" s="65"/>
      <c r="O34" s="67"/>
      <c r="P34" s="68"/>
      <c r="Q34" s="60"/>
    </row>
    <row r="35" spans="1:17" s="37" customFormat="1" ht="18" customHeight="1">
      <c r="A35" s="60" t="s">
        <v>305</v>
      </c>
      <c r="B35" s="61">
        <f>'预算收入明细表'!C301</f>
        <v>0</v>
      </c>
      <c r="C35" s="61">
        <f>'预算收入明细表'!D301</f>
        <v>0</v>
      </c>
      <c r="D35" s="61">
        <f>'预算收入明细表'!E301</f>
        <v>0</v>
      </c>
      <c r="E35" s="61">
        <f t="shared" si="6"/>
        <v>0</v>
      </c>
      <c r="F35" s="62" t="e">
        <f t="shared" si="7"/>
        <v>#DIV/0!</v>
      </c>
      <c r="G35" s="60"/>
      <c r="H35" s="60"/>
      <c r="I35" s="65"/>
      <c r="J35" s="65"/>
      <c r="K35" s="66"/>
      <c r="L35" s="65"/>
      <c r="M35" s="65"/>
      <c r="N35" s="65"/>
      <c r="O35" s="67"/>
      <c r="P35" s="68"/>
      <c r="Q35" s="60"/>
    </row>
    <row r="36" spans="1:17" s="37" customFormat="1" ht="18" customHeight="1">
      <c r="A36" s="60" t="s">
        <v>306</v>
      </c>
      <c r="B36" s="61">
        <f>'预算收入明细表'!C304</f>
        <v>0</v>
      </c>
      <c r="C36" s="61">
        <f>'预算收入明细表'!D304</f>
        <v>0</v>
      </c>
      <c r="D36" s="61">
        <f>'预算收入明细表'!E304</f>
        <v>0</v>
      </c>
      <c r="E36" s="61">
        <f t="shared" si="6"/>
        <v>0</v>
      </c>
      <c r="F36" s="62" t="e">
        <f t="shared" si="7"/>
        <v>#DIV/0!</v>
      </c>
      <c r="G36" s="60"/>
      <c r="H36" s="60"/>
      <c r="I36" s="65"/>
      <c r="J36" s="65"/>
      <c r="K36" s="66"/>
      <c r="L36" s="65"/>
      <c r="M36" s="65"/>
      <c r="N36" s="65"/>
      <c r="O36" s="67"/>
      <c r="P36" s="68"/>
      <c r="Q36" s="60"/>
    </row>
    <row r="37" spans="1:17" s="37" customFormat="1" ht="18" customHeight="1">
      <c r="A37" s="60" t="s">
        <v>307</v>
      </c>
      <c r="B37" s="61">
        <f>'预算收入明细表'!C310</f>
        <v>49350</v>
      </c>
      <c r="C37" s="61">
        <f>'预算收入明细表'!D310</f>
        <v>0</v>
      </c>
      <c r="D37" s="61">
        <f>'预算收入明细表'!E310</f>
        <v>0</v>
      </c>
      <c r="E37" s="61">
        <f t="shared" si="6"/>
        <v>0</v>
      </c>
      <c r="F37" s="62" t="e">
        <f t="shared" si="7"/>
        <v>#DIV/0!</v>
      </c>
      <c r="G37" s="60"/>
      <c r="H37" s="60"/>
      <c r="I37" s="65"/>
      <c r="J37" s="65"/>
      <c r="K37" s="66"/>
      <c r="L37" s="65"/>
      <c r="M37" s="65"/>
      <c r="N37" s="65"/>
      <c r="O37" s="67"/>
      <c r="P37" s="68"/>
      <c r="Q37" s="60"/>
    </row>
    <row r="38" spans="1:17" s="37" customFormat="1" ht="14.25" customHeight="1">
      <c r="A38" s="54" t="s">
        <v>308</v>
      </c>
      <c r="B38" s="55">
        <f>B39+B46+B82+B83+B84+B85+B86+B87</f>
        <v>101040592</v>
      </c>
      <c r="C38" s="55">
        <f>C39+C46+C82+C83+C84+C85+C86+C87</f>
        <v>116372782</v>
      </c>
      <c r="D38" s="55">
        <f>D39+D46+D82+D83+D84+D85+D86+D87</f>
        <v>52272120</v>
      </c>
      <c r="E38" s="55">
        <f>E39+E46+E82+E83+E84+E85+E86+E87</f>
        <v>-64100662</v>
      </c>
      <c r="F38" s="56">
        <f aca="true" t="shared" si="8" ref="F38:F54">E38/C38*100</f>
        <v>-55.1</v>
      </c>
      <c r="G38" s="54"/>
      <c r="H38" s="54" t="s">
        <v>309</v>
      </c>
      <c r="I38" s="63">
        <f>I39+I42+I48+I54+I83+I84</f>
        <v>870365</v>
      </c>
      <c r="J38" s="63">
        <f aca="true" t="shared" si="9" ref="J38:O38">J39+J42+J48+J54+J83+J84</f>
        <v>21962982</v>
      </c>
      <c r="K38" s="63">
        <f t="shared" si="9"/>
        <v>1424437</v>
      </c>
      <c r="L38" s="63">
        <f t="shared" si="9"/>
        <v>0</v>
      </c>
      <c r="M38" s="63">
        <f t="shared" si="9"/>
        <v>0</v>
      </c>
      <c r="N38" s="63">
        <f t="shared" si="9"/>
        <v>0</v>
      </c>
      <c r="O38" s="63">
        <f t="shared" si="9"/>
        <v>0</v>
      </c>
      <c r="P38" s="63"/>
      <c r="Q38" s="63"/>
    </row>
    <row r="39" spans="1:17" s="37" customFormat="1" ht="14.25" customHeight="1">
      <c r="A39" s="57" t="s">
        <v>310</v>
      </c>
      <c r="B39" s="58">
        <f>SUM(B40:B45)</f>
        <v>0</v>
      </c>
      <c r="C39" s="58">
        <f>SUM(C40:C45)</f>
        <v>0</v>
      </c>
      <c r="D39" s="58">
        <f>SUM(D40:D45)</f>
        <v>0</v>
      </c>
      <c r="E39" s="58">
        <f>SUM(E40:E45)</f>
        <v>0</v>
      </c>
      <c r="F39" s="59" t="e">
        <f t="shared" si="8"/>
        <v>#DIV/0!</v>
      </c>
      <c r="G39" s="57"/>
      <c r="H39" s="57" t="s">
        <v>311</v>
      </c>
      <c r="I39" s="66">
        <f aca="true" t="shared" si="10" ref="I39:O39">SUM(I40:I42)</f>
        <v>0</v>
      </c>
      <c r="J39" s="66">
        <f t="shared" si="10"/>
        <v>0</v>
      </c>
      <c r="K39" s="66">
        <f t="shared" si="10"/>
        <v>0</v>
      </c>
      <c r="L39" s="66">
        <f t="shared" si="10"/>
        <v>0</v>
      </c>
      <c r="M39" s="66">
        <f t="shared" si="10"/>
        <v>0</v>
      </c>
      <c r="N39" s="66">
        <f t="shared" si="10"/>
        <v>0</v>
      </c>
      <c r="O39" s="66">
        <f t="shared" si="10"/>
        <v>0</v>
      </c>
      <c r="P39" s="66"/>
      <c r="Q39" s="57"/>
    </row>
    <row r="40" spans="1:17" s="37" customFormat="1" ht="14.25" customHeight="1">
      <c r="A40" s="60" t="s">
        <v>312</v>
      </c>
      <c r="B40" s="61"/>
      <c r="C40" s="61"/>
      <c r="D40" s="61"/>
      <c r="E40" s="61">
        <f aca="true" t="shared" si="11" ref="E40:E45">D40-C40</f>
        <v>0</v>
      </c>
      <c r="F40" s="62" t="e">
        <f t="shared" si="8"/>
        <v>#DIV/0!</v>
      </c>
      <c r="G40" s="60"/>
      <c r="H40" s="60" t="s">
        <v>313</v>
      </c>
      <c r="I40" s="65"/>
      <c r="J40" s="65"/>
      <c r="K40" s="66">
        <f aca="true" t="shared" si="12" ref="K40:K47">SUM(L40:N40)</f>
        <v>0</v>
      </c>
      <c r="L40" s="65"/>
      <c r="M40" s="65"/>
      <c r="N40" s="65"/>
      <c r="O40" s="67">
        <f aca="true" t="shared" si="13" ref="O40:O47">K40-J40</f>
        <v>0</v>
      </c>
      <c r="P40" s="68" t="e">
        <f aca="true" t="shared" si="14" ref="P40:P48">O40/J40*100</f>
        <v>#DIV/0!</v>
      </c>
      <c r="Q40" s="60"/>
    </row>
    <row r="41" spans="1:17" s="37" customFormat="1" ht="14.25" customHeight="1">
      <c r="A41" s="60" t="s">
        <v>314</v>
      </c>
      <c r="B41" s="61"/>
      <c r="C41" s="61"/>
      <c r="D41" s="61"/>
      <c r="E41" s="61">
        <f t="shared" si="11"/>
        <v>0</v>
      </c>
      <c r="F41" s="62" t="e">
        <f t="shared" si="8"/>
        <v>#DIV/0!</v>
      </c>
      <c r="G41" s="60"/>
      <c r="H41" s="60" t="s">
        <v>315</v>
      </c>
      <c r="I41" s="65"/>
      <c r="J41" s="65"/>
      <c r="K41" s="66">
        <f t="shared" si="12"/>
        <v>0</v>
      </c>
      <c r="L41" s="65"/>
      <c r="M41" s="65"/>
      <c r="N41" s="65"/>
      <c r="O41" s="67">
        <f t="shared" si="13"/>
        <v>0</v>
      </c>
      <c r="P41" s="68" t="e">
        <f t="shared" si="14"/>
        <v>#DIV/0!</v>
      </c>
      <c r="Q41" s="60"/>
    </row>
    <row r="42" spans="1:17" s="37" customFormat="1" ht="14.25" customHeight="1">
      <c r="A42" s="60" t="s">
        <v>316</v>
      </c>
      <c r="B42" s="61"/>
      <c r="C42" s="61"/>
      <c r="D42" s="61"/>
      <c r="E42" s="61">
        <f t="shared" si="11"/>
        <v>0</v>
      </c>
      <c r="F42" s="62" t="e">
        <f t="shared" si="8"/>
        <v>#DIV/0!</v>
      </c>
      <c r="G42" s="60"/>
      <c r="H42" s="57" t="s">
        <v>317</v>
      </c>
      <c r="I42" s="66">
        <f>SUM(I43:I44)</f>
        <v>0</v>
      </c>
      <c r="J42" s="66">
        <f aca="true" t="shared" si="15" ref="J42:O42">SUM(J43:J44)</f>
        <v>0</v>
      </c>
      <c r="K42" s="66">
        <f t="shared" si="15"/>
        <v>0</v>
      </c>
      <c r="L42" s="66">
        <f t="shared" si="15"/>
        <v>0</v>
      </c>
      <c r="M42" s="66">
        <f t="shared" si="15"/>
        <v>0</v>
      </c>
      <c r="N42" s="66">
        <f t="shared" si="15"/>
        <v>0</v>
      </c>
      <c r="O42" s="66">
        <f t="shared" si="15"/>
        <v>0</v>
      </c>
      <c r="P42" s="59" t="e">
        <f t="shared" si="14"/>
        <v>#DIV/0!</v>
      </c>
      <c r="Q42" s="60"/>
    </row>
    <row r="43" spans="1:17" s="37" customFormat="1" ht="14.25" customHeight="1">
      <c r="A43" s="60" t="s">
        <v>318</v>
      </c>
      <c r="B43" s="61"/>
      <c r="C43" s="61"/>
      <c r="D43" s="61"/>
      <c r="E43" s="61">
        <f t="shared" si="11"/>
        <v>0</v>
      </c>
      <c r="F43" s="62" t="e">
        <f t="shared" si="8"/>
        <v>#DIV/0!</v>
      </c>
      <c r="G43" s="60"/>
      <c r="H43" s="60" t="s">
        <v>319</v>
      </c>
      <c r="I43" s="65"/>
      <c r="J43" s="65"/>
      <c r="K43" s="66">
        <f t="shared" si="12"/>
        <v>0</v>
      </c>
      <c r="L43" s="65"/>
      <c r="M43" s="65"/>
      <c r="N43" s="65"/>
      <c r="O43" s="67">
        <f t="shared" si="13"/>
        <v>0</v>
      </c>
      <c r="P43" s="68" t="e">
        <f t="shared" si="14"/>
        <v>#DIV/0!</v>
      </c>
      <c r="Q43" s="60"/>
    </row>
    <row r="44" spans="1:17" s="37" customFormat="1" ht="14.25" customHeight="1">
      <c r="A44" s="60" t="s">
        <v>320</v>
      </c>
      <c r="B44" s="61"/>
      <c r="C44" s="61"/>
      <c r="D44" s="61"/>
      <c r="E44" s="61">
        <f t="shared" si="11"/>
        <v>0</v>
      </c>
      <c r="F44" s="62" t="e">
        <f t="shared" si="8"/>
        <v>#DIV/0!</v>
      </c>
      <c r="G44" s="60"/>
      <c r="H44" s="60" t="s">
        <v>321</v>
      </c>
      <c r="I44" s="65"/>
      <c r="J44" s="65"/>
      <c r="K44" s="66">
        <f t="shared" si="12"/>
        <v>0</v>
      </c>
      <c r="L44" s="65"/>
      <c r="M44" s="65"/>
      <c r="N44" s="65"/>
      <c r="O44" s="67">
        <f t="shared" si="13"/>
        <v>0</v>
      </c>
      <c r="P44" s="68" t="e">
        <f t="shared" si="14"/>
        <v>#DIV/0!</v>
      </c>
      <c r="Q44" s="60"/>
    </row>
    <row r="45" spans="1:17" s="37" customFormat="1" ht="14.25" customHeight="1">
      <c r="A45" s="60" t="s">
        <v>322</v>
      </c>
      <c r="B45" s="61"/>
      <c r="C45" s="61"/>
      <c r="D45" s="61"/>
      <c r="E45" s="61">
        <f t="shared" si="11"/>
        <v>0</v>
      </c>
      <c r="F45" s="62" t="e">
        <f t="shared" si="8"/>
        <v>#DIV/0!</v>
      </c>
      <c r="G45" s="60"/>
      <c r="H45" s="60" t="s">
        <v>323</v>
      </c>
      <c r="I45" s="65"/>
      <c r="J45" s="65"/>
      <c r="K45" s="66">
        <f t="shared" si="12"/>
        <v>0</v>
      </c>
      <c r="L45" s="65"/>
      <c r="M45" s="65"/>
      <c r="N45" s="65"/>
      <c r="O45" s="67">
        <f t="shared" si="13"/>
        <v>0</v>
      </c>
      <c r="P45" s="68" t="e">
        <f t="shared" si="14"/>
        <v>#DIV/0!</v>
      </c>
      <c r="Q45" s="60"/>
    </row>
    <row r="46" spans="1:17" s="37" customFormat="1" ht="14.25" customHeight="1">
      <c r="A46" s="57" t="s">
        <v>324</v>
      </c>
      <c r="B46" s="58">
        <f>SUM(B47:B81)</f>
        <v>17770713</v>
      </c>
      <c r="C46" s="58">
        <f>SUM(C47:C81)</f>
        <v>17770713</v>
      </c>
      <c r="D46" s="58">
        <f>SUM(D47:D81)</f>
        <v>17770713</v>
      </c>
      <c r="E46" s="58">
        <f>SUM(E47:E81)</f>
        <v>0</v>
      </c>
      <c r="F46" s="59">
        <f t="shared" si="8"/>
        <v>0</v>
      </c>
      <c r="G46" s="57"/>
      <c r="H46" s="60"/>
      <c r="I46" s="65"/>
      <c r="J46" s="65"/>
      <c r="K46" s="66">
        <f t="shared" si="12"/>
        <v>0</v>
      </c>
      <c r="L46" s="65"/>
      <c r="M46" s="65"/>
      <c r="N46" s="65"/>
      <c r="O46" s="67">
        <f t="shared" si="13"/>
        <v>0</v>
      </c>
      <c r="P46" s="68" t="e">
        <f t="shared" si="14"/>
        <v>#DIV/0!</v>
      </c>
      <c r="Q46" s="60"/>
    </row>
    <row r="47" spans="1:17" s="37" customFormat="1" ht="14.25" customHeight="1">
      <c r="A47" s="60" t="s">
        <v>325</v>
      </c>
      <c r="B47" s="61">
        <v>5520000</v>
      </c>
      <c r="C47" s="61">
        <v>5520000</v>
      </c>
      <c r="D47" s="61">
        <v>5520000</v>
      </c>
      <c r="E47" s="61">
        <f aca="true" t="shared" si="16" ref="E47:E54">D47-C47</f>
        <v>0</v>
      </c>
      <c r="F47" s="62">
        <f t="shared" si="8"/>
        <v>0</v>
      </c>
      <c r="G47" s="60"/>
      <c r="H47" s="60"/>
      <c r="I47" s="65"/>
      <c r="J47" s="65"/>
      <c r="K47" s="66">
        <f t="shared" si="12"/>
        <v>0</v>
      </c>
      <c r="L47" s="65"/>
      <c r="M47" s="65"/>
      <c r="N47" s="65"/>
      <c r="O47" s="67">
        <f t="shared" si="13"/>
        <v>0</v>
      </c>
      <c r="P47" s="68" t="e">
        <f t="shared" si="14"/>
        <v>#DIV/0!</v>
      </c>
      <c r="Q47" s="60"/>
    </row>
    <row r="48" spans="1:17" s="37" customFormat="1" ht="14.25" customHeight="1">
      <c r="A48" s="60" t="s">
        <v>326</v>
      </c>
      <c r="B48" s="61"/>
      <c r="C48" s="61"/>
      <c r="D48" s="61"/>
      <c r="E48" s="61">
        <f t="shared" si="16"/>
        <v>0</v>
      </c>
      <c r="F48" s="62" t="e">
        <f t="shared" si="8"/>
        <v>#DIV/0!</v>
      </c>
      <c r="G48" s="60"/>
      <c r="H48" s="57" t="s">
        <v>327</v>
      </c>
      <c r="I48" s="66">
        <f aca="true" t="shared" si="17" ref="I48:O48">SUM(I49)</f>
        <v>0</v>
      </c>
      <c r="J48" s="66">
        <f t="shared" si="17"/>
        <v>0</v>
      </c>
      <c r="K48" s="66">
        <f t="shared" si="17"/>
        <v>0</v>
      </c>
      <c r="L48" s="66">
        <f t="shared" si="17"/>
        <v>0</v>
      </c>
      <c r="M48" s="66">
        <f t="shared" si="17"/>
        <v>0</v>
      </c>
      <c r="N48" s="66">
        <f t="shared" si="17"/>
        <v>0</v>
      </c>
      <c r="O48" s="66">
        <f t="shared" si="17"/>
        <v>0</v>
      </c>
      <c r="P48" s="59" t="e">
        <f t="shared" si="14"/>
        <v>#DIV/0!</v>
      </c>
      <c r="Q48" s="57"/>
    </row>
    <row r="49" spans="1:17" s="37" customFormat="1" ht="14.25" customHeight="1">
      <c r="A49" s="60" t="s">
        <v>328</v>
      </c>
      <c r="B49" s="61"/>
      <c r="C49" s="61"/>
      <c r="D49" s="61"/>
      <c r="E49" s="61">
        <f t="shared" si="16"/>
        <v>0</v>
      </c>
      <c r="F49" s="62" t="e">
        <f t="shared" si="8"/>
        <v>#DIV/0!</v>
      </c>
      <c r="G49" s="60"/>
      <c r="H49" s="60" t="s">
        <v>329</v>
      </c>
      <c r="I49" s="65"/>
      <c r="J49" s="65"/>
      <c r="K49" s="66">
        <f aca="true" t="shared" si="18" ref="K49:K87">SUM(L49:N49)</f>
        <v>0</v>
      </c>
      <c r="L49" s="65"/>
      <c r="M49" s="65"/>
      <c r="N49" s="65"/>
      <c r="O49" s="67">
        <f aca="true" t="shared" si="19" ref="O49:O87">K49-J49</f>
        <v>0</v>
      </c>
      <c r="P49" s="68" t="e">
        <f aca="true" t="shared" si="20" ref="P49:P87">O49/J49*100</f>
        <v>#DIV/0!</v>
      </c>
      <c r="Q49" s="60"/>
    </row>
    <row r="50" spans="1:17" s="37" customFormat="1" ht="14.25" customHeight="1">
      <c r="A50" s="60" t="s">
        <v>330</v>
      </c>
      <c r="B50" s="61"/>
      <c r="C50" s="61"/>
      <c r="D50" s="61"/>
      <c r="E50" s="61">
        <f t="shared" si="16"/>
        <v>0</v>
      </c>
      <c r="F50" s="62" t="e">
        <f t="shared" si="8"/>
        <v>#DIV/0!</v>
      </c>
      <c r="G50" s="60"/>
      <c r="H50" s="60"/>
      <c r="I50" s="65"/>
      <c r="J50" s="65"/>
      <c r="K50" s="66">
        <f t="shared" si="18"/>
        <v>0</v>
      </c>
      <c r="L50" s="65"/>
      <c r="M50" s="65"/>
      <c r="N50" s="65"/>
      <c r="O50" s="67">
        <f t="shared" si="19"/>
        <v>0</v>
      </c>
      <c r="P50" s="68" t="e">
        <f t="shared" si="20"/>
        <v>#DIV/0!</v>
      </c>
      <c r="Q50" s="60"/>
    </row>
    <row r="51" spans="1:17" s="37" customFormat="1" ht="14.25" customHeight="1">
      <c r="A51" s="60" t="s">
        <v>331</v>
      </c>
      <c r="B51" s="61"/>
      <c r="C51" s="61"/>
      <c r="D51" s="61"/>
      <c r="E51" s="61">
        <f t="shared" si="16"/>
        <v>0</v>
      </c>
      <c r="F51" s="62" t="e">
        <f t="shared" si="8"/>
        <v>#DIV/0!</v>
      </c>
      <c r="G51" s="60"/>
      <c r="H51" s="60"/>
      <c r="I51" s="65"/>
      <c r="J51" s="65"/>
      <c r="K51" s="66">
        <f t="shared" si="18"/>
        <v>0</v>
      </c>
      <c r="L51" s="65"/>
      <c r="M51" s="65"/>
      <c r="N51" s="65"/>
      <c r="O51" s="67">
        <f t="shared" si="19"/>
        <v>0</v>
      </c>
      <c r="P51" s="68" t="e">
        <f t="shared" si="20"/>
        <v>#DIV/0!</v>
      </c>
      <c r="Q51" s="60"/>
    </row>
    <row r="52" spans="1:17" s="37" customFormat="1" ht="14.25" customHeight="1">
      <c r="A52" s="60" t="s">
        <v>332</v>
      </c>
      <c r="B52" s="61"/>
      <c r="C52" s="61"/>
      <c r="D52" s="61"/>
      <c r="E52" s="61">
        <f t="shared" si="16"/>
        <v>0</v>
      </c>
      <c r="F52" s="62" t="e">
        <f t="shared" si="8"/>
        <v>#DIV/0!</v>
      </c>
      <c r="G52" s="60"/>
      <c r="H52" s="60"/>
      <c r="I52" s="65"/>
      <c r="J52" s="65"/>
      <c r="K52" s="66">
        <f t="shared" si="18"/>
        <v>0</v>
      </c>
      <c r="L52" s="65"/>
      <c r="M52" s="65"/>
      <c r="N52" s="65"/>
      <c r="O52" s="67">
        <f t="shared" si="19"/>
        <v>0</v>
      </c>
      <c r="P52" s="68" t="e">
        <f t="shared" si="20"/>
        <v>#DIV/0!</v>
      </c>
      <c r="Q52" s="60"/>
    </row>
    <row r="53" spans="1:17" s="37" customFormat="1" ht="14.25" customHeight="1">
      <c r="A53" s="60" t="s">
        <v>333</v>
      </c>
      <c r="B53" s="61"/>
      <c r="C53" s="61"/>
      <c r="D53" s="61"/>
      <c r="E53" s="61">
        <f t="shared" si="16"/>
        <v>0</v>
      </c>
      <c r="F53" s="62" t="e">
        <f t="shared" si="8"/>
        <v>#DIV/0!</v>
      </c>
      <c r="G53" s="60"/>
      <c r="H53" s="60"/>
      <c r="I53" s="65"/>
      <c r="J53" s="65"/>
      <c r="K53" s="66">
        <f t="shared" si="18"/>
        <v>0</v>
      </c>
      <c r="L53" s="65"/>
      <c r="M53" s="65"/>
      <c r="N53" s="65"/>
      <c r="O53" s="67">
        <f t="shared" si="19"/>
        <v>0</v>
      </c>
      <c r="P53" s="68" t="e">
        <f t="shared" si="20"/>
        <v>#DIV/0!</v>
      </c>
      <c r="Q53" s="60"/>
    </row>
    <row r="54" spans="1:17" s="37" customFormat="1" ht="14.25" customHeight="1">
      <c r="A54" s="60" t="s">
        <v>334</v>
      </c>
      <c r="B54" s="61"/>
      <c r="C54" s="61"/>
      <c r="D54" s="61"/>
      <c r="E54" s="61">
        <f t="shared" si="16"/>
        <v>0</v>
      </c>
      <c r="F54" s="62" t="e">
        <f t="shared" si="8"/>
        <v>#DIV/0!</v>
      </c>
      <c r="G54" s="60"/>
      <c r="H54" s="60" t="s">
        <v>335</v>
      </c>
      <c r="I54" s="65"/>
      <c r="J54" s="65"/>
      <c r="K54" s="66">
        <f t="shared" si="18"/>
        <v>0</v>
      </c>
      <c r="L54" s="65"/>
      <c r="M54" s="65"/>
      <c r="N54" s="65"/>
      <c r="O54" s="67">
        <f t="shared" si="19"/>
        <v>0</v>
      </c>
      <c r="P54" s="68" t="e">
        <f t="shared" si="20"/>
        <v>#DIV/0!</v>
      </c>
      <c r="Q54" s="60"/>
    </row>
    <row r="55" spans="1:17" s="37" customFormat="1" ht="14.25" customHeight="1">
      <c r="A55" s="60" t="s">
        <v>336</v>
      </c>
      <c r="B55" s="61">
        <v>559000</v>
      </c>
      <c r="C55" s="61">
        <v>559000</v>
      </c>
      <c r="D55" s="61">
        <v>559000</v>
      </c>
      <c r="E55" s="61">
        <f aca="true" t="shared" si="21" ref="E55:E79">D55-C55</f>
        <v>0</v>
      </c>
      <c r="F55" s="62">
        <f aca="true" t="shared" si="22" ref="F55:F79">E55/C55*100</f>
        <v>0</v>
      </c>
      <c r="G55" s="60"/>
      <c r="H55" s="60"/>
      <c r="I55" s="65"/>
      <c r="J55" s="65"/>
      <c r="K55" s="66">
        <f t="shared" si="18"/>
        <v>0</v>
      </c>
      <c r="L55" s="65"/>
      <c r="M55" s="65"/>
      <c r="N55" s="65"/>
      <c r="O55" s="67">
        <f t="shared" si="19"/>
        <v>0</v>
      </c>
      <c r="P55" s="68" t="e">
        <f t="shared" si="20"/>
        <v>#DIV/0!</v>
      </c>
      <c r="Q55" s="60"/>
    </row>
    <row r="56" spans="1:17" s="37" customFormat="1" ht="14.25" customHeight="1">
      <c r="A56" s="60" t="s">
        <v>337</v>
      </c>
      <c r="B56" s="61"/>
      <c r="C56" s="61"/>
      <c r="D56" s="61"/>
      <c r="E56" s="61">
        <f t="shared" si="21"/>
        <v>0</v>
      </c>
      <c r="F56" s="62" t="e">
        <f t="shared" si="22"/>
        <v>#DIV/0!</v>
      </c>
      <c r="G56" s="60"/>
      <c r="H56" s="60"/>
      <c r="I56" s="65"/>
      <c r="J56" s="65"/>
      <c r="K56" s="66">
        <f t="shared" si="18"/>
        <v>0</v>
      </c>
      <c r="L56" s="65"/>
      <c r="M56" s="65"/>
      <c r="N56" s="65"/>
      <c r="O56" s="67">
        <f t="shared" si="19"/>
        <v>0</v>
      </c>
      <c r="P56" s="68" t="e">
        <f t="shared" si="20"/>
        <v>#DIV/0!</v>
      </c>
      <c r="Q56" s="60"/>
    </row>
    <row r="57" spans="1:17" s="37" customFormat="1" ht="14.25" customHeight="1">
      <c r="A57" s="60" t="s">
        <v>338</v>
      </c>
      <c r="B57" s="61"/>
      <c r="C57" s="61"/>
      <c r="D57" s="61"/>
      <c r="E57" s="61">
        <f t="shared" si="21"/>
        <v>0</v>
      </c>
      <c r="F57" s="62" t="e">
        <f t="shared" si="22"/>
        <v>#DIV/0!</v>
      </c>
      <c r="G57" s="60"/>
      <c r="H57" s="60"/>
      <c r="I57" s="65"/>
      <c r="J57" s="65"/>
      <c r="K57" s="66">
        <f t="shared" si="18"/>
        <v>0</v>
      </c>
      <c r="L57" s="65"/>
      <c r="M57" s="65"/>
      <c r="N57" s="65"/>
      <c r="O57" s="67">
        <f t="shared" si="19"/>
        <v>0</v>
      </c>
      <c r="P57" s="68" t="e">
        <f t="shared" si="20"/>
        <v>#DIV/0!</v>
      </c>
      <c r="Q57" s="60"/>
    </row>
    <row r="58" spans="1:17" s="37" customFormat="1" ht="14.25" customHeight="1">
      <c r="A58" s="60" t="s">
        <v>339</v>
      </c>
      <c r="B58" s="61"/>
      <c r="C58" s="61"/>
      <c r="D58" s="61"/>
      <c r="E58" s="61">
        <f t="shared" si="21"/>
        <v>0</v>
      </c>
      <c r="F58" s="62" t="e">
        <f t="shared" si="22"/>
        <v>#DIV/0!</v>
      </c>
      <c r="G58" s="60"/>
      <c r="H58" s="60"/>
      <c r="I58" s="65"/>
      <c r="J58" s="65"/>
      <c r="K58" s="66">
        <f t="shared" si="18"/>
        <v>0</v>
      </c>
      <c r="L58" s="65"/>
      <c r="M58" s="65"/>
      <c r="N58" s="65"/>
      <c r="O58" s="67">
        <f t="shared" si="19"/>
        <v>0</v>
      </c>
      <c r="P58" s="68" t="e">
        <f t="shared" si="20"/>
        <v>#DIV/0!</v>
      </c>
      <c r="Q58" s="60"/>
    </row>
    <row r="59" spans="1:17" s="37" customFormat="1" ht="14.25" customHeight="1">
      <c r="A59" s="60" t="s">
        <v>340</v>
      </c>
      <c r="B59" s="61"/>
      <c r="C59" s="61"/>
      <c r="D59" s="61"/>
      <c r="E59" s="61">
        <f t="shared" si="21"/>
        <v>0</v>
      </c>
      <c r="F59" s="62" t="e">
        <f t="shared" si="22"/>
        <v>#DIV/0!</v>
      </c>
      <c r="G59" s="60"/>
      <c r="H59" s="60"/>
      <c r="I59" s="65"/>
      <c r="J59" s="65"/>
      <c r="K59" s="66">
        <f t="shared" si="18"/>
        <v>0</v>
      </c>
      <c r="L59" s="65"/>
      <c r="M59" s="65"/>
      <c r="N59" s="65"/>
      <c r="O59" s="67">
        <f t="shared" si="19"/>
        <v>0</v>
      </c>
      <c r="P59" s="68" t="e">
        <f t="shared" si="20"/>
        <v>#DIV/0!</v>
      </c>
      <c r="Q59" s="60"/>
    </row>
    <row r="60" spans="1:17" s="37" customFormat="1" ht="14.25" customHeight="1">
      <c r="A60" s="60" t="s">
        <v>341</v>
      </c>
      <c r="B60" s="61"/>
      <c r="C60" s="61"/>
      <c r="D60" s="61"/>
      <c r="E60" s="61">
        <f t="shared" si="21"/>
        <v>0</v>
      </c>
      <c r="F60" s="62" t="e">
        <f t="shared" si="22"/>
        <v>#DIV/0!</v>
      </c>
      <c r="G60" s="60"/>
      <c r="H60" s="60"/>
      <c r="I60" s="65"/>
      <c r="J60" s="65"/>
      <c r="K60" s="66">
        <f t="shared" si="18"/>
        <v>0</v>
      </c>
      <c r="L60" s="65"/>
      <c r="M60" s="65"/>
      <c r="N60" s="65"/>
      <c r="O60" s="67">
        <f t="shared" si="19"/>
        <v>0</v>
      </c>
      <c r="P60" s="68" t="e">
        <f t="shared" si="20"/>
        <v>#DIV/0!</v>
      </c>
      <c r="Q60" s="60"/>
    </row>
    <row r="61" spans="1:17" s="37" customFormat="1" ht="14.25" customHeight="1">
      <c r="A61" s="60" t="s">
        <v>342</v>
      </c>
      <c r="B61" s="61"/>
      <c r="C61" s="61"/>
      <c r="D61" s="61"/>
      <c r="E61" s="61">
        <f t="shared" si="21"/>
        <v>0</v>
      </c>
      <c r="F61" s="62" t="e">
        <f t="shared" si="22"/>
        <v>#DIV/0!</v>
      </c>
      <c r="G61" s="60"/>
      <c r="H61" s="60"/>
      <c r="I61" s="65"/>
      <c r="J61" s="65"/>
      <c r="K61" s="66">
        <f t="shared" si="18"/>
        <v>0</v>
      </c>
      <c r="L61" s="65"/>
      <c r="M61" s="65"/>
      <c r="N61" s="65"/>
      <c r="O61" s="67">
        <f t="shared" si="19"/>
        <v>0</v>
      </c>
      <c r="P61" s="68" t="e">
        <f t="shared" si="20"/>
        <v>#DIV/0!</v>
      </c>
      <c r="Q61" s="60"/>
    </row>
    <row r="62" spans="1:17" s="37" customFormat="1" ht="14.25" customHeight="1">
      <c r="A62" s="60" t="s">
        <v>343</v>
      </c>
      <c r="B62" s="61"/>
      <c r="C62" s="61"/>
      <c r="D62" s="61"/>
      <c r="E62" s="61">
        <f aca="true" t="shared" si="23" ref="E62:E69">D62-C62</f>
        <v>0</v>
      </c>
      <c r="F62" s="62" t="e">
        <f aca="true" t="shared" si="24" ref="F62:F69">E62/C62*100</f>
        <v>#DIV/0!</v>
      </c>
      <c r="G62" s="60"/>
      <c r="H62" s="60"/>
      <c r="I62" s="65"/>
      <c r="J62" s="65"/>
      <c r="K62" s="66">
        <f t="shared" si="18"/>
        <v>0</v>
      </c>
      <c r="L62" s="65"/>
      <c r="M62" s="65"/>
      <c r="N62" s="65"/>
      <c r="O62" s="67">
        <f t="shared" si="19"/>
        <v>0</v>
      </c>
      <c r="P62" s="68" t="e">
        <f t="shared" si="20"/>
        <v>#DIV/0!</v>
      </c>
      <c r="Q62" s="60"/>
    </row>
    <row r="63" spans="1:17" s="37" customFormat="1" ht="14.25" customHeight="1">
      <c r="A63" s="60" t="s">
        <v>344</v>
      </c>
      <c r="B63" s="61"/>
      <c r="C63" s="61"/>
      <c r="D63" s="61"/>
      <c r="E63" s="61">
        <f t="shared" si="23"/>
        <v>0</v>
      </c>
      <c r="F63" s="62" t="e">
        <f t="shared" si="24"/>
        <v>#DIV/0!</v>
      </c>
      <c r="G63" s="60"/>
      <c r="H63" s="60"/>
      <c r="I63" s="65"/>
      <c r="J63" s="65"/>
      <c r="K63" s="66">
        <f t="shared" si="18"/>
        <v>0</v>
      </c>
      <c r="L63" s="65"/>
      <c r="M63" s="65"/>
      <c r="N63" s="65"/>
      <c r="O63" s="67">
        <f t="shared" si="19"/>
        <v>0</v>
      </c>
      <c r="P63" s="68" t="e">
        <f t="shared" si="20"/>
        <v>#DIV/0!</v>
      </c>
      <c r="Q63" s="60"/>
    </row>
    <row r="64" spans="1:17" s="37" customFormat="1" ht="14.25" customHeight="1">
      <c r="A64" s="60" t="s">
        <v>345</v>
      </c>
      <c r="B64" s="61"/>
      <c r="C64" s="61"/>
      <c r="D64" s="61"/>
      <c r="E64" s="61">
        <f t="shared" si="23"/>
        <v>0</v>
      </c>
      <c r="F64" s="62" t="e">
        <f t="shared" si="24"/>
        <v>#DIV/0!</v>
      </c>
      <c r="G64" s="60"/>
      <c r="H64" s="60"/>
      <c r="I64" s="65"/>
      <c r="J64" s="65"/>
      <c r="K64" s="66">
        <f t="shared" si="18"/>
        <v>0</v>
      </c>
      <c r="L64" s="65"/>
      <c r="M64" s="65"/>
      <c r="N64" s="65"/>
      <c r="O64" s="67">
        <f t="shared" si="19"/>
        <v>0</v>
      </c>
      <c r="P64" s="68" t="e">
        <f t="shared" si="20"/>
        <v>#DIV/0!</v>
      </c>
      <c r="Q64" s="60"/>
    </row>
    <row r="65" spans="1:17" s="37" customFormat="1" ht="14.25" customHeight="1">
      <c r="A65" s="60" t="s">
        <v>346</v>
      </c>
      <c r="B65" s="61"/>
      <c r="C65" s="61"/>
      <c r="D65" s="61"/>
      <c r="E65" s="61">
        <f t="shared" si="23"/>
        <v>0</v>
      </c>
      <c r="F65" s="62" t="e">
        <f t="shared" si="24"/>
        <v>#DIV/0!</v>
      </c>
      <c r="G65" s="60"/>
      <c r="H65" s="60"/>
      <c r="I65" s="65"/>
      <c r="J65" s="65"/>
      <c r="K65" s="66">
        <f t="shared" si="18"/>
        <v>0</v>
      </c>
      <c r="L65" s="65"/>
      <c r="M65" s="65"/>
      <c r="N65" s="65"/>
      <c r="O65" s="67">
        <f t="shared" si="19"/>
        <v>0</v>
      </c>
      <c r="P65" s="68" t="e">
        <f t="shared" si="20"/>
        <v>#DIV/0!</v>
      </c>
      <c r="Q65" s="60"/>
    </row>
    <row r="66" spans="1:17" s="37" customFormat="1" ht="14.25" customHeight="1">
      <c r="A66" s="60" t="s">
        <v>347</v>
      </c>
      <c r="B66" s="61"/>
      <c r="C66" s="61"/>
      <c r="D66" s="61"/>
      <c r="E66" s="61">
        <f t="shared" si="23"/>
        <v>0</v>
      </c>
      <c r="F66" s="62" t="e">
        <f t="shared" si="24"/>
        <v>#DIV/0!</v>
      </c>
      <c r="G66" s="60"/>
      <c r="H66" s="60"/>
      <c r="I66" s="65"/>
      <c r="J66" s="65"/>
      <c r="K66" s="66">
        <f t="shared" si="18"/>
        <v>0</v>
      </c>
      <c r="L66" s="65"/>
      <c r="M66" s="65"/>
      <c r="N66" s="65"/>
      <c r="O66" s="67">
        <f t="shared" si="19"/>
        <v>0</v>
      </c>
      <c r="P66" s="68" t="e">
        <f t="shared" si="20"/>
        <v>#DIV/0!</v>
      </c>
      <c r="Q66" s="60"/>
    </row>
    <row r="67" spans="1:17" s="37" customFormat="1" ht="14.25" customHeight="1">
      <c r="A67" s="60" t="s">
        <v>348</v>
      </c>
      <c r="B67" s="61"/>
      <c r="C67" s="61"/>
      <c r="D67" s="61"/>
      <c r="E67" s="61">
        <f t="shared" si="23"/>
        <v>0</v>
      </c>
      <c r="F67" s="62" t="e">
        <f t="shared" si="24"/>
        <v>#DIV/0!</v>
      </c>
      <c r="G67" s="60"/>
      <c r="H67" s="60"/>
      <c r="I67" s="65"/>
      <c r="J67" s="65"/>
      <c r="K67" s="66">
        <f t="shared" si="18"/>
        <v>0</v>
      </c>
      <c r="L67" s="65"/>
      <c r="M67" s="65"/>
      <c r="N67" s="65"/>
      <c r="O67" s="67">
        <f t="shared" si="19"/>
        <v>0</v>
      </c>
      <c r="P67" s="68" t="e">
        <f t="shared" si="20"/>
        <v>#DIV/0!</v>
      </c>
      <c r="Q67" s="60"/>
    </row>
    <row r="68" spans="1:17" s="37" customFormat="1" ht="14.25" customHeight="1">
      <c r="A68" s="60" t="s">
        <v>349</v>
      </c>
      <c r="B68" s="61"/>
      <c r="C68" s="61"/>
      <c r="D68" s="61"/>
      <c r="E68" s="61">
        <f t="shared" si="23"/>
        <v>0</v>
      </c>
      <c r="F68" s="62" t="e">
        <f t="shared" si="24"/>
        <v>#DIV/0!</v>
      </c>
      <c r="G68" s="60"/>
      <c r="H68" s="60"/>
      <c r="I68" s="65"/>
      <c r="J68" s="65"/>
      <c r="K68" s="66">
        <f t="shared" si="18"/>
        <v>0</v>
      </c>
      <c r="L68" s="65"/>
      <c r="M68" s="65"/>
      <c r="N68" s="65"/>
      <c r="O68" s="67">
        <f t="shared" si="19"/>
        <v>0</v>
      </c>
      <c r="P68" s="68" t="e">
        <f t="shared" si="20"/>
        <v>#DIV/0!</v>
      </c>
      <c r="Q68" s="60"/>
    </row>
    <row r="69" spans="1:17" s="37" customFormat="1" ht="14.25" customHeight="1">
      <c r="A69" s="60" t="s">
        <v>350</v>
      </c>
      <c r="B69" s="61"/>
      <c r="C69" s="61"/>
      <c r="D69" s="61"/>
      <c r="E69" s="61">
        <f t="shared" si="23"/>
        <v>0</v>
      </c>
      <c r="F69" s="62" t="e">
        <f t="shared" si="24"/>
        <v>#DIV/0!</v>
      </c>
      <c r="G69" s="60"/>
      <c r="H69" s="60"/>
      <c r="I69" s="65"/>
      <c r="J69" s="65"/>
      <c r="K69" s="66">
        <f t="shared" si="18"/>
        <v>0</v>
      </c>
      <c r="L69" s="65"/>
      <c r="M69" s="65"/>
      <c r="N69" s="65"/>
      <c r="O69" s="67">
        <f t="shared" si="19"/>
        <v>0</v>
      </c>
      <c r="P69" s="68" t="e">
        <f t="shared" si="20"/>
        <v>#DIV/0!</v>
      </c>
      <c r="Q69" s="60"/>
    </row>
    <row r="70" spans="1:17" s="37" customFormat="1" ht="14.25" customHeight="1">
      <c r="A70" s="60" t="s">
        <v>351</v>
      </c>
      <c r="B70" s="61"/>
      <c r="C70" s="61"/>
      <c r="D70" s="61"/>
      <c r="E70" s="61">
        <f t="shared" si="21"/>
        <v>0</v>
      </c>
      <c r="F70" s="62" t="e">
        <f t="shared" si="22"/>
        <v>#DIV/0!</v>
      </c>
      <c r="G70" s="60"/>
      <c r="H70" s="60"/>
      <c r="I70" s="65"/>
      <c r="J70" s="65"/>
      <c r="K70" s="66">
        <f t="shared" si="18"/>
        <v>0</v>
      </c>
      <c r="L70" s="65"/>
      <c r="M70" s="65"/>
      <c r="N70" s="65"/>
      <c r="O70" s="67">
        <f t="shared" si="19"/>
        <v>0</v>
      </c>
      <c r="P70" s="68" t="e">
        <f t="shared" si="20"/>
        <v>#DIV/0!</v>
      </c>
      <c r="Q70" s="60"/>
    </row>
    <row r="71" spans="1:17" s="37" customFormat="1" ht="14.25" customHeight="1">
      <c r="A71" s="60" t="s">
        <v>352</v>
      </c>
      <c r="B71" s="61"/>
      <c r="C71" s="61"/>
      <c r="D71" s="61"/>
      <c r="E71" s="61">
        <f t="shared" si="21"/>
        <v>0</v>
      </c>
      <c r="F71" s="62" t="e">
        <f t="shared" si="22"/>
        <v>#DIV/0!</v>
      </c>
      <c r="G71" s="60"/>
      <c r="H71" s="60"/>
      <c r="I71" s="65"/>
      <c r="J71" s="65"/>
      <c r="K71" s="66">
        <f t="shared" si="18"/>
        <v>0</v>
      </c>
      <c r="L71" s="65"/>
      <c r="M71" s="65"/>
      <c r="N71" s="65"/>
      <c r="O71" s="67">
        <f t="shared" si="19"/>
        <v>0</v>
      </c>
      <c r="P71" s="68" t="e">
        <f t="shared" si="20"/>
        <v>#DIV/0!</v>
      </c>
      <c r="Q71" s="60"/>
    </row>
    <row r="72" spans="1:17" s="37" customFormat="1" ht="14.25" customHeight="1">
      <c r="A72" s="60" t="s">
        <v>353</v>
      </c>
      <c r="B72" s="61"/>
      <c r="C72" s="61"/>
      <c r="D72" s="61"/>
      <c r="E72" s="61">
        <f t="shared" si="21"/>
        <v>0</v>
      </c>
      <c r="F72" s="62" t="e">
        <f t="shared" si="22"/>
        <v>#DIV/0!</v>
      </c>
      <c r="G72" s="60"/>
      <c r="H72" s="60"/>
      <c r="I72" s="65"/>
      <c r="J72" s="65"/>
      <c r="K72" s="66">
        <f t="shared" si="18"/>
        <v>0</v>
      </c>
      <c r="L72" s="65"/>
      <c r="M72" s="65"/>
      <c r="N72" s="65"/>
      <c r="O72" s="67">
        <f t="shared" si="19"/>
        <v>0</v>
      </c>
      <c r="P72" s="68" t="e">
        <f t="shared" si="20"/>
        <v>#DIV/0!</v>
      </c>
      <c r="Q72" s="60"/>
    </row>
    <row r="73" spans="1:17" s="37" customFormat="1" ht="14.25" customHeight="1">
      <c r="A73" s="60" t="s">
        <v>354</v>
      </c>
      <c r="B73" s="61"/>
      <c r="C73" s="61"/>
      <c r="D73" s="61"/>
      <c r="E73" s="61">
        <f t="shared" si="21"/>
        <v>0</v>
      </c>
      <c r="F73" s="62" t="e">
        <f t="shared" si="22"/>
        <v>#DIV/0!</v>
      </c>
      <c r="G73" s="60"/>
      <c r="H73" s="60"/>
      <c r="I73" s="65"/>
      <c r="J73" s="65"/>
      <c r="K73" s="66">
        <f t="shared" si="18"/>
        <v>0</v>
      </c>
      <c r="L73" s="65"/>
      <c r="M73" s="65"/>
      <c r="N73" s="65"/>
      <c r="O73" s="67">
        <f t="shared" si="19"/>
        <v>0</v>
      </c>
      <c r="P73" s="68" t="e">
        <f t="shared" si="20"/>
        <v>#DIV/0!</v>
      </c>
      <c r="Q73" s="60"/>
    </row>
    <row r="74" spans="1:17" s="37" customFormat="1" ht="14.25" customHeight="1">
      <c r="A74" s="60" t="s">
        <v>355</v>
      </c>
      <c r="B74" s="61"/>
      <c r="C74" s="61"/>
      <c r="D74" s="61"/>
      <c r="E74" s="61">
        <f t="shared" si="21"/>
        <v>0</v>
      </c>
      <c r="F74" s="62" t="e">
        <f t="shared" si="22"/>
        <v>#DIV/0!</v>
      </c>
      <c r="G74" s="60"/>
      <c r="H74" s="60"/>
      <c r="I74" s="65"/>
      <c r="J74" s="65"/>
      <c r="K74" s="66">
        <f t="shared" si="18"/>
        <v>0</v>
      </c>
      <c r="L74" s="65"/>
      <c r="M74" s="65"/>
      <c r="N74" s="65"/>
      <c r="O74" s="67">
        <f t="shared" si="19"/>
        <v>0</v>
      </c>
      <c r="P74" s="68" t="e">
        <f t="shared" si="20"/>
        <v>#DIV/0!</v>
      </c>
      <c r="Q74" s="60"/>
    </row>
    <row r="75" spans="1:17" s="37" customFormat="1" ht="14.25" customHeight="1">
      <c r="A75" s="60" t="s">
        <v>356</v>
      </c>
      <c r="B75" s="61"/>
      <c r="C75" s="61"/>
      <c r="D75" s="61"/>
      <c r="E75" s="61">
        <f t="shared" si="21"/>
        <v>0</v>
      </c>
      <c r="F75" s="62" t="e">
        <f t="shared" si="22"/>
        <v>#DIV/0!</v>
      </c>
      <c r="G75" s="60"/>
      <c r="H75" s="60"/>
      <c r="I75" s="65"/>
      <c r="J75" s="65"/>
      <c r="K75" s="66">
        <f t="shared" si="18"/>
        <v>0</v>
      </c>
      <c r="L75" s="65"/>
      <c r="M75" s="65"/>
      <c r="N75" s="65"/>
      <c r="O75" s="67">
        <f t="shared" si="19"/>
        <v>0</v>
      </c>
      <c r="P75" s="68" t="e">
        <f t="shared" si="20"/>
        <v>#DIV/0!</v>
      </c>
      <c r="Q75" s="60"/>
    </row>
    <row r="76" spans="1:17" s="37" customFormat="1" ht="14.25" customHeight="1">
      <c r="A76" s="60" t="s">
        <v>357</v>
      </c>
      <c r="B76" s="61"/>
      <c r="C76" s="61"/>
      <c r="D76" s="61"/>
      <c r="E76" s="61">
        <f t="shared" si="21"/>
        <v>0</v>
      </c>
      <c r="F76" s="62" t="e">
        <f t="shared" si="22"/>
        <v>#DIV/0!</v>
      </c>
      <c r="G76" s="60"/>
      <c r="H76" s="60"/>
      <c r="I76" s="65"/>
      <c r="J76" s="65"/>
      <c r="K76" s="66">
        <f t="shared" si="18"/>
        <v>0</v>
      </c>
      <c r="L76" s="65"/>
      <c r="M76" s="65"/>
      <c r="N76" s="65"/>
      <c r="O76" s="67">
        <f t="shared" si="19"/>
        <v>0</v>
      </c>
      <c r="P76" s="68" t="e">
        <f t="shared" si="20"/>
        <v>#DIV/0!</v>
      </c>
      <c r="Q76" s="60"/>
    </row>
    <row r="77" spans="1:17" s="37" customFormat="1" ht="14.25" customHeight="1">
      <c r="A77" s="60" t="s">
        <v>358</v>
      </c>
      <c r="B77" s="61"/>
      <c r="C77" s="61"/>
      <c r="D77" s="61"/>
      <c r="E77" s="61">
        <f t="shared" si="21"/>
        <v>0</v>
      </c>
      <c r="F77" s="62" t="e">
        <f t="shared" si="22"/>
        <v>#DIV/0!</v>
      </c>
      <c r="G77" s="60"/>
      <c r="H77" s="60"/>
      <c r="I77" s="65"/>
      <c r="J77" s="65"/>
      <c r="K77" s="66">
        <f t="shared" si="18"/>
        <v>0</v>
      </c>
      <c r="L77" s="65"/>
      <c r="M77" s="65"/>
      <c r="N77" s="65"/>
      <c r="O77" s="67">
        <f t="shared" si="19"/>
        <v>0</v>
      </c>
      <c r="P77" s="68" t="e">
        <f t="shared" si="20"/>
        <v>#DIV/0!</v>
      </c>
      <c r="Q77" s="60"/>
    </row>
    <row r="78" spans="1:17" s="37" customFormat="1" ht="14.25" customHeight="1">
      <c r="A78" s="60" t="s">
        <v>359</v>
      </c>
      <c r="B78" s="61"/>
      <c r="C78" s="61"/>
      <c r="D78" s="61"/>
      <c r="E78" s="61">
        <f t="shared" si="21"/>
        <v>0</v>
      </c>
      <c r="F78" s="62" t="e">
        <f t="shared" si="22"/>
        <v>#DIV/0!</v>
      </c>
      <c r="G78" s="60"/>
      <c r="H78" s="60"/>
      <c r="I78" s="65"/>
      <c r="J78" s="65"/>
      <c r="K78" s="66">
        <f t="shared" si="18"/>
        <v>0</v>
      </c>
      <c r="L78" s="65"/>
      <c r="M78" s="65"/>
      <c r="N78" s="65"/>
      <c r="O78" s="67">
        <f t="shared" si="19"/>
        <v>0</v>
      </c>
      <c r="P78" s="68" t="e">
        <f t="shared" si="20"/>
        <v>#DIV/0!</v>
      </c>
      <c r="Q78" s="60"/>
    </row>
    <row r="79" spans="1:17" s="37" customFormat="1" ht="14.25" customHeight="1">
      <c r="A79" s="60" t="s">
        <v>360</v>
      </c>
      <c r="B79" s="61"/>
      <c r="C79" s="61"/>
      <c r="D79" s="61"/>
      <c r="E79" s="61">
        <f t="shared" si="21"/>
        <v>0</v>
      </c>
      <c r="F79" s="62" t="e">
        <f t="shared" si="22"/>
        <v>#DIV/0!</v>
      </c>
      <c r="G79" s="60"/>
      <c r="H79" s="60"/>
      <c r="I79" s="65"/>
      <c r="J79" s="65"/>
      <c r="K79" s="66">
        <f t="shared" si="18"/>
        <v>0</v>
      </c>
      <c r="L79" s="65"/>
      <c r="M79" s="65"/>
      <c r="N79" s="65"/>
      <c r="O79" s="67">
        <f t="shared" si="19"/>
        <v>0</v>
      </c>
      <c r="P79" s="68" t="e">
        <f t="shared" si="20"/>
        <v>#DIV/0!</v>
      </c>
      <c r="Q79" s="60"/>
    </row>
    <row r="80" spans="1:17" s="37" customFormat="1" ht="14.25" customHeight="1">
      <c r="A80" s="60" t="s">
        <v>361</v>
      </c>
      <c r="B80" s="61"/>
      <c r="C80" s="61"/>
      <c r="D80" s="61"/>
      <c r="E80" s="61">
        <f aca="true" t="shared" si="25" ref="E80:E87">D80-C80</f>
        <v>0</v>
      </c>
      <c r="F80" s="62" t="e">
        <f aca="true" t="shared" si="26" ref="F80:F87">E80/C80*100</f>
        <v>#DIV/0!</v>
      </c>
      <c r="G80" s="60"/>
      <c r="H80" s="60"/>
      <c r="I80" s="65"/>
      <c r="J80" s="65"/>
      <c r="K80" s="66">
        <f t="shared" si="18"/>
        <v>0</v>
      </c>
      <c r="L80" s="65"/>
      <c r="M80" s="65"/>
      <c r="N80" s="65"/>
      <c r="O80" s="67">
        <f t="shared" si="19"/>
        <v>0</v>
      </c>
      <c r="P80" s="68" t="e">
        <f t="shared" si="20"/>
        <v>#DIV/0!</v>
      </c>
      <c r="Q80" s="60"/>
    </row>
    <row r="81" spans="1:17" s="37" customFormat="1" ht="14.25" customHeight="1">
      <c r="A81" s="60" t="s">
        <v>362</v>
      </c>
      <c r="B81" s="61">
        <v>11691713</v>
      </c>
      <c r="C81" s="61">
        <v>11691713</v>
      </c>
      <c r="D81" s="61">
        <v>11691713</v>
      </c>
      <c r="E81" s="61">
        <f t="shared" si="25"/>
        <v>0</v>
      </c>
      <c r="F81" s="62">
        <f t="shared" si="26"/>
        <v>0</v>
      </c>
      <c r="G81" s="60"/>
      <c r="H81" s="60"/>
      <c r="I81" s="65"/>
      <c r="J81" s="65"/>
      <c r="K81" s="66">
        <f t="shared" si="18"/>
        <v>0</v>
      </c>
      <c r="L81" s="65"/>
      <c r="M81" s="65"/>
      <c r="N81" s="65"/>
      <c r="O81" s="67">
        <f t="shared" si="19"/>
        <v>0</v>
      </c>
      <c r="P81" s="68" t="e">
        <f t="shared" si="20"/>
        <v>#DIV/0!</v>
      </c>
      <c r="Q81" s="60"/>
    </row>
    <row r="82" spans="1:17" s="37" customFormat="1" ht="14.25" customHeight="1">
      <c r="A82" s="60" t="s">
        <v>363</v>
      </c>
      <c r="B82" s="61">
        <v>51543479</v>
      </c>
      <c r="C82" s="61">
        <v>65474629</v>
      </c>
      <c r="D82" s="61">
        <v>2208000</v>
      </c>
      <c r="E82" s="61">
        <f t="shared" si="25"/>
        <v>-63266629</v>
      </c>
      <c r="F82" s="62">
        <f t="shared" si="26"/>
        <v>-96.6</v>
      </c>
      <c r="G82" s="60"/>
      <c r="H82" s="60"/>
      <c r="I82" s="65"/>
      <c r="J82" s="65"/>
      <c r="K82" s="66">
        <f t="shared" si="18"/>
        <v>0</v>
      </c>
      <c r="L82" s="65"/>
      <c r="M82" s="65"/>
      <c r="N82" s="65"/>
      <c r="O82" s="67">
        <f t="shared" si="19"/>
        <v>0</v>
      </c>
      <c r="P82" s="68" t="e">
        <f t="shared" si="20"/>
        <v>#DIV/0!</v>
      </c>
      <c r="Q82" s="60"/>
    </row>
    <row r="83" spans="1:17" s="37" customFormat="1" ht="14.25" customHeight="1">
      <c r="A83" s="60" t="s">
        <v>364</v>
      </c>
      <c r="B83" s="61">
        <v>31726400</v>
      </c>
      <c r="C83" s="61">
        <v>31726400</v>
      </c>
      <c r="D83" s="61">
        <v>21962981</v>
      </c>
      <c r="E83" s="61">
        <f t="shared" si="25"/>
        <v>-9763419</v>
      </c>
      <c r="F83" s="62">
        <f t="shared" si="26"/>
        <v>-30.8</v>
      </c>
      <c r="G83" s="60"/>
      <c r="H83" s="60" t="s">
        <v>365</v>
      </c>
      <c r="I83" s="65"/>
      <c r="J83" s="65"/>
      <c r="K83" s="66">
        <f t="shared" si="18"/>
        <v>0</v>
      </c>
      <c r="L83" s="65"/>
      <c r="M83" s="65"/>
      <c r="N83" s="65"/>
      <c r="O83" s="67">
        <f t="shared" si="19"/>
        <v>0</v>
      </c>
      <c r="P83" s="68" t="e">
        <f t="shared" si="20"/>
        <v>#DIV/0!</v>
      </c>
      <c r="Q83" s="60"/>
    </row>
    <row r="84" spans="1:17" s="37" customFormat="1" ht="14.25" customHeight="1">
      <c r="A84" s="60" t="s">
        <v>366</v>
      </c>
      <c r="B84" s="61"/>
      <c r="C84" s="61"/>
      <c r="D84" s="61"/>
      <c r="E84" s="61">
        <f t="shared" si="25"/>
        <v>0</v>
      </c>
      <c r="F84" s="62" t="e">
        <f t="shared" si="26"/>
        <v>#DIV/0!</v>
      </c>
      <c r="G84" s="60"/>
      <c r="H84" s="57" t="s">
        <v>367</v>
      </c>
      <c r="I84" s="66">
        <f>B88-I7-I39-I42-I48-I54-I83</f>
        <v>870365</v>
      </c>
      <c r="J84" s="66">
        <f>C88-J7-J39-J42-J48-J54-J83</f>
        <v>21962982</v>
      </c>
      <c r="K84" s="66">
        <f>D88-K7-K39-K42-K48-K54-K83</f>
        <v>1424437</v>
      </c>
      <c r="L84" s="66"/>
      <c r="M84" s="66"/>
      <c r="N84" s="66"/>
      <c r="O84" s="66"/>
      <c r="P84" s="59">
        <f t="shared" si="20"/>
        <v>0</v>
      </c>
      <c r="Q84" s="57"/>
    </row>
    <row r="85" spans="1:17" s="37" customFormat="1" ht="14.25" customHeight="1">
      <c r="A85" s="60" t="s">
        <v>368</v>
      </c>
      <c r="B85" s="61"/>
      <c r="C85" s="61"/>
      <c r="D85" s="61"/>
      <c r="E85" s="61">
        <f t="shared" si="25"/>
        <v>0</v>
      </c>
      <c r="F85" s="62" t="e">
        <f t="shared" si="26"/>
        <v>#DIV/0!</v>
      </c>
      <c r="G85" s="60"/>
      <c r="H85" s="60" t="s">
        <v>369</v>
      </c>
      <c r="I85" s="65"/>
      <c r="J85" s="65"/>
      <c r="K85" s="66">
        <f>SUM(L85:N85)</f>
        <v>0</v>
      </c>
      <c r="L85" s="65"/>
      <c r="M85" s="65"/>
      <c r="N85" s="65"/>
      <c r="O85" s="67">
        <f>K85-J85</f>
        <v>0</v>
      </c>
      <c r="P85" s="68" t="e">
        <f t="shared" si="20"/>
        <v>#DIV/0!</v>
      </c>
      <c r="Q85" s="60"/>
    </row>
    <row r="86" spans="1:17" s="37" customFormat="1" ht="14.25" customHeight="1">
      <c r="A86" s="60" t="s">
        <v>370</v>
      </c>
      <c r="B86" s="61"/>
      <c r="C86" s="61"/>
      <c r="D86" s="61"/>
      <c r="E86" s="61">
        <f t="shared" si="25"/>
        <v>0</v>
      </c>
      <c r="F86" s="62" t="e">
        <f t="shared" si="26"/>
        <v>#DIV/0!</v>
      </c>
      <c r="G86" s="60"/>
      <c r="H86" s="60"/>
      <c r="I86" s="65"/>
      <c r="J86" s="65"/>
      <c r="K86" s="66">
        <f t="shared" si="18"/>
        <v>0</v>
      </c>
      <c r="L86" s="65"/>
      <c r="M86" s="65"/>
      <c r="N86" s="65"/>
      <c r="O86" s="67">
        <f t="shared" si="19"/>
        <v>0</v>
      </c>
      <c r="P86" s="68" t="e">
        <f t="shared" si="20"/>
        <v>#DIV/0!</v>
      </c>
      <c r="Q86" s="60"/>
    </row>
    <row r="87" spans="1:17" s="37" customFormat="1" ht="14.25" customHeight="1">
      <c r="A87" s="60" t="s">
        <v>371</v>
      </c>
      <c r="B87" s="61"/>
      <c r="C87" s="61">
        <v>1401040</v>
      </c>
      <c r="D87" s="61">
        <v>10330426</v>
      </c>
      <c r="E87" s="61">
        <f t="shared" si="25"/>
        <v>8929386</v>
      </c>
      <c r="F87" s="62">
        <f t="shared" si="26"/>
        <v>637.3</v>
      </c>
      <c r="G87" s="60"/>
      <c r="H87" s="60"/>
      <c r="I87" s="65"/>
      <c r="J87" s="65"/>
      <c r="K87" s="66">
        <f t="shared" si="18"/>
        <v>0</v>
      </c>
      <c r="L87" s="65"/>
      <c r="M87" s="65"/>
      <c r="N87" s="65"/>
      <c r="O87" s="67">
        <f t="shared" si="19"/>
        <v>0</v>
      </c>
      <c r="P87" s="68" t="e">
        <f t="shared" si="20"/>
        <v>#DIV/0!</v>
      </c>
      <c r="Q87" s="60"/>
    </row>
    <row r="88" spans="1:17" s="37" customFormat="1" ht="14.25" customHeight="1">
      <c r="A88" s="69" t="s">
        <v>372</v>
      </c>
      <c r="B88" s="70">
        <f>B7+B38</f>
        <v>105134092</v>
      </c>
      <c r="C88" s="70">
        <f>C7+C38</f>
        <v>116730524</v>
      </c>
      <c r="D88" s="70">
        <f aca="true" t="shared" si="27" ref="D88:I88">D7+D38</f>
        <v>53155120</v>
      </c>
      <c r="E88" s="70">
        <f t="shared" si="27"/>
        <v>-63575404</v>
      </c>
      <c r="F88" s="71"/>
      <c r="G88" s="72"/>
      <c r="H88" s="69" t="s">
        <v>373</v>
      </c>
      <c r="I88" s="73">
        <f t="shared" si="27"/>
        <v>105134092</v>
      </c>
      <c r="J88" s="73">
        <f aca="true" t="shared" si="28" ref="J88:O88">J7+J38</f>
        <v>116730524</v>
      </c>
      <c r="K88" s="73">
        <f t="shared" si="28"/>
        <v>53155120</v>
      </c>
      <c r="L88" s="73">
        <f t="shared" si="28"/>
        <v>9860700</v>
      </c>
      <c r="M88" s="73">
        <f t="shared" si="28"/>
        <v>21961928</v>
      </c>
      <c r="N88" s="73">
        <f t="shared" si="28"/>
        <v>19908055</v>
      </c>
      <c r="O88" s="73">
        <f t="shared" si="28"/>
        <v>-43036859</v>
      </c>
      <c r="P88" s="74"/>
      <c r="Q88" s="72"/>
    </row>
    <row r="89" s="38" customFormat="1" ht="13.5"/>
  </sheetData>
  <sheetProtection/>
  <mergeCells count="17">
    <mergeCell ref="A2:Q2"/>
    <mergeCell ref="G3:J3"/>
    <mergeCell ref="A4:G4"/>
    <mergeCell ref="H4:Q4"/>
    <mergeCell ref="A5:A6"/>
    <mergeCell ref="D5:D6"/>
    <mergeCell ref="E5:E6"/>
    <mergeCell ref="F5:F6"/>
    <mergeCell ref="G5:G6"/>
    <mergeCell ref="H5:H6"/>
    <mergeCell ref="O5:O6"/>
    <mergeCell ref="P5:P6"/>
    <mergeCell ref="Q5:Q6"/>
    <mergeCell ref="B5:C5"/>
    <mergeCell ref="I5:J5"/>
    <mergeCell ref="L5:N5"/>
    <mergeCell ref="K5:K6"/>
  </mergeCells>
  <printOptions horizontalCentered="1"/>
  <pageMargins left="0.59" right="0.59" top="0.79" bottom="0.79" header="0.39" footer="0.39"/>
  <pageSetup horizontalDpi="600" verticalDpi="600" orientation="landscape" paperSize="8" scale="80"/>
  <headerFooter alignWithMargins="0">
    <oddFooter>&amp;C第 &amp;P 页</oddFooter>
  </headerFooter>
  <rowBreaks count="1" manualBreakCount="1">
    <brk id="37" max="255" man="1"/>
  </rowBreaks>
  <colBreaks count="1" manualBreakCount="1">
    <brk id="17" max="65535" man="1"/>
  </colBreaks>
</worksheet>
</file>

<file path=xl/worksheets/sheet3.xml><?xml version="1.0" encoding="utf-8"?>
<worksheet xmlns="http://schemas.openxmlformats.org/spreadsheetml/2006/main" xmlns:r="http://schemas.openxmlformats.org/officeDocument/2006/relationships">
  <dimension ref="A1:H317"/>
  <sheetViews>
    <sheetView showZeros="0" zoomScalePageLayoutView="0" workbookViewId="0" topLeftCell="A1">
      <pane xSplit="8" ySplit="5" topLeftCell="L6" activePane="bottomRight" state="frozen"/>
      <selection pane="topLeft" activeCell="A1" sqref="A1"/>
      <selection pane="topRight" activeCell="A1" sqref="A1"/>
      <selection pane="bottomLeft" activeCell="A1" sqref="A1"/>
      <selection pane="bottomRight" activeCell="A311" sqref="A311:IV316"/>
    </sheetView>
  </sheetViews>
  <sheetFormatPr defaultColWidth="9.00390625" defaultRowHeight="14.25"/>
  <cols>
    <col min="1" max="1" width="9.375" style="0" bestFit="1" customWidth="1"/>
    <col min="2" max="2" width="67.625" style="0" bestFit="1" customWidth="1"/>
    <col min="3" max="6" width="14.625" style="0" customWidth="1"/>
    <col min="7" max="7" width="8.125" style="0" customWidth="1"/>
    <col min="8" max="8" width="33.625" style="0" customWidth="1"/>
  </cols>
  <sheetData>
    <row r="1" ht="14.25">
      <c r="A1" t="s">
        <v>374</v>
      </c>
    </row>
    <row r="2" spans="1:8" ht="25.5">
      <c r="A2" s="78" t="s">
        <v>375</v>
      </c>
      <c r="B2" s="78"/>
      <c r="C2" s="78"/>
      <c r="D2" s="78"/>
      <c r="E2" s="78"/>
      <c r="F2" s="78"/>
      <c r="G2" s="78"/>
      <c r="H2" s="78"/>
    </row>
    <row r="3" spans="2:8" s="37" customFormat="1" ht="12">
      <c r="B3" s="45"/>
      <c r="C3" s="86" t="s">
        <v>376</v>
      </c>
      <c r="D3" s="86"/>
      <c r="G3" s="50"/>
      <c r="H3" s="45" t="s">
        <v>234</v>
      </c>
    </row>
    <row r="4" spans="1:8" s="37" customFormat="1" ht="12">
      <c r="A4" s="80" t="s">
        <v>377</v>
      </c>
      <c r="B4" s="80" t="s">
        <v>378</v>
      </c>
      <c r="C4" s="83" t="s">
        <v>238</v>
      </c>
      <c r="D4" s="85"/>
      <c r="E4" s="80" t="s">
        <v>239</v>
      </c>
      <c r="F4" s="80" t="s">
        <v>379</v>
      </c>
      <c r="G4" s="80" t="s">
        <v>380</v>
      </c>
      <c r="H4" s="80" t="s">
        <v>242</v>
      </c>
    </row>
    <row r="5" spans="1:8" s="37" customFormat="1" ht="12">
      <c r="A5" s="81"/>
      <c r="B5" s="81"/>
      <c r="C5" s="51" t="s">
        <v>245</v>
      </c>
      <c r="D5" s="51" t="s">
        <v>246</v>
      </c>
      <c r="E5" s="81"/>
      <c r="F5" s="81"/>
      <c r="G5" s="81"/>
      <c r="H5" s="81"/>
    </row>
    <row r="6" spans="1:8" s="38" customFormat="1" ht="13.5">
      <c r="A6" s="7"/>
      <c r="B6" s="8" t="s">
        <v>381</v>
      </c>
      <c r="C6" s="9">
        <f aca="true" t="shared" si="0" ref="C6:H6">C7+C143</f>
        <v>4093500</v>
      </c>
      <c r="D6" s="9">
        <f t="shared" si="0"/>
        <v>357742</v>
      </c>
      <c r="E6" s="9">
        <f t="shared" si="0"/>
        <v>883000</v>
      </c>
      <c r="F6" s="9">
        <f t="shared" si="0"/>
        <v>525258</v>
      </c>
      <c r="G6" s="9" t="e">
        <f t="shared" si="0"/>
        <v>#DIV/0!</v>
      </c>
      <c r="H6" s="9">
        <f t="shared" si="0"/>
        <v>0</v>
      </c>
    </row>
    <row r="7" spans="1:8" ht="14.25">
      <c r="A7" s="7">
        <v>101</v>
      </c>
      <c r="B7" s="8" t="s">
        <v>382</v>
      </c>
      <c r="C7" s="11">
        <f aca="true" t="shared" si="1" ref="C7:H7">C8+C46+C49+C54+C61+C111+C112+C120+C125+C129+C130+SUM(C132:C142)</f>
        <v>3964150</v>
      </c>
      <c r="D7" s="11">
        <f t="shared" si="1"/>
        <v>296914</v>
      </c>
      <c r="E7" s="11">
        <f t="shared" si="1"/>
        <v>820000</v>
      </c>
      <c r="F7" s="11">
        <f t="shared" si="1"/>
        <v>523086</v>
      </c>
      <c r="G7" s="11" t="e">
        <f t="shared" si="1"/>
        <v>#DIV/0!</v>
      </c>
      <c r="H7" s="11">
        <f t="shared" si="1"/>
        <v>0</v>
      </c>
    </row>
    <row r="8" spans="1:8" ht="14.25" hidden="1">
      <c r="A8" s="7"/>
      <c r="B8" s="8" t="s">
        <v>383</v>
      </c>
      <c r="C8" s="9">
        <f aca="true" t="shared" si="2" ref="C8:H8">C9+C34</f>
        <v>0</v>
      </c>
      <c r="D8" s="9">
        <f t="shared" si="2"/>
        <v>0</v>
      </c>
      <c r="E8" s="9">
        <f t="shared" si="2"/>
        <v>0</v>
      </c>
      <c r="F8" s="9">
        <f t="shared" si="2"/>
        <v>0</v>
      </c>
      <c r="G8" s="9" t="e">
        <f t="shared" si="2"/>
        <v>#DIV/0!</v>
      </c>
      <c r="H8" s="9">
        <f t="shared" si="2"/>
        <v>0</v>
      </c>
    </row>
    <row r="9" spans="1:8" ht="14.25" hidden="1">
      <c r="A9" s="7">
        <v>1010101</v>
      </c>
      <c r="B9" s="12" t="s">
        <v>384</v>
      </c>
      <c r="C9" s="9">
        <f aca="true" t="shared" si="3" ref="C9:H9">SUM(C10:C33)</f>
        <v>0</v>
      </c>
      <c r="D9" s="9">
        <f t="shared" si="3"/>
        <v>0</v>
      </c>
      <c r="E9" s="9">
        <f t="shared" si="3"/>
        <v>0</v>
      </c>
      <c r="F9" s="9">
        <f t="shared" si="3"/>
        <v>0</v>
      </c>
      <c r="G9" s="9" t="e">
        <f t="shared" si="3"/>
        <v>#DIV/0!</v>
      </c>
      <c r="H9" s="9">
        <f t="shared" si="3"/>
        <v>0</v>
      </c>
    </row>
    <row r="10" spans="1:8" ht="14.25" hidden="1">
      <c r="A10" s="7">
        <v>101010101</v>
      </c>
      <c r="B10" s="12" t="s">
        <v>385</v>
      </c>
      <c r="C10" s="43"/>
      <c r="D10" s="43"/>
      <c r="E10" s="43"/>
      <c r="F10" s="43">
        <f>E10-D10</f>
        <v>0</v>
      </c>
      <c r="G10" s="52" t="e">
        <f>F10/D10*100</f>
        <v>#DIV/0!</v>
      </c>
      <c r="H10" s="53"/>
    </row>
    <row r="11" spans="1:8" ht="14.25" hidden="1">
      <c r="A11" s="7">
        <v>101010102</v>
      </c>
      <c r="B11" s="12" t="s">
        <v>386</v>
      </c>
      <c r="C11" s="43"/>
      <c r="D11" s="43"/>
      <c r="E11" s="43"/>
      <c r="F11" s="43">
        <f aca="true" t="shared" si="4" ref="F11:F33">E11-D11</f>
        <v>0</v>
      </c>
      <c r="G11" s="52" t="e">
        <f aca="true" t="shared" si="5" ref="G11:G33">F11/D11*100</f>
        <v>#DIV/0!</v>
      </c>
      <c r="H11" s="53"/>
    </row>
    <row r="12" spans="1:8" ht="14.25" hidden="1">
      <c r="A12" s="7">
        <v>101010103</v>
      </c>
      <c r="B12" s="12" t="s">
        <v>387</v>
      </c>
      <c r="C12" s="43"/>
      <c r="D12" s="43"/>
      <c r="E12" s="43"/>
      <c r="F12" s="43">
        <f t="shared" si="4"/>
        <v>0</v>
      </c>
      <c r="G12" s="52" t="e">
        <f t="shared" si="5"/>
        <v>#DIV/0!</v>
      </c>
      <c r="H12" s="53"/>
    </row>
    <row r="13" spans="1:8" ht="14.25" hidden="1">
      <c r="A13" s="7">
        <v>101010104</v>
      </c>
      <c r="B13" s="12" t="s">
        <v>388</v>
      </c>
      <c r="C13" s="43"/>
      <c r="D13" s="43"/>
      <c r="E13" s="43"/>
      <c r="F13" s="43">
        <f t="shared" si="4"/>
        <v>0</v>
      </c>
      <c r="G13" s="52" t="e">
        <f t="shared" si="5"/>
        <v>#DIV/0!</v>
      </c>
      <c r="H13" s="53"/>
    </row>
    <row r="14" spans="1:8" ht="14.25" hidden="1">
      <c r="A14" s="7">
        <v>101010105</v>
      </c>
      <c r="B14" s="12" t="s">
        <v>389</v>
      </c>
      <c r="C14" s="43"/>
      <c r="D14" s="43"/>
      <c r="E14" s="43"/>
      <c r="F14" s="43">
        <f t="shared" si="4"/>
        <v>0</v>
      </c>
      <c r="G14" s="52" t="e">
        <f t="shared" si="5"/>
        <v>#DIV/0!</v>
      </c>
      <c r="H14" s="53"/>
    </row>
    <row r="15" spans="1:8" ht="14.25" hidden="1">
      <c r="A15" s="7">
        <v>101010106</v>
      </c>
      <c r="B15" s="12" t="s">
        <v>390</v>
      </c>
      <c r="C15" s="43"/>
      <c r="D15" s="43"/>
      <c r="E15" s="43"/>
      <c r="F15" s="43">
        <f t="shared" si="4"/>
        <v>0</v>
      </c>
      <c r="G15" s="52" t="e">
        <f t="shared" si="5"/>
        <v>#DIV/0!</v>
      </c>
      <c r="H15" s="53"/>
    </row>
    <row r="16" spans="1:8" ht="14.25" hidden="1">
      <c r="A16" s="7">
        <v>101010119</v>
      </c>
      <c r="B16" s="12" t="s">
        <v>391</v>
      </c>
      <c r="C16" s="43"/>
      <c r="D16" s="43"/>
      <c r="E16" s="43"/>
      <c r="F16" s="43">
        <f t="shared" si="4"/>
        <v>0</v>
      </c>
      <c r="G16" s="52" t="e">
        <f t="shared" si="5"/>
        <v>#DIV/0!</v>
      </c>
      <c r="H16" s="53"/>
    </row>
    <row r="17" spans="1:8" ht="14.25" hidden="1">
      <c r="A17" s="7">
        <v>101010120</v>
      </c>
      <c r="B17" s="12" t="s">
        <v>392</v>
      </c>
      <c r="C17" s="43"/>
      <c r="D17" s="43"/>
      <c r="E17" s="43"/>
      <c r="F17" s="43">
        <f t="shared" si="4"/>
        <v>0</v>
      </c>
      <c r="G17" s="52" t="e">
        <f t="shared" si="5"/>
        <v>#DIV/0!</v>
      </c>
      <c r="H17" s="53"/>
    </row>
    <row r="18" spans="1:8" ht="14.25" hidden="1">
      <c r="A18" s="7">
        <v>101010121</v>
      </c>
      <c r="B18" s="12" t="s">
        <v>393</v>
      </c>
      <c r="C18" s="43"/>
      <c r="D18" s="43"/>
      <c r="E18" s="43"/>
      <c r="F18" s="43">
        <f t="shared" si="4"/>
        <v>0</v>
      </c>
      <c r="G18" s="52" t="e">
        <f t="shared" si="5"/>
        <v>#DIV/0!</v>
      </c>
      <c r="H18" s="53"/>
    </row>
    <row r="19" spans="1:8" ht="14.25" hidden="1">
      <c r="A19" s="7">
        <v>101010122</v>
      </c>
      <c r="B19" s="12" t="s">
        <v>394</v>
      </c>
      <c r="C19" s="43"/>
      <c r="D19" s="43"/>
      <c r="E19" s="43"/>
      <c r="F19" s="43">
        <f t="shared" si="4"/>
        <v>0</v>
      </c>
      <c r="G19" s="52" t="e">
        <f t="shared" si="5"/>
        <v>#DIV/0!</v>
      </c>
      <c r="H19" s="53"/>
    </row>
    <row r="20" spans="1:8" ht="14.25" hidden="1">
      <c r="A20" s="7">
        <v>101010125</v>
      </c>
      <c r="B20" s="12" t="s">
        <v>395</v>
      </c>
      <c r="C20" s="43"/>
      <c r="D20" s="43"/>
      <c r="E20" s="43"/>
      <c r="F20" s="43">
        <f t="shared" si="4"/>
        <v>0</v>
      </c>
      <c r="G20" s="52" t="e">
        <f t="shared" si="5"/>
        <v>#DIV/0!</v>
      </c>
      <c r="H20" s="53"/>
    </row>
    <row r="21" spans="1:8" ht="14.25" hidden="1">
      <c r="A21" s="7">
        <v>101010127</v>
      </c>
      <c r="B21" s="12" t="s">
        <v>396</v>
      </c>
      <c r="C21" s="43"/>
      <c r="D21" s="43"/>
      <c r="E21" s="43"/>
      <c r="F21" s="43">
        <f t="shared" si="4"/>
        <v>0</v>
      </c>
      <c r="G21" s="52" t="e">
        <f t="shared" si="5"/>
        <v>#DIV/0!</v>
      </c>
      <c r="H21" s="53"/>
    </row>
    <row r="22" spans="1:8" ht="14.25" hidden="1">
      <c r="A22" s="7">
        <v>101010129</v>
      </c>
      <c r="B22" s="12" t="s">
        <v>397</v>
      </c>
      <c r="C22" s="43"/>
      <c r="D22" s="43"/>
      <c r="E22" s="43"/>
      <c r="F22" s="43">
        <f t="shared" si="4"/>
        <v>0</v>
      </c>
      <c r="G22" s="52" t="e">
        <f t="shared" si="5"/>
        <v>#DIV/0!</v>
      </c>
      <c r="H22" s="53"/>
    </row>
    <row r="23" spans="1:8" ht="14.25" hidden="1">
      <c r="A23" s="7">
        <v>101010130</v>
      </c>
      <c r="B23" s="12" t="s">
        <v>398</v>
      </c>
      <c r="C23" s="43"/>
      <c r="D23" s="43"/>
      <c r="E23" s="43"/>
      <c r="F23" s="43">
        <f t="shared" si="4"/>
        <v>0</v>
      </c>
      <c r="G23" s="52" t="e">
        <f t="shared" si="5"/>
        <v>#DIV/0!</v>
      </c>
      <c r="H23" s="53"/>
    </row>
    <row r="24" spans="1:8" ht="14.25" hidden="1">
      <c r="A24" s="7">
        <v>101010131</v>
      </c>
      <c r="B24" s="12" t="s">
        <v>399</v>
      </c>
      <c r="C24" s="43"/>
      <c r="D24" s="43"/>
      <c r="E24" s="43"/>
      <c r="F24" s="43">
        <f t="shared" si="4"/>
        <v>0</v>
      </c>
      <c r="G24" s="52" t="e">
        <f t="shared" si="5"/>
        <v>#DIV/0!</v>
      </c>
      <c r="H24" s="53"/>
    </row>
    <row r="25" spans="1:8" ht="14.25" hidden="1">
      <c r="A25" s="7">
        <v>101010132</v>
      </c>
      <c r="B25" s="12" t="s">
        <v>400</v>
      </c>
      <c r="C25" s="43"/>
      <c r="D25" s="43"/>
      <c r="E25" s="43"/>
      <c r="F25" s="43">
        <f t="shared" si="4"/>
        <v>0</v>
      </c>
      <c r="G25" s="52" t="e">
        <f t="shared" si="5"/>
        <v>#DIV/0!</v>
      </c>
      <c r="H25" s="53"/>
    </row>
    <row r="26" spans="1:8" ht="14.25" hidden="1">
      <c r="A26" s="7">
        <v>101010133</v>
      </c>
      <c r="B26" s="12" t="s">
        <v>401</v>
      </c>
      <c r="C26" s="43"/>
      <c r="D26" s="43"/>
      <c r="E26" s="43"/>
      <c r="F26" s="43">
        <f t="shared" si="4"/>
        <v>0</v>
      </c>
      <c r="G26" s="52" t="e">
        <f t="shared" si="5"/>
        <v>#DIV/0!</v>
      </c>
      <c r="H26" s="53"/>
    </row>
    <row r="27" spans="1:8" ht="14.25" hidden="1">
      <c r="A27" s="7">
        <v>101010136</v>
      </c>
      <c r="B27" s="12" t="s">
        <v>402</v>
      </c>
      <c r="C27" s="43"/>
      <c r="D27" s="43"/>
      <c r="E27" s="43"/>
      <c r="F27" s="43">
        <f t="shared" si="4"/>
        <v>0</v>
      </c>
      <c r="G27" s="52" t="e">
        <f t="shared" si="5"/>
        <v>#DIV/0!</v>
      </c>
      <c r="H27" s="53"/>
    </row>
    <row r="28" spans="1:8" ht="14.25" hidden="1">
      <c r="A28" s="7">
        <v>101010137</v>
      </c>
      <c r="B28" s="12" t="s">
        <v>403</v>
      </c>
      <c r="C28" s="43"/>
      <c r="D28" s="43"/>
      <c r="E28" s="43"/>
      <c r="F28" s="43">
        <f t="shared" si="4"/>
        <v>0</v>
      </c>
      <c r="G28" s="52" t="e">
        <f t="shared" si="5"/>
        <v>#DIV/0!</v>
      </c>
      <c r="H28" s="53"/>
    </row>
    <row r="29" spans="1:8" ht="14.25" hidden="1">
      <c r="A29" s="7">
        <v>101010138</v>
      </c>
      <c r="B29" s="12" t="s">
        <v>404</v>
      </c>
      <c r="C29" s="43"/>
      <c r="D29" s="43"/>
      <c r="E29" s="43"/>
      <c r="F29" s="43">
        <f t="shared" si="4"/>
        <v>0</v>
      </c>
      <c r="G29" s="52" t="e">
        <f t="shared" si="5"/>
        <v>#DIV/0!</v>
      </c>
      <c r="H29" s="53"/>
    </row>
    <row r="30" spans="1:8" ht="14.25" hidden="1">
      <c r="A30" s="7">
        <v>101010150</v>
      </c>
      <c r="B30" s="12" t="s">
        <v>405</v>
      </c>
      <c r="C30" s="43"/>
      <c r="D30" s="43"/>
      <c r="E30" s="43"/>
      <c r="F30" s="43">
        <f t="shared" si="4"/>
        <v>0</v>
      </c>
      <c r="G30" s="52" t="e">
        <f t="shared" si="5"/>
        <v>#DIV/0!</v>
      </c>
      <c r="H30" s="53"/>
    </row>
    <row r="31" spans="1:8" ht="14.25" hidden="1">
      <c r="A31" s="7">
        <v>101010151</v>
      </c>
      <c r="B31" s="12" t="s">
        <v>406</v>
      </c>
      <c r="C31" s="43"/>
      <c r="D31" s="43"/>
      <c r="E31" s="43"/>
      <c r="F31" s="43">
        <f t="shared" si="4"/>
        <v>0</v>
      </c>
      <c r="G31" s="52" t="e">
        <f t="shared" si="5"/>
        <v>#DIV/0!</v>
      </c>
      <c r="H31" s="53"/>
    </row>
    <row r="32" spans="1:8" ht="14.25" hidden="1">
      <c r="A32" s="7">
        <v>101010152</v>
      </c>
      <c r="B32" s="12" t="s">
        <v>407</v>
      </c>
      <c r="C32" s="43"/>
      <c r="D32" s="43"/>
      <c r="E32" s="43"/>
      <c r="F32" s="43">
        <f t="shared" si="4"/>
        <v>0</v>
      </c>
      <c r="G32" s="52" t="e">
        <f t="shared" si="5"/>
        <v>#DIV/0!</v>
      </c>
      <c r="H32" s="53"/>
    </row>
    <row r="33" spans="1:8" ht="14.25" hidden="1">
      <c r="A33" s="7">
        <v>101010153</v>
      </c>
      <c r="B33" s="12" t="s">
        <v>408</v>
      </c>
      <c r="C33" s="43"/>
      <c r="D33" s="43"/>
      <c r="E33" s="43"/>
      <c r="F33" s="43">
        <f t="shared" si="4"/>
        <v>0</v>
      </c>
      <c r="G33" s="52" t="e">
        <f t="shared" si="5"/>
        <v>#DIV/0!</v>
      </c>
      <c r="H33" s="53"/>
    </row>
    <row r="34" spans="1:8" ht="14.25" hidden="1">
      <c r="A34" s="7">
        <v>1010104</v>
      </c>
      <c r="B34" s="12" t="s">
        <v>409</v>
      </c>
      <c r="C34" s="9">
        <f aca="true" t="shared" si="6" ref="C34:H34">SUM(C35,C37:C45)</f>
        <v>0</v>
      </c>
      <c r="D34" s="9">
        <f t="shared" si="6"/>
        <v>0</v>
      </c>
      <c r="E34" s="9">
        <f t="shared" si="6"/>
        <v>0</v>
      </c>
      <c r="F34" s="9">
        <f t="shared" si="6"/>
        <v>0</v>
      </c>
      <c r="G34" s="9" t="e">
        <f t="shared" si="6"/>
        <v>#DIV/0!</v>
      </c>
      <c r="H34" s="9">
        <f t="shared" si="6"/>
        <v>0</v>
      </c>
    </row>
    <row r="35" spans="1:8" ht="14.25" hidden="1">
      <c r="A35" s="7">
        <v>101010401</v>
      </c>
      <c r="B35" s="12" t="s">
        <v>410</v>
      </c>
      <c r="C35" s="43"/>
      <c r="D35" s="43"/>
      <c r="E35" s="43"/>
      <c r="F35" s="43">
        <f aca="true" t="shared" si="7" ref="F35:F48">E35-D35</f>
        <v>0</v>
      </c>
      <c r="G35" s="52" t="e">
        <f aca="true" t="shared" si="8" ref="G35:G48">F35/D35*100</f>
        <v>#DIV/0!</v>
      </c>
      <c r="H35" s="53"/>
    </row>
    <row r="36" spans="1:8" ht="14.25" hidden="1">
      <c r="A36" s="7">
        <v>101010402</v>
      </c>
      <c r="B36" s="12" t="s">
        <v>411</v>
      </c>
      <c r="C36" s="43"/>
      <c r="D36" s="43"/>
      <c r="E36" s="43"/>
      <c r="F36" s="43">
        <f t="shared" si="7"/>
        <v>0</v>
      </c>
      <c r="G36" s="52" t="e">
        <f t="shared" si="8"/>
        <v>#DIV/0!</v>
      </c>
      <c r="H36" s="53"/>
    </row>
    <row r="37" spans="1:8" ht="14.25" hidden="1">
      <c r="A37" s="7">
        <v>101010403</v>
      </c>
      <c r="B37" s="12" t="s">
        <v>412</v>
      </c>
      <c r="C37" s="43"/>
      <c r="D37" s="43"/>
      <c r="E37" s="43"/>
      <c r="F37" s="43">
        <f t="shared" si="7"/>
        <v>0</v>
      </c>
      <c r="G37" s="52" t="e">
        <f t="shared" si="8"/>
        <v>#DIV/0!</v>
      </c>
      <c r="H37" s="53"/>
    </row>
    <row r="38" spans="1:8" ht="14.25" hidden="1">
      <c r="A38" s="7">
        <v>101010420</v>
      </c>
      <c r="B38" s="12" t="s">
        <v>413</v>
      </c>
      <c r="C38" s="43"/>
      <c r="D38" s="43"/>
      <c r="E38" s="43"/>
      <c r="F38" s="43">
        <f t="shared" si="7"/>
        <v>0</v>
      </c>
      <c r="G38" s="52" t="e">
        <f t="shared" si="8"/>
        <v>#DIV/0!</v>
      </c>
      <c r="H38" s="53"/>
    </row>
    <row r="39" spans="1:8" ht="14.25" hidden="1">
      <c r="A39" s="7">
        <v>101010421</v>
      </c>
      <c r="B39" s="12" t="s">
        <v>414</v>
      </c>
      <c r="C39" s="43"/>
      <c r="D39" s="43"/>
      <c r="E39" s="43"/>
      <c r="F39" s="43">
        <f t="shared" si="7"/>
        <v>0</v>
      </c>
      <c r="G39" s="52" t="e">
        <f t="shared" si="8"/>
        <v>#DIV/0!</v>
      </c>
      <c r="H39" s="53"/>
    </row>
    <row r="40" spans="1:8" ht="14.25" hidden="1">
      <c r="A40" s="7">
        <v>101010422</v>
      </c>
      <c r="B40" s="12" t="s">
        <v>415</v>
      </c>
      <c r="C40" s="43"/>
      <c r="D40" s="43"/>
      <c r="E40" s="43"/>
      <c r="F40" s="43">
        <f t="shared" si="7"/>
        <v>0</v>
      </c>
      <c r="G40" s="52" t="e">
        <f t="shared" si="8"/>
        <v>#DIV/0!</v>
      </c>
      <c r="H40" s="53"/>
    </row>
    <row r="41" spans="1:8" ht="14.25" hidden="1">
      <c r="A41" s="7">
        <v>101010426</v>
      </c>
      <c r="B41" s="12" t="s">
        <v>416</v>
      </c>
      <c r="C41" s="43"/>
      <c r="D41" s="43"/>
      <c r="E41" s="43"/>
      <c r="F41" s="43">
        <f t="shared" si="7"/>
        <v>0</v>
      </c>
      <c r="G41" s="52" t="e">
        <f t="shared" si="8"/>
        <v>#DIV/0!</v>
      </c>
      <c r="H41" s="53"/>
    </row>
    <row r="42" spans="1:8" ht="14.25" hidden="1">
      <c r="A42" s="7">
        <v>101010427</v>
      </c>
      <c r="B42" s="12" t="s">
        <v>417</v>
      </c>
      <c r="C42" s="43"/>
      <c r="D42" s="43"/>
      <c r="E42" s="43"/>
      <c r="F42" s="43">
        <f t="shared" si="7"/>
        <v>0</v>
      </c>
      <c r="G42" s="52" t="e">
        <f t="shared" si="8"/>
        <v>#DIV/0!</v>
      </c>
      <c r="H42" s="53"/>
    </row>
    <row r="43" spans="1:8" ht="14.25" hidden="1">
      <c r="A43" s="7">
        <v>101010428</v>
      </c>
      <c r="B43" s="12" t="s">
        <v>418</v>
      </c>
      <c r="C43" s="43"/>
      <c r="D43" s="43"/>
      <c r="E43" s="43"/>
      <c r="F43" s="43">
        <f t="shared" si="7"/>
        <v>0</v>
      </c>
      <c r="G43" s="52" t="e">
        <f t="shared" si="8"/>
        <v>#DIV/0!</v>
      </c>
      <c r="H43" s="53"/>
    </row>
    <row r="44" spans="1:8" ht="14.25" hidden="1">
      <c r="A44" s="7">
        <v>101010429</v>
      </c>
      <c r="B44" s="12" t="s">
        <v>419</v>
      </c>
      <c r="C44" s="43"/>
      <c r="D44" s="43"/>
      <c r="E44" s="43"/>
      <c r="F44" s="43">
        <f t="shared" si="7"/>
        <v>0</v>
      </c>
      <c r="G44" s="52" t="e">
        <f t="shared" si="8"/>
        <v>#DIV/0!</v>
      </c>
      <c r="H44" s="53"/>
    </row>
    <row r="45" spans="1:8" ht="14.25" hidden="1">
      <c r="A45" s="7">
        <v>101010461</v>
      </c>
      <c r="B45" s="12" t="s">
        <v>420</v>
      </c>
      <c r="C45" s="43"/>
      <c r="D45" s="43"/>
      <c r="E45" s="43"/>
      <c r="F45" s="43">
        <f t="shared" si="7"/>
        <v>0</v>
      </c>
      <c r="G45" s="52" t="e">
        <f t="shared" si="8"/>
        <v>#DIV/0!</v>
      </c>
      <c r="H45" s="53"/>
    </row>
    <row r="46" spans="1:8" ht="14.25" hidden="1">
      <c r="A46" s="7">
        <v>1010201</v>
      </c>
      <c r="B46" s="8" t="s">
        <v>421</v>
      </c>
      <c r="C46" s="43"/>
      <c r="D46" s="43"/>
      <c r="E46" s="43"/>
      <c r="F46" s="43">
        <f t="shared" si="7"/>
        <v>0</v>
      </c>
      <c r="G46" s="52" t="e">
        <f t="shared" si="8"/>
        <v>#DIV/0!</v>
      </c>
      <c r="H46" s="53"/>
    </row>
    <row r="47" spans="1:8" ht="14.25" hidden="1">
      <c r="A47" s="7">
        <v>101020107</v>
      </c>
      <c r="B47" s="12" t="s">
        <v>422</v>
      </c>
      <c r="C47" s="43"/>
      <c r="D47" s="43"/>
      <c r="E47" s="43"/>
      <c r="F47" s="43">
        <f t="shared" si="7"/>
        <v>0</v>
      </c>
      <c r="G47" s="52" t="e">
        <f t="shared" si="8"/>
        <v>#DIV/0!</v>
      </c>
      <c r="H47" s="53"/>
    </row>
    <row r="48" spans="1:8" ht="14.25" hidden="1">
      <c r="A48" s="7">
        <v>101020121</v>
      </c>
      <c r="B48" s="12" t="s">
        <v>423</v>
      </c>
      <c r="C48" s="43"/>
      <c r="D48" s="43"/>
      <c r="E48" s="43"/>
      <c r="F48" s="43">
        <f t="shared" si="7"/>
        <v>0</v>
      </c>
      <c r="G48" s="52" t="e">
        <f t="shared" si="8"/>
        <v>#DIV/0!</v>
      </c>
      <c r="H48" s="53"/>
    </row>
    <row r="49" spans="1:8" ht="14.25" hidden="1">
      <c r="A49" s="7"/>
      <c r="B49" s="8" t="s">
        <v>424</v>
      </c>
      <c r="C49" s="9">
        <f aca="true" t="shared" si="9" ref="C49:H49">C50+C51</f>
        <v>0</v>
      </c>
      <c r="D49" s="9">
        <f t="shared" si="9"/>
        <v>0</v>
      </c>
      <c r="E49" s="9">
        <f t="shared" si="9"/>
        <v>0</v>
      </c>
      <c r="F49" s="9">
        <f t="shared" si="9"/>
        <v>0</v>
      </c>
      <c r="G49" s="9" t="e">
        <f t="shared" si="9"/>
        <v>#DIV/0!</v>
      </c>
      <c r="H49" s="9">
        <f t="shared" si="9"/>
        <v>0</v>
      </c>
    </row>
    <row r="50" spans="1:8" ht="14.25" hidden="1">
      <c r="A50" s="7">
        <v>1010102</v>
      </c>
      <c r="B50" s="12" t="s">
        <v>425</v>
      </c>
      <c r="C50" s="43"/>
      <c r="D50" s="43"/>
      <c r="E50" s="43"/>
      <c r="F50" s="43">
        <f>E50-D50</f>
        <v>0</v>
      </c>
      <c r="G50" s="52" t="e">
        <f>F50/D50*100</f>
        <v>#DIV/0!</v>
      </c>
      <c r="H50" s="53"/>
    </row>
    <row r="51" spans="1:8" ht="14.25" hidden="1">
      <c r="A51" s="7">
        <v>1010202</v>
      </c>
      <c r="B51" s="12" t="s">
        <v>426</v>
      </c>
      <c r="C51" s="43"/>
      <c r="D51" s="43"/>
      <c r="E51" s="43"/>
      <c r="F51" s="43">
        <f>E51-D51</f>
        <v>0</v>
      </c>
      <c r="G51" s="52" t="e">
        <f>F51/D51*100</f>
        <v>#DIV/0!</v>
      </c>
      <c r="H51" s="53"/>
    </row>
    <row r="52" spans="1:8" ht="14.25" hidden="1">
      <c r="A52" s="7">
        <v>101020202</v>
      </c>
      <c r="B52" s="12" t="s">
        <v>427</v>
      </c>
      <c r="C52" s="43"/>
      <c r="D52" s="43"/>
      <c r="E52" s="43"/>
      <c r="F52" s="43">
        <f>E52-D52</f>
        <v>0</v>
      </c>
      <c r="G52" s="52" t="e">
        <f>F52/D52*100</f>
        <v>#DIV/0!</v>
      </c>
      <c r="H52" s="53"/>
    </row>
    <row r="53" spans="1:8" ht="14.25" hidden="1">
      <c r="A53" s="7">
        <v>101020221</v>
      </c>
      <c r="B53" s="12" t="s">
        <v>428</v>
      </c>
      <c r="C53" s="43"/>
      <c r="D53" s="43"/>
      <c r="E53" s="43"/>
      <c r="F53" s="43">
        <f>E53-D53</f>
        <v>0</v>
      </c>
      <c r="G53" s="52" t="e">
        <f>F53/D53*100</f>
        <v>#DIV/0!</v>
      </c>
      <c r="H53" s="53"/>
    </row>
    <row r="54" spans="1:8" ht="14.25" hidden="1">
      <c r="A54" s="7"/>
      <c r="B54" s="8" t="s">
        <v>429</v>
      </c>
      <c r="C54" s="9">
        <f aca="true" t="shared" si="10" ref="C54:H54">C55+C60</f>
        <v>0</v>
      </c>
      <c r="D54" s="9">
        <f t="shared" si="10"/>
        <v>0</v>
      </c>
      <c r="E54" s="9">
        <f t="shared" si="10"/>
        <v>0</v>
      </c>
      <c r="F54" s="9">
        <f t="shared" si="10"/>
        <v>0</v>
      </c>
      <c r="G54" s="9" t="e">
        <f t="shared" si="10"/>
        <v>#DIV/0!</v>
      </c>
      <c r="H54" s="9">
        <f t="shared" si="10"/>
        <v>0</v>
      </c>
    </row>
    <row r="55" spans="1:8" ht="14.25" hidden="1">
      <c r="A55" s="7"/>
      <c r="B55" s="12" t="s">
        <v>430</v>
      </c>
      <c r="C55" s="9">
        <f aca="true" t="shared" si="11" ref="C55:H55">SUM(C56,C59)</f>
        <v>0</v>
      </c>
      <c r="D55" s="9">
        <f t="shared" si="11"/>
        <v>0</v>
      </c>
      <c r="E55" s="9">
        <f t="shared" si="11"/>
        <v>0</v>
      </c>
      <c r="F55" s="9">
        <f t="shared" si="11"/>
        <v>0</v>
      </c>
      <c r="G55" s="9" t="e">
        <f t="shared" si="11"/>
        <v>#DIV/0!</v>
      </c>
      <c r="H55" s="9">
        <f t="shared" si="11"/>
        <v>0</v>
      </c>
    </row>
    <row r="56" spans="1:8" ht="14.25" hidden="1">
      <c r="A56" s="7">
        <v>1010103</v>
      </c>
      <c r="B56" s="12" t="s">
        <v>431</v>
      </c>
      <c r="C56" s="9">
        <f aca="true" t="shared" si="12" ref="C56:H56">C57+C58</f>
        <v>0</v>
      </c>
      <c r="D56" s="9">
        <f t="shared" si="12"/>
        <v>0</v>
      </c>
      <c r="E56" s="9">
        <f t="shared" si="12"/>
        <v>0</v>
      </c>
      <c r="F56" s="9">
        <f t="shared" si="12"/>
        <v>0</v>
      </c>
      <c r="G56" s="9" t="e">
        <f t="shared" si="12"/>
        <v>#DIV/0!</v>
      </c>
      <c r="H56" s="9">
        <f t="shared" si="12"/>
        <v>0</v>
      </c>
    </row>
    <row r="57" spans="1:8" ht="14.25" hidden="1">
      <c r="A57" s="7">
        <v>101010301</v>
      </c>
      <c r="B57" s="12" t="s">
        <v>432</v>
      </c>
      <c r="C57" s="43"/>
      <c r="D57" s="43"/>
      <c r="E57" s="43"/>
      <c r="F57" s="43">
        <f>E57-D57</f>
        <v>0</v>
      </c>
      <c r="G57" s="52" t="e">
        <f>F57/D57*100</f>
        <v>#DIV/0!</v>
      </c>
      <c r="H57" s="53"/>
    </row>
    <row r="58" spans="1:8" ht="14.25" hidden="1">
      <c r="A58" s="7">
        <v>101010302</v>
      </c>
      <c r="B58" s="12" t="s">
        <v>433</v>
      </c>
      <c r="C58" s="43"/>
      <c r="D58" s="43"/>
      <c r="E58" s="43"/>
      <c r="F58" s="43">
        <f>E58-D58</f>
        <v>0</v>
      </c>
      <c r="G58" s="52" t="e">
        <f>F58/D58*100</f>
        <v>#DIV/0!</v>
      </c>
      <c r="H58" s="53"/>
    </row>
    <row r="59" spans="1:8" ht="14.25" hidden="1">
      <c r="A59" s="7">
        <v>1010105</v>
      </c>
      <c r="B59" s="12" t="s">
        <v>434</v>
      </c>
      <c r="C59" s="43"/>
      <c r="D59" s="43"/>
      <c r="E59" s="43"/>
      <c r="F59" s="43">
        <f>E59-D59</f>
        <v>0</v>
      </c>
      <c r="G59" s="52" t="e">
        <f>F59/D59*100</f>
        <v>#DIV/0!</v>
      </c>
      <c r="H59" s="53"/>
    </row>
    <row r="60" spans="1:8" ht="14.25" hidden="1">
      <c r="A60" s="7">
        <v>1010203</v>
      </c>
      <c r="B60" s="12" t="s">
        <v>435</v>
      </c>
      <c r="C60" s="43"/>
      <c r="D60" s="43"/>
      <c r="E60" s="43"/>
      <c r="F60" s="43">
        <f>E60-D60</f>
        <v>0</v>
      </c>
      <c r="G60" s="52" t="e">
        <f>F60/D60*100</f>
        <v>#DIV/0!</v>
      </c>
      <c r="H60" s="53"/>
    </row>
    <row r="61" spans="1:8" ht="14.25" hidden="1">
      <c r="A61" s="7">
        <v>10104</v>
      </c>
      <c r="B61" s="8" t="s">
        <v>436</v>
      </c>
      <c r="C61" s="9">
        <f aca="true" t="shared" si="13" ref="C61:H61">SUM(C62:C78,C80:C102,C104:C106,C108:C110)</f>
        <v>0</v>
      </c>
      <c r="D61" s="9">
        <f t="shared" si="13"/>
        <v>0</v>
      </c>
      <c r="E61" s="9">
        <f t="shared" si="13"/>
        <v>0</v>
      </c>
      <c r="F61" s="9">
        <f t="shared" si="13"/>
        <v>0</v>
      </c>
      <c r="G61" s="9" t="e">
        <f t="shared" si="13"/>
        <v>#DIV/0!</v>
      </c>
      <c r="H61" s="9">
        <f t="shared" si="13"/>
        <v>0</v>
      </c>
    </row>
    <row r="62" spans="1:8" ht="14.25" hidden="1">
      <c r="A62" s="7">
        <v>1010401</v>
      </c>
      <c r="B62" s="12" t="s">
        <v>437</v>
      </c>
      <c r="C62" s="43"/>
      <c r="D62" s="43"/>
      <c r="E62" s="43"/>
      <c r="F62" s="43">
        <f aca="true" t="shared" si="14" ref="F62:F111">E62-D62</f>
        <v>0</v>
      </c>
      <c r="G62" s="52" t="e">
        <f aca="true" t="shared" si="15" ref="G62:G111">F62/D62*100</f>
        <v>#DIV/0!</v>
      </c>
      <c r="H62" s="53"/>
    </row>
    <row r="63" spans="1:8" ht="14.25" hidden="1">
      <c r="A63" s="7">
        <v>1010402</v>
      </c>
      <c r="B63" s="12" t="s">
        <v>438</v>
      </c>
      <c r="C63" s="43"/>
      <c r="D63" s="43"/>
      <c r="E63" s="43"/>
      <c r="F63" s="43">
        <f t="shared" si="14"/>
        <v>0</v>
      </c>
      <c r="G63" s="52" t="e">
        <f t="shared" si="15"/>
        <v>#DIV/0!</v>
      </c>
      <c r="H63" s="53"/>
    </row>
    <row r="64" spans="1:8" ht="14.25" hidden="1">
      <c r="A64" s="7">
        <v>1010403</v>
      </c>
      <c r="B64" s="12" t="s">
        <v>439</v>
      </c>
      <c r="C64" s="43"/>
      <c r="D64" s="43"/>
      <c r="E64" s="43"/>
      <c r="F64" s="43">
        <f t="shared" si="14"/>
        <v>0</v>
      </c>
      <c r="G64" s="52" t="e">
        <f t="shared" si="15"/>
        <v>#DIV/0!</v>
      </c>
      <c r="H64" s="53"/>
    </row>
    <row r="65" spans="1:8" ht="14.25" hidden="1">
      <c r="A65" s="7">
        <v>1010404</v>
      </c>
      <c r="B65" s="12" t="s">
        <v>440</v>
      </c>
      <c r="C65" s="43"/>
      <c r="D65" s="43"/>
      <c r="E65" s="43"/>
      <c r="F65" s="43">
        <f t="shared" si="14"/>
        <v>0</v>
      </c>
      <c r="G65" s="52" t="e">
        <f t="shared" si="15"/>
        <v>#DIV/0!</v>
      </c>
      <c r="H65" s="53"/>
    </row>
    <row r="66" spans="1:8" ht="14.25" hidden="1">
      <c r="A66" s="7">
        <v>1010405</v>
      </c>
      <c r="B66" s="12" t="s">
        <v>441</v>
      </c>
      <c r="C66" s="43"/>
      <c r="D66" s="43"/>
      <c r="E66" s="43"/>
      <c r="F66" s="43">
        <f t="shared" si="14"/>
        <v>0</v>
      </c>
      <c r="G66" s="52" t="e">
        <f t="shared" si="15"/>
        <v>#DIV/0!</v>
      </c>
      <c r="H66" s="53"/>
    </row>
    <row r="67" spans="1:8" ht="14.25" hidden="1">
      <c r="A67" s="7">
        <v>1010406</v>
      </c>
      <c r="B67" s="12" t="s">
        <v>442</v>
      </c>
      <c r="C67" s="43"/>
      <c r="D67" s="43"/>
      <c r="E67" s="43"/>
      <c r="F67" s="43">
        <f t="shared" si="14"/>
        <v>0</v>
      </c>
      <c r="G67" s="52" t="e">
        <f t="shared" si="15"/>
        <v>#DIV/0!</v>
      </c>
      <c r="H67" s="53"/>
    </row>
    <row r="68" spans="1:8" ht="14.25" hidden="1">
      <c r="A68" s="7">
        <v>1010407</v>
      </c>
      <c r="B68" s="12" t="s">
        <v>443</v>
      </c>
      <c r="C68" s="43"/>
      <c r="D68" s="43"/>
      <c r="E68" s="43"/>
      <c r="F68" s="43">
        <f t="shared" si="14"/>
        <v>0</v>
      </c>
      <c r="G68" s="52" t="e">
        <f t="shared" si="15"/>
        <v>#DIV/0!</v>
      </c>
      <c r="H68" s="53"/>
    </row>
    <row r="69" spans="1:8" ht="14.25" hidden="1">
      <c r="A69" s="7">
        <v>1010408</v>
      </c>
      <c r="B69" s="12" t="s">
        <v>444</v>
      </c>
      <c r="C69" s="43"/>
      <c r="D69" s="43"/>
      <c r="E69" s="43"/>
      <c r="F69" s="43">
        <f t="shared" si="14"/>
        <v>0</v>
      </c>
      <c r="G69" s="52" t="e">
        <f t="shared" si="15"/>
        <v>#DIV/0!</v>
      </c>
      <c r="H69" s="53"/>
    </row>
    <row r="70" spans="1:8" ht="14.25" hidden="1">
      <c r="A70" s="7">
        <v>1010409</v>
      </c>
      <c r="B70" s="12" t="s">
        <v>445</v>
      </c>
      <c r="C70" s="43"/>
      <c r="D70" s="43"/>
      <c r="E70" s="43"/>
      <c r="F70" s="43">
        <f t="shared" si="14"/>
        <v>0</v>
      </c>
      <c r="G70" s="52" t="e">
        <f t="shared" si="15"/>
        <v>#DIV/0!</v>
      </c>
      <c r="H70" s="53"/>
    </row>
    <row r="71" spans="1:8" ht="14.25" hidden="1">
      <c r="A71" s="7">
        <v>1010410</v>
      </c>
      <c r="B71" s="12" t="s">
        <v>446</v>
      </c>
      <c r="C71" s="43"/>
      <c r="D71" s="43"/>
      <c r="E71" s="43"/>
      <c r="F71" s="43">
        <f t="shared" si="14"/>
        <v>0</v>
      </c>
      <c r="G71" s="52" t="e">
        <f t="shared" si="15"/>
        <v>#DIV/0!</v>
      </c>
      <c r="H71" s="53"/>
    </row>
    <row r="72" spans="1:8" ht="14.25" hidden="1">
      <c r="A72" s="7">
        <v>1010411</v>
      </c>
      <c r="B72" s="12" t="s">
        <v>447</v>
      </c>
      <c r="C72" s="43"/>
      <c r="D72" s="43"/>
      <c r="E72" s="43"/>
      <c r="F72" s="43">
        <f t="shared" si="14"/>
        <v>0</v>
      </c>
      <c r="G72" s="52" t="e">
        <f t="shared" si="15"/>
        <v>#DIV/0!</v>
      </c>
      <c r="H72" s="53"/>
    </row>
    <row r="73" spans="1:8" ht="14.25" hidden="1">
      <c r="A73" s="7">
        <v>1010412</v>
      </c>
      <c r="B73" s="12" t="s">
        <v>448</v>
      </c>
      <c r="C73" s="43"/>
      <c r="D73" s="43"/>
      <c r="E73" s="43"/>
      <c r="F73" s="43">
        <f t="shared" si="14"/>
        <v>0</v>
      </c>
      <c r="G73" s="52" t="e">
        <f t="shared" si="15"/>
        <v>#DIV/0!</v>
      </c>
      <c r="H73" s="53"/>
    </row>
    <row r="74" spans="1:8" ht="14.25" hidden="1">
      <c r="A74" s="7">
        <v>1010413</v>
      </c>
      <c r="B74" s="12" t="s">
        <v>449</v>
      </c>
      <c r="C74" s="43"/>
      <c r="D74" s="43"/>
      <c r="E74" s="43"/>
      <c r="F74" s="43">
        <f t="shared" si="14"/>
        <v>0</v>
      </c>
      <c r="G74" s="52" t="e">
        <f t="shared" si="15"/>
        <v>#DIV/0!</v>
      </c>
      <c r="H74" s="53"/>
    </row>
    <row r="75" spans="1:8" ht="14.25" hidden="1">
      <c r="A75" s="7">
        <v>1010414</v>
      </c>
      <c r="B75" s="12" t="s">
        <v>450</v>
      </c>
      <c r="C75" s="43"/>
      <c r="D75" s="43"/>
      <c r="E75" s="43"/>
      <c r="F75" s="43">
        <f t="shared" si="14"/>
        <v>0</v>
      </c>
      <c r="G75" s="52" t="e">
        <f t="shared" si="15"/>
        <v>#DIV/0!</v>
      </c>
      <c r="H75" s="53"/>
    </row>
    <row r="76" spans="1:8" ht="14.25" hidden="1">
      <c r="A76" s="7">
        <v>1010415</v>
      </c>
      <c r="B76" s="12" t="s">
        <v>451</v>
      </c>
      <c r="C76" s="43"/>
      <c r="D76" s="43"/>
      <c r="E76" s="43"/>
      <c r="F76" s="43">
        <f t="shared" si="14"/>
        <v>0</v>
      </c>
      <c r="G76" s="52" t="e">
        <f t="shared" si="15"/>
        <v>#DIV/0!</v>
      </c>
      <c r="H76" s="53"/>
    </row>
    <row r="77" spans="1:8" ht="14.25" hidden="1">
      <c r="A77" s="7">
        <v>1010416</v>
      </c>
      <c r="B77" s="12" t="s">
        <v>452</v>
      </c>
      <c r="C77" s="43"/>
      <c r="D77" s="43"/>
      <c r="E77" s="43"/>
      <c r="F77" s="43">
        <f t="shared" si="14"/>
        <v>0</v>
      </c>
      <c r="G77" s="52" t="e">
        <f t="shared" si="15"/>
        <v>#DIV/0!</v>
      </c>
      <c r="H77" s="53"/>
    </row>
    <row r="78" spans="1:8" ht="14.25" hidden="1">
      <c r="A78" s="7">
        <v>1010417</v>
      </c>
      <c r="B78" s="12" t="s">
        <v>453</v>
      </c>
      <c r="C78" s="43"/>
      <c r="D78" s="43"/>
      <c r="E78" s="43"/>
      <c r="F78" s="43">
        <f t="shared" si="14"/>
        <v>0</v>
      </c>
      <c r="G78" s="52" t="e">
        <f t="shared" si="15"/>
        <v>#DIV/0!</v>
      </c>
      <c r="H78" s="53"/>
    </row>
    <row r="79" spans="1:8" ht="14.25" hidden="1">
      <c r="A79" s="7">
        <v>101041702</v>
      </c>
      <c r="B79" s="12" t="s">
        <v>454</v>
      </c>
      <c r="C79" s="43"/>
      <c r="D79" s="43"/>
      <c r="E79" s="43"/>
      <c r="F79" s="43">
        <f t="shared" si="14"/>
        <v>0</v>
      </c>
      <c r="G79" s="52" t="e">
        <f t="shared" si="15"/>
        <v>#DIV/0!</v>
      </c>
      <c r="H79" s="53"/>
    </row>
    <row r="80" spans="1:8" ht="14.25" hidden="1">
      <c r="A80" s="7">
        <v>1010418</v>
      </c>
      <c r="B80" s="12" t="s">
        <v>455</v>
      </c>
      <c r="C80" s="43"/>
      <c r="D80" s="43"/>
      <c r="E80" s="43"/>
      <c r="F80" s="43">
        <f t="shared" si="14"/>
        <v>0</v>
      </c>
      <c r="G80" s="52" t="e">
        <f t="shared" si="15"/>
        <v>#DIV/0!</v>
      </c>
      <c r="H80" s="53"/>
    </row>
    <row r="81" spans="1:8" ht="14.25" hidden="1">
      <c r="A81" s="7">
        <v>1010419</v>
      </c>
      <c r="B81" s="12" t="s">
        <v>456</v>
      </c>
      <c r="C81" s="43"/>
      <c r="D81" s="43"/>
      <c r="E81" s="43"/>
      <c r="F81" s="43">
        <f t="shared" si="14"/>
        <v>0</v>
      </c>
      <c r="G81" s="52" t="e">
        <f t="shared" si="15"/>
        <v>#DIV/0!</v>
      </c>
      <c r="H81" s="53"/>
    </row>
    <row r="82" spans="1:8" ht="14.25" hidden="1">
      <c r="A82" s="7">
        <v>1010420</v>
      </c>
      <c r="B82" s="12" t="s">
        <v>457</v>
      </c>
      <c r="C82" s="43"/>
      <c r="D82" s="43"/>
      <c r="E82" s="43"/>
      <c r="F82" s="43">
        <f t="shared" si="14"/>
        <v>0</v>
      </c>
      <c r="G82" s="52" t="e">
        <f t="shared" si="15"/>
        <v>#DIV/0!</v>
      </c>
      <c r="H82" s="53"/>
    </row>
    <row r="83" spans="1:8" ht="14.25" hidden="1">
      <c r="A83" s="7">
        <v>1010421</v>
      </c>
      <c r="B83" s="12" t="s">
        <v>458</v>
      </c>
      <c r="C83" s="43"/>
      <c r="D83" s="43"/>
      <c r="E83" s="43"/>
      <c r="F83" s="43">
        <f t="shared" si="14"/>
        <v>0</v>
      </c>
      <c r="G83" s="52" t="e">
        <f t="shared" si="15"/>
        <v>#DIV/0!</v>
      </c>
      <c r="H83" s="53"/>
    </row>
    <row r="84" spans="1:8" ht="14.25" hidden="1">
      <c r="A84" s="7">
        <v>1010422</v>
      </c>
      <c r="B84" s="12" t="s">
        <v>459</v>
      </c>
      <c r="C84" s="43"/>
      <c r="D84" s="43"/>
      <c r="E84" s="43"/>
      <c r="F84" s="43">
        <f t="shared" si="14"/>
        <v>0</v>
      </c>
      <c r="G84" s="52" t="e">
        <f t="shared" si="15"/>
        <v>#DIV/0!</v>
      </c>
      <c r="H84" s="53"/>
    </row>
    <row r="85" spans="1:8" ht="14.25" hidden="1">
      <c r="A85" s="7">
        <v>1010423</v>
      </c>
      <c r="B85" s="12" t="s">
        <v>460</v>
      </c>
      <c r="C85" s="43"/>
      <c r="D85" s="43"/>
      <c r="E85" s="43"/>
      <c r="F85" s="43">
        <f t="shared" si="14"/>
        <v>0</v>
      </c>
      <c r="G85" s="52" t="e">
        <f t="shared" si="15"/>
        <v>#DIV/0!</v>
      </c>
      <c r="H85" s="53"/>
    </row>
    <row r="86" spans="1:8" ht="14.25" hidden="1">
      <c r="A86" s="7">
        <v>1010424</v>
      </c>
      <c r="B86" s="12" t="s">
        <v>461</v>
      </c>
      <c r="C86" s="43"/>
      <c r="D86" s="43"/>
      <c r="E86" s="43"/>
      <c r="F86" s="43">
        <f t="shared" si="14"/>
        <v>0</v>
      </c>
      <c r="G86" s="52" t="e">
        <f t="shared" si="15"/>
        <v>#DIV/0!</v>
      </c>
      <c r="H86" s="53"/>
    </row>
    <row r="87" spans="1:8" ht="14.25" hidden="1">
      <c r="A87" s="7">
        <v>1010425</v>
      </c>
      <c r="B87" s="12" t="s">
        <v>462</v>
      </c>
      <c r="C87" s="43"/>
      <c r="D87" s="43"/>
      <c r="E87" s="43"/>
      <c r="F87" s="43">
        <f t="shared" si="14"/>
        <v>0</v>
      </c>
      <c r="G87" s="52" t="e">
        <f t="shared" si="15"/>
        <v>#DIV/0!</v>
      </c>
      <c r="H87" s="53"/>
    </row>
    <row r="88" spans="1:8" ht="14.25" hidden="1">
      <c r="A88" s="7">
        <v>1010426</v>
      </c>
      <c r="B88" s="12" t="s">
        <v>463</v>
      </c>
      <c r="C88" s="43"/>
      <c r="D88" s="43"/>
      <c r="E88" s="43"/>
      <c r="F88" s="43">
        <f t="shared" si="14"/>
        <v>0</v>
      </c>
      <c r="G88" s="52" t="e">
        <f t="shared" si="15"/>
        <v>#DIV/0!</v>
      </c>
      <c r="H88" s="53"/>
    </row>
    <row r="89" spans="1:8" ht="14.25" hidden="1">
      <c r="A89" s="7">
        <v>1010427</v>
      </c>
      <c r="B89" s="12" t="s">
        <v>464</v>
      </c>
      <c r="C89" s="43"/>
      <c r="D89" s="43"/>
      <c r="E89" s="43"/>
      <c r="F89" s="43">
        <f t="shared" si="14"/>
        <v>0</v>
      </c>
      <c r="G89" s="52" t="e">
        <f t="shared" si="15"/>
        <v>#DIV/0!</v>
      </c>
      <c r="H89" s="53"/>
    </row>
    <row r="90" spans="1:8" ht="14.25" hidden="1">
      <c r="A90" s="7">
        <v>1010428</v>
      </c>
      <c r="B90" s="12" t="s">
        <v>465</v>
      </c>
      <c r="C90" s="43"/>
      <c r="D90" s="43"/>
      <c r="E90" s="43"/>
      <c r="F90" s="43">
        <f t="shared" si="14"/>
        <v>0</v>
      </c>
      <c r="G90" s="52" t="e">
        <f t="shared" si="15"/>
        <v>#DIV/0!</v>
      </c>
      <c r="H90" s="53"/>
    </row>
    <row r="91" spans="1:8" ht="14.25" hidden="1">
      <c r="A91" s="7">
        <v>1010429</v>
      </c>
      <c r="B91" s="12" t="s">
        <v>466</v>
      </c>
      <c r="C91" s="43"/>
      <c r="D91" s="43"/>
      <c r="E91" s="43"/>
      <c r="F91" s="43">
        <f t="shared" si="14"/>
        <v>0</v>
      </c>
      <c r="G91" s="52" t="e">
        <f t="shared" si="15"/>
        <v>#DIV/0!</v>
      </c>
      <c r="H91" s="53"/>
    </row>
    <row r="92" spans="1:8" ht="14.25" hidden="1">
      <c r="A92" s="7">
        <v>1010430</v>
      </c>
      <c r="B92" s="12" t="s">
        <v>467</v>
      </c>
      <c r="C92" s="43"/>
      <c r="D92" s="43"/>
      <c r="E92" s="43"/>
      <c r="F92" s="43">
        <f t="shared" si="14"/>
        <v>0</v>
      </c>
      <c r="G92" s="52" t="e">
        <f t="shared" si="15"/>
        <v>#DIV/0!</v>
      </c>
      <c r="H92" s="53"/>
    </row>
    <row r="93" spans="1:8" ht="14.25" hidden="1">
      <c r="A93" s="7">
        <v>1010431</v>
      </c>
      <c r="B93" s="12" t="s">
        <v>468</v>
      </c>
      <c r="C93" s="43"/>
      <c r="D93" s="43"/>
      <c r="E93" s="43"/>
      <c r="F93" s="43">
        <f t="shared" si="14"/>
        <v>0</v>
      </c>
      <c r="G93" s="52" t="e">
        <f t="shared" si="15"/>
        <v>#DIV/0!</v>
      </c>
      <c r="H93" s="53"/>
    </row>
    <row r="94" spans="1:8" ht="14.25" hidden="1">
      <c r="A94" s="7">
        <v>1010432</v>
      </c>
      <c r="B94" s="12" t="s">
        <v>469</v>
      </c>
      <c r="C94" s="43"/>
      <c r="D94" s="43"/>
      <c r="E94" s="43"/>
      <c r="F94" s="43">
        <f t="shared" si="14"/>
        <v>0</v>
      </c>
      <c r="G94" s="52" t="e">
        <f t="shared" si="15"/>
        <v>#DIV/0!</v>
      </c>
      <c r="H94" s="53"/>
    </row>
    <row r="95" spans="1:8" ht="14.25" hidden="1">
      <c r="A95" s="7">
        <v>1010433</v>
      </c>
      <c r="B95" s="12" t="s">
        <v>470</v>
      </c>
      <c r="C95" s="43"/>
      <c r="D95" s="43"/>
      <c r="E95" s="43"/>
      <c r="F95" s="43">
        <f t="shared" si="14"/>
        <v>0</v>
      </c>
      <c r="G95" s="52" t="e">
        <f t="shared" si="15"/>
        <v>#DIV/0!</v>
      </c>
      <c r="H95" s="53"/>
    </row>
    <row r="96" spans="1:8" ht="14.25" hidden="1">
      <c r="A96" s="7">
        <v>1010434</v>
      </c>
      <c r="B96" s="12" t="s">
        <v>471</v>
      </c>
      <c r="C96" s="43"/>
      <c r="D96" s="43"/>
      <c r="E96" s="43"/>
      <c r="F96" s="43">
        <f t="shared" si="14"/>
        <v>0</v>
      </c>
      <c r="G96" s="52" t="e">
        <f t="shared" si="15"/>
        <v>#DIV/0!</v>
      </c>
      <c r="H96" s="53"/>
    </row>
    <row r="97" spans="1:8" ht="14.25" hidden="1">
      <c r="A97" s="7">
        <v>1010435</v>
      </c>
      <c r="B97" s="12" t="s">
        <v>472</v>
      </c>
      <c r="C97" s="43"/>
      <c r="D97" s="43"/>
      <c r="E97" s="43"/>
      <c r="F97" s="43">
        <f t="shared" si="14"/>
        <v>0</v>
      </c>
      <c r="G97" s="52" t="e">
        <f t="shared" si="15"/>
        <v>#DIV/0!</v>
      </c>
      <c r="H97" s="53"/>
    </row>
    <row r="98" spans="1:8" ht="14.25" hidden="1">
      <c r="A98" s="7">
        <v>1010436</v>
      </c>
      <c r="B98" s="12" t="s">
        <v>473</v>
      </c>
      <c r="C98" s="43"/>
      <c r="D98" s="43"/>
      <c r="E98" s="43"/>
      <c r="F98" s="43">
        <f t="shared" si="14"/>
        <v>0</v>
      </c>
      <c r="G98" s="52" t="e">
        <f t="shared" si="15"/>
        <v>#DIV/0!</v>
      </c>
      <c r="H98" s="53"/>
    </row>
    <row r="99" spans="1:8" ht="14.25" hidden="1">
      <c r="A99" s="7">
        <v>1010439</v>
      </c>
      <c r="B99" s="12" t="s">
        <v>474</v>
      </c>
      <c r="C99" s="43"/>
      <c r="D99" s="43"/>
      <c r="E99" s="43"/>
      <c r="F99" s="43">
        <f t="shared" si="14"/>
        <v>0</v>
      </c>
      <c r="G99" s="52" t="e">
        <f t="shared" si="15"/>
        <v>#DIV/0!</v>
      </c>
      <c r="H99" s="53"/>
    </row>
    <row r="100" spans="1:8" ht="14.25" hidden="1">
      <c r="A100" s="7">
        <v>1010440</v>
      </c>
      <c r="B100" s="12" t="s">
        <v>475</v>
      </c>
      <c r="C100" s="43"/>
      <c r="D100" s="43"/>
      <c r="E100" s="43"/>
      <c r="F100" s="43">
        <f t="shared" si="14"/>
        <v>0</v>
      </c>
      <c r="G100" s="52" t="e">
        <f t="shared" si="15"/>
        <v>#DIV/0!</v>
      </c>
      <c r="H100" s="53"/>
    </row>
    <row r="101" spans="1:8" ht="14.25" hidden="1">
      <c r="A101" s="7">
        <v>1010441</v>
      </c>
      <c r="B101" s="12" t="s">
        <v>476</v>
      </c>
      <c r="C101" s="43"/>
      <c r="D101" s="43"/>
      <c r="E101" s="43"/>
      <c r="F101" s="43">
        <f t="shared" si="14"/>
        <v>0</v>
      </c>
      <c r="G101" s="52" t="e">
        <f t="shared" si="15"/>
        <v>#DIV/0!</v>
      </c>
      <c r="H101" s="53"/>
    </row>
    <row r="102" spans="1:8" ht="14.25" hidden="1">
      <c r="A102" s="7">
        <v>1010442</v>
      </c>
      <c r="B102" s="12" t="s">
        <v>477</v>
      </c>
      <c r="C102" s="43"/>
      <c r="D102" s="43"/>
      <c r="E102" s="43"/>
      <c r="F102" s="43">
        <f t="shared" si="14"/>
        <v>0</v>
      </c>
      <c r="G102" s="52" t="e">
        <f t="shared" si="15"/>
        <v>#DIV/0!</v>
      </c>
      <c r="H102" s="53"/>
    </row>
    <row r="103" spans="1:8" ht="14.25" hidden="1">
      <c r="A103" s="7">
        <v>1010443</v>
      </c>
      <c r="B103" s="12" t="s">
        <v>478</v>
      </c>
      <c r="C103" s="43"/>
      <c r="D103" s="43"/>
      <c r="E103" s="43"/>
      <c r="F103" s="43">
        <f t="shared" si="14"/>
        <v>0</v>
      </c>
      <c r="G103" s="52" t="e">
        <f t="shared" si="15"/>
        <v>#DIV/0!</v>
      </c>
      <c r="H103" s="53"/>
    </row>
    <row r="104" spans="1:8" ht="14.25" hidden="1">
      <c r="A104" s="7">
        <v>1010444</v>
      </c>
      <c r="B104" s="12" t="s">
        <v>479</v>
      </c>
      <c r="C104" s="43"/>
      <c r="D104" s="43"/>
      <c r="E104" s="43"/>
      <c r="F104" s="43">
        <f t="shared" si="14"/>
        <v>0</v>
      </c>
      <c r="G104" s="52" t="e">
        <f t="shared" si="15"/>
        <v>#DIV/0!</v>
      </c>
      <c r="H104" s="53"/>
    </row>
    <row r="105" spans="1:8" ht="14.25" hidden="1">
      <c r="A105" s="7">
        <v>1010445</v>
      </c>
      <c r="B105" s="12" t="s">
        <v>480</v>
      </c>
      <c r="C105" s="43"/>
      <c r="D105" s="43"/>
      <c r="E105" s="43"/>
      <c r="F105" s="43">
        <f t="shared" si="14"/>
        <v>0</v>
      </c>
      <c r="G105" s="52" t="e">
        <f t="shared" si="15"/>
        <v>#DIV/0!</v>
      </c>
      <c r="H105" s="53"/>
    </row>
    <row r="106" spans="1:8" ht="14.25" hidden="1">
      <c r="A106" s="7">
        <v>1010446</v>
      </c>
      <c r="B106" s="12" t="s">
        <v>481</v>
      </c>
      <c r="C106" s="43"/>
      <c r="D106" s="43"/>
      <c r="E106" s="43"/>
      <c r="F106" s="43">
        <f t="shared" si="14"/>
        <v>0</v>
      </c>
      <c r="G106" s="52" t="e">
        <f t="shared" si="15"/>
        <v>#DIV/0!</v>
      </c>
      <c r="H106" s="53"/>
    </row>
    <row r="107" spans="1:8" ht="14.25" hidden="1">
      <c r="A107" s="7">
        <v>1010447</v>
      </c>
      <c r="B107" s="12" t="s">
        <v>482</v>
      </c>
      <c r="C107" s="43"/>
      <c r="D107" s="43"/>
      <c r="E107" s="43"/>
      <c r="F107" s="43">
        <f t="shared" si="14"/>
        <v>0</v>
      </c>
      <c r="G107" s="52" t="e">
        <f t="shared" si="15"/>
        <v>#DIV/0!</v>
      </c>
      <c r="H107" s="53"/>
    </row>
    <row r="108" spans="1:8" ht="14.25" hidden="1">
      <c r="A108" s="7">
        <v>1010448</v>
      </c>
      <c r="B108" s="12" t="s">
        <v>483</v>
      </c>
      <c r="C108" s="43"/>
      <c r="D108" s="43"/>
      <c r="E108" s="43"/>
      <c r="F108" s="43">
        <f t="shared" si="14"/>
        <v>0</v>
      </c>
      <c r="G108" s="52" t="e">
        <f t="shared" si="15"/>
        <v>#DIV/0!</v>
      </c>
      <c r="H108" s="53"/>
    </row>
    <row r="109" spans="1:8" ht="14.25" hidden="1">
      <c r="A109" s="7">
        <v>1010449</v>
      </c>
      <c r="B109" s="12" t="s">
        <v>484</v>
      </c>
      <c r="C109" s="43"/>
      <c r="D109" s="43"/>
      <c r="E109" s="43"/>
      <c r="F109" s="43">
        <f t="shared" si="14"/>
        <v>0</v>
      </c>
      <c r="G109" s="52" t="e">
        <f t="shared" si="15"/>
        <v>#DIV/0!</v>
      </c>
      <c r="H109" s="53"/>
    </row>
    <row r="110" spans="1:8" ht="14.25" hidden="1">
      <c r="A110" s="7">
        <v>1010450</v>
      </c>
      <c r="B110" s="12" t="s">
        <v>485</v>
      </c>
      <c r="C110" s="43"/>
      <c r="D110" s="43"/>
      <c r="E110" s="43"/>
      <c r="F110" s="43">
        <f t="shared" si="14"/>
        <v>0</v>
      </c>
      <c r="G110" s="52" t="e">
        <f t="shared" si="15"/>
        <v>#DIV/0!</v>
      </c>
      <c r="H110" s="53"/>
    </row>
    <row r="111" spans="1:8" ht="14.25" hidden="1">
      <c r="A111" s="7">
        <v>10105</v>
      </c>
      <c r="B111" s="8" t="s">
        <v>486</v>
      </c>
      <c r="C111" s="43"/>
      <c r="D111" s="43"/>
      <c r="E111" s="43"/>
      <c r="F111" s="43">
        <f t="shared" si="14"/>
        <v>0</v>
      </c>
      <c r="G111" s="52" t="e">
        <f t="shared" si="15"/>
        <v>#DIV/0!</v>
      </c>
      <c r="H111" s="53"/>
    </row>
    <row r="112" spans="1:8" ht="14.25" hidden="1">
      <c r="A112" s="7" t="s">
        <v>487</v>
      </c>
      <c r="B112" s="8" t="s">
        <v>488</v>
      </c>
      <c r="C112" s="9">
        <f aca="true" t="shared" si="16" ref="C112:H112">C113+C119+C117+C118</f>
        <v>0</v>
      </c>
      <c r="D112" s="9">
        <f t="shared" si="16"/>
        <v>0</v>
      </c>
      <c r="E112" s="9">
        <f t="shared" si="16"/>
        <v>0</v>
      </c>
      <c r="F112" s="9">
        <f t="shared" si="16"/>
        <v>0</v>
      </c>
      <c r="G112" s="9" t="e">
        <f t="shared" si="16"/>
        <v>#DIV/0!</v>
      </c>
      <c r="H112" s="9">
        <f t="shared" si="16"/>
        <v>0</v>
      </c>
    </row>
    <row r="113" spans="1:8" ht="14.25" hidden="1">
      <c r="A113" s="7">
        <v>1010601</v>
      </c>
      <c r="B113" s="12" t="s">
        <v>489</v>
      </c>
      <c r="C113" s="9">
        <f aca="true" t="shared" si="17" ref="C113:H113">SUM(C114:C116)</f>
        <v>0</v>
      </c>
      <c r="D113" s="9">
        <f t="shared" si="17"/>
        <v>0</v>
      </c>
      <c r="E113" s="9">
        <f t="shared" si="17"/>
        <v>0</v>
      </c>
      <c r="F113" s="9">
        <f t="shared" si="17"/>
        <v>0</v>
      </c>
      <c r="G113" s="9" t="e">
        <f t="shared" si="17"/>
        <v>#DIV/0!</v>
      </c>
      <c r="H113" s="9">
        <f t="shared" si="17"/>
        <v>0</v>
      </c>
    </row>
    <row r="114" spans="1:8" ht="14.25" hidden="1">
      <c r="A114" s="7">
        <v>101060101</v>
      </c>
      <c r="B114" s="12" t="s">
        <v>490</v>
      </c>
      <c r="C114" s="43"/>
      <c r="D114" s="43"/>
      <c r="E114" s="43"/>
      <c r="F114" s="43">
        <f aca="true" t="shared" si="18" ref="F114:F119">E114-D114</f>
        <v>0</v>
      </c>
      <c r="G114" s="52" t="e">
        <f aca="true" t="shared" si="19" ref="G114:G119">F114/D114*100</f>
        <v>#DIV/0!</v>
      </c>
      <c r="H114" s="53"/>
    </row>
    <row r="115" spans="1:8" ht="14.25" hidden="1">
      <c r="A115" s="7">
        <v>101060102</v>
      </c>
      <c r="B115" s="12" t="s">
        <v>491</v>
      </c>
      <c r="C115" s="43"/>
      <c r="D115" s="43"/>
      <c r="E115" s="43"/>
      <c r="F115" s="43">
        <f t="shared" si="18"/>
        <v>0</v>
      </c>
      <c r="G115" s="52" t="e">
        <f t="shared" si="19"/>
        <v>#DIV/0!</v>
      </c>
      <c r="H115" s="53"/>
    </row>
    <row r="116" spans="1:8" ht="14.25" hidden="1">
      <c r="A116" s="7">
        <v>101060109</v>
      </c>
      <c r="B116" s="12" t="s">
        <v>492</v>
      </c>
      <c r="C116" s="43"/>
      <c r="D116" s="43"/>
      <c r="E116" s="43"/>
      <c r="F116" s="43">
        <f t="shared" si="18"/>
        <v>0</v>
      </c>
      <c r="G116" s="52" t="e">
        <f t="shared" si="19"/>
        <v>#DIV/0!</v>
      </c>
      <c r="H116" s="53"/>
    </row>
    <row r="117" spans="1:8" ht="14.25" hidden="1">
      <c r="A117" s="7">
        <v>1010602</v>
      </c>
      <c r="B117" s="12" t="s">
        <v>493</v>
      </c>
      <c r="C117" s="43"/>
      <c r="D117" s="43"/>
      <c r="E117" s="43"/>
      <c r="F117" s="43">
        <f t="shared" si="18"/>
        <v>0</v>
      </c>
      <c r="G117" s="52" t="e">
        <f t="shared" si="19"/>
        <v>#DIV/0!</v>
      </c>
      <c r="H117" s="53"/>
    </row>
    <row r="118" spans="1:8" ht="14.25" hidden="1">
      <c r="A118" s="7">
        <v>1010603</v>
      </c>
      <c r="B118" s="12" t="s">
        <v>494</v>
      </c>
      <c r="C118" s="43"/>
      <c r="D118" s="43"/>
      <c r="E118" s="43"/>
      <c r="F118" s="43">
        <f t="shared" si="18"/>
        <v>0</v>
      </c>
      <c r="G118" s="52" t="e">
        <f t="shared" si="19"/>
        <v>#DIV/0!</v>
      </c>
      <c r="H118" s="53"/>
    </row>
    <row r="119" spans="1:8" ht="14.25" hidden="1">
      <c r="A119" s="7">
        <v>1010620</v>
      </c>
      <c r="B119" s="12" t="s">
        <v>495</v>
      </c>
      <c r="C119" s="43"/>
      <c r="D119" s="43"/>
      <c r="E119" s="43"/>
      <c r="F119" s="43">
        <f t="shared" si="18"/>
        <v>0</v>
      </c>
      <c r="G119" s="52" t="e">
        <f t="shared" si="19"/>
        <v>#DIV/0!</v>
      </c>
      <c r="H119" s="53"/>
    </row>
    <row r="120" spans="1:8" ht="14.25">
      <c r="A120" s="7">
        <v>10107</v>
      </c>
      <c r="B120" s="8" t="s">
        <v>496</v>
      </c>
      <c r="C120" s="9">
        <f aca="true" t="shared" si="20" ref="C120:H120">SUM(C121:C124)</f>
        <v>3084150</v>
      </c>
      <c r="D120" s="9">
        <f t="shared" si="20"/>
        <v>35182</v>
      </c>
      <c r="E120" s="9">
        <f t="shared" si="20"/>
        <v>120000</v>
      </c>
      <c r="F120" s="9">
        <f t="shared" si="20"/>
        <v>84818</v>
      </c>
      <c r="G120" s="9" t="e">
        <f t="shared" si="20"/>
        <v>#DIV/0!</v>
      </c>
      <c r="H120" s="9">
        <f t="shared" si="20"/>
        <v>0</v>
      </c>
    </row>
    <row r="121" spans="1:8" ht="14.25" hidden="1">
      <c r="A121" s="7">
        <v>1010701</v>
      </c>
      <c r="B121" s="12" t="s">
        <v>497</v>
      </c>
      <c r="C121" s="43"/>
      <c r="D121" s="43"/>
      <c r="E121" s="43"/>
      <c r="F121" s="43">
        <f aca="true" t="shared" si="21" ref="F121:F142">E121-D121</f>
        <v>0</v>
      </c>
      <c r="G121" s="52" t="e">
        <f aca="true" t="shared" si="22" ref="G121:G142">F121/D121*100</f>
        <v>#DIV/0!</v>
      </c>
      <c r="H121" s="53"/>
    </row>
    <row r="122" spans="1:8" ht="14.25" hidden="1">
      <c r="A122" s="7">
        <v>1010702</v>
      </c>
      <c r="B122" s="12" t="s">
        <v>498</v>
      </c>
      <c r="C122" s="43"/>
      <c r="D122" s="43"/>
      <c r="E122" s="43"/>
      <c r="F122" s="43">
        <f t="shared" si="21"/>
        <v>0</v>
      </c>
      <c r="G122" s="52" t="e">
        <f t="shared" si="22"/>
        <v>#DIV/0!</v>
      </c>
      <c r="H122" s="53"/>
    </row>
    <row r="123" spans="1:8" ht="14.25">
      <c r="A123" s="7">
        <v>1010719</v>
      </c>
      <c r="B123" s="12" t="s">
        <v>499</v>
      </c>
      <c r="C123" s="43">
        <v>3084150</v>
      </c>
      <c r="D123" s="43">
        <v>35182</v>
      </c>
      <c r="E123" s="43">
        <v>120000</v>
      </c>
      <c r="F123" s="43">
        <f t="shared" si="21"/>
        <v>84818</v>
      </c>
      <c r="G123" s="52">
        <f t="shared" si="22"/>
        <v>241.1</v>
      </c>
      <c r="H123" s="53"/>
    </row>
    <row r="124" spans="1:8" ht="14.25" hidden="1">
      <c r="A124" s="7">
        <v>1010720</v>
      </c>
      <c r="B124" s="12" t="s">
        <v>500</v>
      </c>
      <c r="C124" s="43"/>
      <c r="D124" s="43"/>
      <c r="E124" s="43"/>
      <c r="F124" s="43">
        <f t="shared" si="21"/>
        <v>0</v>
      </c>
      <c r="G124" s="52" t="e">
        <f t="shared" si="22"/>
        <v>#DIV/0!</v>
      </c>
      <c r="H124" s="53"/>
    </row>
    <row r="125" spans="1:8" ht="14.25" hidden="1">
      <c r="A125" s="7">
        <v>10109</v>
      </c>
      <c r="B125" s="8" t="s">
        <v>501</v>
      </c>
      <c r="C125" s="43"/>
      <c r="D125" s="43"/>
      <c r="E125" s="43"/>
      <c r="F125" s="43">
        <f t="shared" si="21"/>
        <v>0</v>
      </c>
      <c r="G125" s="52" t="e">
        <f t="shared" si="22"/>
        <v>#DIV/0!</v>
      </c>
      <c r="H125" s="53"/>
    </row>
    <row r="126" spans="1:8" ht="14.25" hidden="1">
      <c r="A126" s="7">
        <v>1010918</v>
      </c>
      <c r="B126" s="12" t="s">
        <v>502</v>
      </c>
      <c r="C126" s="43"/>
      <c r="D126" s="43"/>
      <c r="E126" s="43"/>
      <c r="F126" s="43">
        <f t="shared" si="21"/>
        <v>0</v>
      </c>
      <c r="G126" s="52" t="e">
        <f t="shared" si="22"/>
        <v>#DIV/0!</v>
      </c>
      <c r="H126" s="53"/>
    </row>
    <row r="127" spans="1:8" ht="14.25" hidden="1">
      <c r="A127" s="7">
        <v>1010921</v>
      </c>
      <c r="B127" s="12" t="s">
        <v>503</v>
      </c>
      <c r="C127" s="43"/>
      <c r="D127" s="43"/>
      <c r="E127" s="43"/>
      <c r="F127" s="43">
        <f t="shared" si="21"/>
        <v>0</v>
      </c>
      <c r="G127" s="52" t="e">
        <f t="shared" si="22"/>
        <v>#DIV/0!</v>
      </c>
      <c r="H127" s="53"/>
    </row>
    <row r="128" spans="1:8" ht="14.25" hidden="1">
      <c r="A128" s="7">
        <v>1010922</v>
      </c>
      <c r="B128" s="12" t="s">
        <v>504</v>
      </c>
      <c r="C128" s="43"/>
      <c r="D128" s="43"/>
      <c r="E128" s="43"/>
      <c r="F128" s="43">
        <f t="shared" si="21"/>
        <v>0</v>
      </c>
      <c r="G128" s="52" t="e">
        <f t="shared" si="22"/>
        <v>#DIV/0!</v>
      </c>
      <c r="H128" s="53"/>
    </row>
    <row r="129" spans="1:8" ht="14.25" hidden="1">
      <c r="A129" s="7">
        <v>10110</v>
      </c>
      <c r="B129" s="8" t="s">
        <v>505</v>
      </c>
      <c r="C129" s="43"/>
      <c r="D129" s="43"/>
      <c r="E129" s="43"/>
      <c r="F129" s="43">
        <f t="shared" si="21"/>
        <v>0</v>
      </c>
      <c r="G129" s="52" t="e">
        <f t="shared" si="22"/>
        <v>#DIV/0!</v>
      </c>
      <c r="H129" s="53"/>
    </row>
    <row r="130" spans="1:8" ht="14.25">
      <c r="A130" s="7">
        <v>10111</v>
      </c>
      <c r="B130" s="8" t="s">
        <v>506</v>
      </c>
      <c r="C130" s="43">
        <v>880000</v>
      </c>
      <c r="D130" s="43">
        <v>261432</v>
      </c>
      <c r="E130" s="43">
        <v>600000</v>
      </c>
      <c r="F130" s="43">
        <f t="shared" si="21"/>
        <v>338568</v>
      </c>
      <c r="G130" s="52">
        <f t="shared" si="22"/>
        <v>129.5</v>
      </c>
      <c r="H130" s="53"/>
    </row>
    <row r="131" spans="1:8" ht="14.25">
      <c r="A131" s="7">
        <v>1011101</v>
      </c>
      <c r="B131" s="12" t="s">
        <v>507</v>
      </c>
      <c r="C131" s="43">
        <v>880000</v>
      </c>
      <c r="D131" s="43">
        <v>261432</v>
      </c>
      <c r="E131" s="43">
        <v>600000</v>
      </c>
      <c r="F131" s="43">
        <f t="shared" si="21"/>
        <v>338568</v>
      </c>
      <c r="G131" s="52">
        <f t="shared" si="22"/>
        <v>129.5</v>
      </c>
      <c r="H131" s="53"/>
    </row>
    <row r="132" spans="1:8" ht="14.25" hidden="1">
      <c r="A132" s="7">
        <v>10112</v>
      </c>
      <c r="B132" s="8" t="s">
        <v>508</v>
      </c>
      <c r="C132" s="43"/>
      <c r="D132" s="43"/>
      <c r="E132" s="43"/>
      <c r="F132" s="43">
        <f t="shared" si="21"/>
        <v>0</v>
      </c>
      <c r="G132" s="52" t="e">
        <f t="shared" si="22"/>
        <v>#DIV/0!</v>
      </c>
      <c r="H132" s="53"/>
    </row>
    <row r="133" spans="1:8" ht="14.25" hidden="1">
      <c r="A133" s="7">
        <v>10113</v>
      </c>
      <c r="B133" s="8" t="s">
        <v>509</v>
      </c>
      <c r="C133" s="43"/>
      <c r="D133" s="43"/>
      <c r="E133" s="43"/>
      <c r="F133" s="43">
        <f t="shared" si="21"/>
        <v>0</v>
      </c>
      <c r="G133" s="52" t="e">
        <f t="shared" si="22"/>
        <v>#DIV/0!</v>
      </c>
      <c r="H133" s="53"/>
    </row>
    <row r="134" spans="1:8" ht="14.25">
      <c r="A134" s="7">
        <v>10114</v>
      </c>
      <c r="B134" s="8" t="s">
        <v>510</v>
      </c>
      <c r="C134" s="43"/>
      <c r="D134" s="43">
        <v>300</v>
      </c>
      <c r="E134" s="43">
        <v>100000</v>
      </c>
      <c r="F134" s="43">
        <f t="shared" si="21"/>
        <v>99700</v>
      </c>
      <c r="G134" s="52">
        <f t="shared" si="22"/>
        <v>33233.3</v>
      </c>
      <c r="H134" s="53"/>
    </row>
    <row r="135" spans="1:8" ht="14.25" hidden="1">
      <c r="A135" s="7">
        <v>10115</v>
      </c>
      <c r="B135" s="8" t="s">
        <v>511</v>
      </c>
      <c r="C135" s="43"/>
      <c r="D135" s="43"/>
      <c r="E135" s="43"/>
      <c r="F135" s="43">
        <f t="shared" si="21"/>
        <v>0</v>
      </c>
      <c r="G135" s="52" t="e">
        <f t="shared" si="22"/>
        <v>#DIV/0!</v>
      </c>
      <c r="H135" s="53"/>
    </row>
    <row r="136" spans="1:8" ht="14.25" hidden="1">
      <c r="A136" s="7">
        <v>10116</v>
      </c>
      <c r="B136" s="8" t="s">
        <v>512</v>
      </c>
      <c r="C136" s="43"/>
      <c r="D136" s="43"/>
      <c r="E136" s="43"/>
      <c r="F136" s="43">
        <f t="shared" si="21"/>
        <v>0</v>
      </c>
      <c r="G136" s="52" t="e">
        <f t="shared" si="22"/>
        <v>#DIV/0!</v>
      </c>
      <c r="H136" s="53"/>
    </row>
    <row r="137" spans="1:8" ht="14.25" hidden="1">
      <c r="A137" s="7">
        <v>10117</v>
      </c>
      <c r="B137" s="8" t="s">
        <v>513</v>
      </c>
      <c r="C137" s="43"/>
      <c r="D137" s="43"/>
      <c r="E137" s="43"/>
      <c r="F137" s="43">
        <f t="shared" si="21"/>
        <v>0</v>
      </c>
      <c r="G137" s="52" t="e">
        <f t="shared" si="22"/>
        <v>#DIV/0!</v>
      </c>
      <c r="H137" s="53"/>
    </row>
    <row r="138" spans="1:8" ht="14.25" hidden="1">
      <c r="A138" s="7">
        <v>10118</v>
      </c>
      <c r="B138" s="8" t="s">
        <v>514</v>
      </c>
      <c r="C138" s="43"/>
      <c r="D138" s="43"/>
      <c r="E138" s="43"/>
      <c r="F138" s="43">
        <f t="shared" si="21"/>
        <v>0</v>
      </c>
      <c r="G138" s="52" t="e">
        <f t="shared" si="22"/>
        <v>#DIV/0!</v>
      </c>
      <c r="H138" s="53"/>
    </row>
    <row r="139" spans="1:8" ht="14.25" hidden="1">
      <c r="A139" s="7">
        <v>10119</v>
      </c>
      <c r="B139" s="8" t="s">
        <v>515</v>
      </c>
      <c r="C139" s="43"/>
      <c r="D139" s="43"/>
      <c r="E139" s="43"/>
      <c r="F139" s="43">
        <f t="shared" si="21"/>
        <v>0</v>
      </c>
      <c r="G139" s="52" t="e">
        <f t="shared" si="22"/>
        <v>#DIV/0!</v>
      </c>
      <c r="H139" s="53"/>
    </row>
    <row r="140" spans="1:8" ht="14.25" hidden="1">
      <c r="A140" s="7">
        <v>10120</v>
      </c>
      <c r="B140" s="8" t="s">
        <v>516</v>
      </c>
      <c r="C140" s="43"/>
      <c r="D140" s="43"/>
      <c r="E140" s="43"/>
      <c r="F140" s="43">
        <f t="shared" si="21"/>
        <v>0</v>
      </c>
      <c r="G140" s="52" t="e">
        <f t="shared" si="22"/>
        <v>#DIV/0!</v>
      </c>
      <c r="H140" s="53"/>
    </row>
    <row r="141" spans="1:8" ht="14.25" hidden="1">
      <c r="A141" s="7">
        <v>10121</v>
      </c>
      <c r="B141" s="8" t="s">
        <v>517</v>
      </c>
      <c r="C141" s="43"/>
      <c r="D141" s="43"/>
      <c r="E141" s="43"/>
      <c r="F141" s="43">
        <f t="shared" si="21"/>
        <v>0</v>
      </c>
      <c r="G141" s="52" t="e">
        <f t="shared" si="22"/>
        <v>#DIV/0!</v>
      </c>
      <c r="H141" s="53"/>
    </row>
    <row r="142" spans="1:8" ht="14.25" hidden="1">
      <c r="A142" s="7">
        <v>10199</v>
      </c>
      <c r="B142" s="8" t="s">
        <v>518</v>
      </c>
      <c r="C142" s="43"/>
      <c r="D142" s="43"/>
      <c r="E142" s="43"/>
      <c r="F142" s="43">
        <f t="shared" si="21"/>
        <v>0</v>
      </c>
      <c r="G142" s="52" t="e">
        <f t="shared" si="22"/>
        <v>#DIV/0!</v>
      </c>
      <c r="H142" s="53"/>
    </row>
    <row r="143" spans="1:8" ht="14.25">
      <c r="A143" s="7">
        <v>103</v>
      </c>
      <c r="B143" s="8" t="s">
        <v>519</v>
      </c>
      <c r="C143" s="9">
        <f aca="true" t="shared" si="23" ref="C143:H143">C144+C167+C222+C248+C267+C301+C304+C310</f>
        <v>129350</v>
      </c>
      <c r="D143" s="9">
        <f t="shared" si="23"/>
        <v>60828</v>
      </c>
      <c r="E143" s="9">
        <f t="shared" si="23"/>
        <v>63000</v>
      </c>
      <c r="F143" s="9">
        <f t="shared" si="23"/>
        <v>2172</v>
      </c>
      <c r="G143" s="9" t="e">
        <f t="shared" si="23"/>
        <v>#DIV/0!</v>
      </c>
      <c r="H143" s="9">
        <f t="shared" si="23"/>
        <v>0</v>
      </c>
    </row>
    <row r="144" spans="1:8" ht="14.25" hidden="1">
      <c r="A144" s="7">
        <v>10302</v>
      </c>
      <c r="B144" s="8" t="s">
        <v>520</v>
      </c>
      <c r="C144" s="9">
        <f aca="true" t="shared" si="24" ref="C144:H144">SUM(C145,C152:C164)</f>
        <v>0</v>
      </c>
      <c r="D144" s="9">
        <f t="shared" si="24"/>
        <v>0</v>
      </c>
      <c r="E144" s="9">
        <f t="shared" si="24"/>
        <v>0</v>
      </c>
      <c r="F144" s="9">
        <f t="shared" si="24"/>
        <v>0</v>
      </c>
      <c r="G144" s="9" t="e">
        <f t="shared" si="24"/>
        <v>#DIV/0!</v>
      </c>
      <c r="H144" s="9">
        <f t="shared" si="24"/>
        <v>0</v>
      </c>
    </row>
    <row r="145" spans="1:8" ht="14.25" hidden="1">
      <c r="A145" s="7">
        <v>1030203</v>
      </c>
      <c r="B145" s="12" t="s">
        <v>521</v>
      </c>
      <c r="C145" s="9">
        <f aca="true" t="shared" si="25" ref="C145:H145">SUM(C146:C149,C151)</f>
        <v>0</v>
      </c>
      <c r="D145" s="9">
        <f t="shared" si="25"/>
        <v>0</v>
      </c>
      <c r="E145" s="9">
        <f t="shared" si="25"/>
        <v>0</v>
      </c>
      <c r="F145" s="9">
        <f t="shared" si="25"/>
        <v>0</v>
      </c>
      <c r="G145" s="9" t="e">
        <f t="shared" si="25"/>
        <v>#DIV/0!</v>
      </c>
      <c r="H145" s="9">
        <f t="shared" si="25"/>
        <v>0</v>
      </c>
    </row>
    <row r="146" spans="1:8" ht="14.25" hidden="1">
      <c r="A146" s="7">
        <v>103020301</v>
      </c>
      <c r="B146" s="12" t="s">
        <v>522</v>
      </c>
      <c r="C146" s="43"/>
      <c r="D146" s="43"/>
      <c r="E146" s="43"/>
      <c r="F146" s="43">
        <f aca="true" t="shared" si="26" ref="F146:F163">E146-D146</f>
        <v>0</v>
      </c>
      <c r="G146" s="52" t="e">
        <f aca="true" t="shared" si="27" ref="G146:G163">F146/D146*100</f>
        <v>#DIV/0!</v>
      </c>
      <c r="H146" s="53"/>
    </row>
    <row r="147" spans="1:8" ht="14.25" hidden="1">
      <c r="A147" s="7">
        <v>103020302</v>
      </c>
      <c r="B147" s="12" t="s">
        <v>523</v>
      </c>
      <c r="C147" s="43"/>
      <c r="D147" s="43"/>
      <c r="E147" s="43"/>
      <c r="F147" s="43">
        <f t="shared" si="26"/>
        <v>0</v>
      </c>
      <c r="G147" s="52" t="e">
        <f t="shared" si="27"/>
        <v>#DIV/0!</v>
      </c>
      <c r="H147" s="53"/>
    </row>
    <row r="148" spans="1:8" ht="14.25" hidden="1">
      <c r="A148" s="7">
        <v>103020303</v>
      </c>
      <c r="B148" s="12" t="s">
        <v>524</v>
      </c>
      <c r="C148" s="43"/>
      <c r="D148" s="43"/>
      <c r="E148" s="43"/>
      <c r="F148" s="43">
        <f t="shared" si="26"/>
        <v>0</v>
      </c>
      <c r="G148" s="52" t="e">
        <f t="shared" si="27"/>
        <v>#DIV/0!</v>
      </c>
      <c r="H148" s="53"/>
    </row>
    <row r="149" spans="1:8" ht="14.25" hidden="1">
      <c r="A149" s="7">
        <v>103020304</v>
      </c>
      <c r="B149" s="12" t="s">
        <v>525</v>
      </c>
      <c r="C149" s="43"/>
      <c r="D149" s="43"/>
      <c r="E149" s="43"/>
      <c r="F149" s="43">
        <f t="shared" si="26"/>
        <v>0</v>
      </c>
      <c r="G149" s="52" t="e">
        <f t="shared" si="27"/>
        <v>#DIV/0!</v>
      </c>
      <c r="H149" s="53"/>
    </row>
    <row r="150" spans="1:8" ht="14.25" hidden="1">
      <c r="A150" s="7">
        <v>103020305</v>
      </c>
      <c r="B150" s="12" t="s">
        <v>526</v>
      </c>
      <c r="C150" s="43"/>
      <c r="D150" s="43"/>
      <c r="E150" s="43"/>
      <c r="F150" s="43">
        <f t="shared" si="26"/>
        <v>0</v>
      </c>
      <c r="G150" s="52" t="e">
        <f t="shared" si="27"/>
        <v>#DIV/0!</v>
      </c>
      <c r="H150" s="53"/>
    </row>
    <row r="151" spans="1:8" ht="14.25" hidden="1">
      <c r="A151" s="7">
        <v>103020399</v>
      </c>
      <c r="B151" s="12" t="s">
        <v>527</v>
      </c>
      <c r="C151" s="43"/>
      <c r="D151" s="43"/>
      <c r="E151" s="43"/>
      <c r="F151" s="43">
        <f t="shared" si="26"/>
        <v>0</v>
      </c>
      <c r="G151" s="52" t="e">
        <f t="shared" si="27"/>
        <v>#DIV/0!</v>
      </c>
      <c r="H151" s="53"/>
    </row>
    <row r="152" spans="1:8" ht="14.25" hidden="1">
      <c r="A152" s="7">
        <v>1030205</v>
      </c>
      <c r="B152" s="12" t="s">
        <v>528</v>
      </c>
      <c r="C152" s="43"/>
      <c r="D152" s="43"/>
      <c r="E152" s="43"/>
      <c r="F152" s="43">
        <f t="shared" si="26"/>
        <v>0</v>
      </c>
      <c r="G152" s="52" t="e">
        <f t="shared" si="27"/>
        <v>#DIV/0!</v>
      </c>
      <c r="H152" s="53"/>
    </row>
    <row r="153" spans="1:8" ht="14.25" hidden="1">
      <c r="A153" s="7">
        <v>1030210</v>
      </c>
      <c r="B153" s="12" t="s">
        <v>529</v>
      </c>
      <c r="C153" s="43"/>
      <c r="D153" s="43"/>
      <c r="E153" s="43"/>
      <c r="F153" s="43">
        <f t="shared" si="26"/>
        <v>0</v>
      </c>
      <c r="G153" s="52" t="e">
        <f t="shared" si="27"/>
        <v>#DIV/0!</v>
      </c>
      <c r="H153" s="53"/>
    </row>
    <row r="154" spans="1:8" ht="14.25" hidden="1">
      <c r="A154" s="7">
        <v>1030212</v>
      </c>
      <c r="B154" s="12" t="s">
        <v>530</v>
      </c>
      <c r="C154" s="43"/>
      <c r="D154" s="43"/>
      <c r="E154" s="43"/>
      <c r="F154" s="43">
        <f t="shared" si="26"/>
        <v>0</v>
      </c>
      <c r="G154" s="52" t="e">
        <f t="shared" si="27"/>
        <v>#DIV/0!</v>
      </c>
      <c r="H154" s="53"/>
    </row>
    <row r="155" spans="1:8" ht="14.25" hidden="1">
      <c r="A155" s="7">
        <v>1030216</v>
      </c>
      <c r="B155" s="12" t="s">
        <v>531</v>
      </c>
      <c r="C155" s="43"/>
      <c r="D155" s="43"/>
      <c r="E155" s="43"/>
      <c r="F155" s="43">
        <f t="shared" si="26"/>
        <v>0</v>
      </c>
      <c r="G155" s="52" t="e">
        <f t="shared" si="27"/>
        <v>#DIV/0!</v>
      </c>
      <c r="H155" s="53"/>
    </row>
    <row r="156" spans="1:8" ht="14.25" hidden="1">
      <c r="A156" s="7">
        <v>1030217</v>
      </c>
      <c r="B156" s="12" t="s">
        <v>532</v>
      </c>
      <c r="C156" s="43"/>
      <c r="D156" s="43"/>
      <c r="E156" s="43"/>
      <c r="F156" s="43">
        <f t="shared" si="26"/>
        <v>0</v>
      </c>
      <c r="G156" s="52" t="e">
        <f t="shared" si="27"/>
        <v>#DIV/0!</v>
      </c>
      <c r="H156" s="53"/>
    </row>
    <row r="157" spans="1:8" ht="14.25" hidden="1">
      <c r="A157" s="7">
        <v>1030218</v>
      </c>
      <c r="B157" s="12" t="s">
        <v>533</v>
      </c>
      <c r="C157" s="43"/>
      <c r="D157" s="43"/>
      <c r="E157" s="43"/>
      <c r="F157" s="43">
        <f t="shared" si="26"/>
        <v>0</v>
      </c>
      <c r="G157" s="52" t="e">
        <f t="shared" si="27"/>
        <v>#DIV/0!</v>
      </c>
      <c r="H157" s="53"/>
    </row>
    <row r="158" spans="1:8" ht="14.25" hidden="1">
      <c r="A158" s="7">
        <v>1030219</v>
      </c>
      <c r="B158" s="12" t="s">
        <v>534</v>
      </c>
      <c r="C158" s="43"/>
      <c r="D158" s="43"/>
      <c r="E158" s="43"/>
      <c r="F158" s="43">
        <f t="shared" si="26"/>
        <v>0</v>
      </c>
      <c r="G158" s="52" t="e">
        <f t="shared" si="27"/>
        <v>#DIV/0!</v>
      </c>
      <c r="H158" s="53"/>
    </row>
    <row r="159" spans="1:8" ht="14.25" hidden="1">
      <c r="A159" s="7">
        <v>1030220</v>
      </c>
      <c r="B159" s="12" t="s">
        <v>535</v>
      </c>
      <c r="C159" s="43"/>
      <c r="D159" s="43"/>
      <c r="E159" s="43"/>
      <c r="F159" s="43">
        <f t="shared" si="26"/>
        <v>0</v>
      </c>
      <c r="G159" s="52" t="e">
        <f t="shared" si="27"/>
        <v>#DIV/0!</v>
      </c>
      <c r="H159" s="53"/>
    </row>
    <row r="160" spans="1:8" ht="14.25" hidden="1">
      <c r="A160" s="7">
        <v>1030222</v>
      </c>
      <c r="B160" s="12" t="s">
        <v>536</v>
      </c>
      <c r="C160" s="43"/>
      <c r="D160" s="43"/>
      <c r="E160" s="43"/>
      <c r="F160" s="43">
        <f t="shared" si="26"/>
        <v>0</v>
      </c>
      <c r="G160" s="52" t="e">
        <f t="shared" si="27"/>
        <v>#DIV/0!</v>
      </c>
      <c r="H160" s="53"/>
    </row>
    <row r="161" spans="1:8" ht="14.25" hidden="1">
      <c r="A161" s="7">
        <v>1030223</v>
      </c>
      <c r="B161" s="12" t="s">
        <v>537</v>
      </c>
      <c r="C161" s="43"/>
      <c r="D161" s="43"/>
      <c r="E161" s="43"/>
      <c r="F161" s="43">
        <f t="shared" si="26"/>
        <v>0</v>
      </c>
      <c r="G161" s="52" t="e">
        <f t="shared" si="27"/>
        <v>#DIV/0!</v>
      </c>
      <c r="H161" s="53"/>
    </row>
    <row r="162" spans="1:8" ht="14.25" hidden="1">
      <c r="A162" s="7">
        <v>1030224</v>
      </c>
      <c r="B162" s="12" t="s">
        <v>538</v>
      </c>
      <c r="C162" s="43"/>
      <c r="D162" s="43"/>
      <c r="E162" s="43"/>
      <c r="F162" s="43">
        <f t="shared" si="26"/>
        <v>0</v>
      </c>
      <c r="G162" s="52" t="e">
        <f t="shared" si="27"/>
        <v>#DIV/0!</v>
      </c>
      <c r="H162" s="53"/>
    </row>
    <row r="163" spans="1:8" ht="14.25" hidden="1">
      <c r="A163" s="7">
        <v>1030225</v>
      </c>
      <c r="B163" s="12" t="s">
        <v>539</v>
      </c>
      <c r="C163" s="43"/>
      <c r="D163" s="43"/>
      <c r="E163" s="43"/>
      <c r="F163" s="43">
        <f t="shared" si="26"/>
        <v>0</v>
      </c>
      <c r="G163" s="52" t="e">
        <f t="shared" si="27"/>
        <v>#DIV/0!</v>
      </c>
      <c r="H163" s="53"/>
    </row>
    <row r="164" spans="1:8" ht="14.25" hidden="1">
      <c r="A164" s="7">
        <v>1030299</v>
      </c>
      <c r="B164" s="12" t="s">
        <v>540</v>
      </c>
      <c r="C164" s="9">
        <f aca="true" t="shared" si="28" ref="C164:H164">C165+C166</f>
        <v>0</v>
      </c>
      <c r="D164" s="9">
        <f t="shared" si="28"/>
        <v>0</v>
      </c>
      <c r="E164" s="9">
        <f t="shared" si="28"/>
        <v>0</v>
      </c>
      <c r="F164" s="9">
        <f t="shared" si="28"/>
        <v>0</v>
      </c>
      <c r="G164" s="9" t="e">
        <f t="shared" si="28"/>
        <v>#DIV/0!</v>
      </c>
      <c r="H164" s="9">
        <f t="shared" si="28"/>
        <v>0</v>
      </c>
    </row>
    <row r="165" spans="1:8" ht="14.25" hidden="1">
      <c r="A165" s="7">
        <v>103029901</v>
      </c>
      <c r="B165" s="12" t="s">
        <v>541</v>
      </c>
      <c r="C165" s="43"/>
      <c r="D165" s="43"/>
      <c r="E165" s="43"/>
      <c r="F165" s="43">
        <f>E165-D165</f>
        <v>0</v>
      </c>
      <c r="G165" s="52" t="e">
        <f>F165/D165*100</f>
        <v>#DIV/0!</v>
      </c>
      <c r="H165" s="53"/>
    </row>
    <row r="166" spans="1:8" ht="14.25" hidden="1">
      <c r="A166" s="7">
        <v>103029999</v>
      </c>
      <c r="B166" s="12" t="s">
        <v>542</v>
      </c>
      <c r="C166" s="43"/>
      <c r="D166" s="43"/>
      <c r="E166" s="43"/>
      <c r="F166" s="43">
        <f>E166-D166</f>
        <v>0</v>
      </c>
      <c r="G166" s="52" t="e">
        <f>F166/D166*100</f>
        <v>#DIV/0!</v>
      </c>
      <c r="H166" s="53"/>
    </row>
    <row r="167" spans="1:8" ht="14.25">
      <c r="A167" s="7">
        <v>10304</v>
      </c>
      <c r="B167" s="8" t="s">
        <v>543</v>
      </c>
      <c r="C167" s="9">
        <f aca="true" t="shared" si="29" ref="C167:H167">SUM(C168:C193,C195,C196,C198:C200,C202,C204,C205,C207,C209:C221)</f>
        <v>30000</v>
      </c>
      <c r="D167" s="9">
        <f t="shared" si="29"/>
        <v>0</v>
      </c>
      <c r="E167" s="9">
        <f t="shared" si="29"/>
        <v>0</v>
      </c>
      <c r="F167" s="9">
        <f t="shared" si="29"/>
        <v>0</v>
      </c>
      <c r="G167" s="9" t="e">
        <f t="shared" si="29"/>
        <v>#DIV/0!</v>
      </c>
      <c r="H167" s="9">
        <f t="shared" si="29"/>
        <v>0</v>
      </c>
    </row>
    <row r="168" spans="1:8" ht="14.25" hidden="1">
      <c r="A168" s="7">
        <v>1030401</v>
      </c>
      <c r="B168" s="12" t="s">
        <v>544</v>
      </c>
      <c r="C168" s="43"/>
      <c r="D168" s="43"/>
      <c r="E168" s="43"/>
      <c r="F168" s="43">
        <f aca="true" t="shared" si="30" ref="F168:F221">E168-D168</f>
        <v>0</v>
      </c>
      <c r="G168" s="52" t="e">
        <f aca="true" t="shared" si="31" ref="G168:G221">F168/D168*100</f>
        <v>#DIV/0!</v>
      </c>
      <c r="H168" s="53"/>
    </row>
    <row r="169" spans="1:8" ht="14.25" hidden="1">
      <c r="A169" s="7">
        <v>1030402</v>
      </c>
      <c r="B169" s="12" t="s">
        <v>545</v>
      </c>
      <c r="C169" s="43"/>
      <c r="D169" s="43"/>
      <c r="E169" s="43"/>
      <c r="F169" s="43">
        <f t="shared" si="30"/>
        <v>0</v>
      </c>
      <c r="G169" s="52" t="e">
        <f t="shared" si="31"/>
        <v>#DIV/0!</v>
      </c>
      <c r="H169" s="53"/>
    </row>
    <row r="170" spans="1:8" ht="14.25" hidden="1">
      <c r="A170" s="7">
        <v>1030403</v>
      </c>
      <c r="B170" s="12" t="s">
        <v>546</v>
      </c>
      <c r="C170" s="43"/>
      <c r="D170" s="43"/>
      <c r="E170" s="43"/>
      <c r="F170" s="43">
        <f t="shared" si="30"/>
        <v>0</v>
      </c>
      <c r="G170" s="52" t="e">
        <f t="shared" si="31"/>
        <v>#DIV/0!</v>
      </c>
      <c r="H170" s="53"/>
    </row>
    <row r="171" spans="1:8" ht="14.25" hidden="1">
      <c r="A171" s="7">
        <v>1030404</v>
      </c>
      <c r="B171" s="12" t="s">
        <v>547</v>
      </c>
      <c r="C171" s="43"/>
      <c r="D171" s="43"/>
      <c r="E171" s="43"/>
      <c r="F171" s="43">
        <f t="shared" si="30"/>
        <v>0</v>
      </c>
      <c r="G171" s="52" t="e">
        <f t="shared" si="31"/>
        <v>#DIV/0!</v>
      </c>
      <c r="H171" s="53"/>
    </row>
    <row r="172" spans="1:8" ht="14.25" hidden="1">
      <c r="A172" s="7">
        <v>1030406</v>
      </c>
      <c r="B172" s="12" t="s">
        <v>548</v>
      </c>
      <c r="C172" s="43"/>
      <c r="D172" s="43"/>
      <c r="E172" s="43"/>
      <c r="F172" s="43">
        <f t="shared" si="30"/>
        <v>0</v>
      </c>
      <c r="G172" s="52" t="e">
        <f t="shared" si="31"/>
        <v>#DIV/0!</v>
      </c>
      <c r="H172" s="53"/>
    </row>
    <row r="173" spans="1:8" ht="14.25" hidden="1">
      <c r="A173" s="7">
        <v>1030407</v>
      </c>
      <c r="B173" s="12" t="s">
        <v>549</v>
      </c>
      <c r="C173" s="43"/>
      <c r="D173" s="43"/>
      <c r="E173" s="43"/>
      <c r="F173" s="43">
        <f t="shared" si="30"/>
        <v>0</v>
      </c>
      <c r="G173" s="52" t="e">
        <f t="shared" si="31"/>
        <v>#DIV/0!</v>
      </c>
      <c r="H173" s="53"/>
    </row>
    <row r="174" spans="1:8" ht="14.25" hidden="1">
      <c r="A174" s="7">
        <v>1030408</v>
      </c>
      <c r="B174" s="12" t="s">
        <v>550</v>
      </c>
      <c r="C174" s="43"/>
      <c r="D174" s="43"/>
      <c r="E174" s="43"/>
      <c r="F174" s="43">
        <f t="shared" si="30"/>
        <v>0</v>
      </c>
      <c r="G174" s="52" t="e">
        <f t="shared" si="31"/>
        <v>#DIV/0!</v>
      </c>
      <c r="H174" s="53"/>
    </row>
    <row r="175" spans="1:8" ht="14.25" hidden="1">
      <c r="A175" s="7">
        <v>1030409</v>
      </c>
      <c r="B175" s="12" t="s">
        <v>551</v>
      </c>
      <c r="C175" s="43"/>
      <c r="D175" s="43"/>
      <c r="E175" s="43"/>
      <c r="F175" s="43">
        <f t="shared" si="30"/>
        <v>0</v>
      </c>
      <c r="G175" s="52" t="e">
        <f t="shared" si="31"/>
        <v>#DIV/0!</v>
      </c>
      <c r="H175" s="53"/>
    </row>
    <row r="176" spans="1:8" ht="14.25" hidden="1">
      <c r="A176" s="7">
        <v>1030410</v>
      </c>
      <c r="B176" s="12" t="s">
        <v>552</v>
      </c>
      <c r="C176" s="43"/>
      <c r="D176" s="43"/>
      <c r="E176" s="43"/>
      <c r="F176" s="43">
        <f t="shared" si="30"/>
        <v>0</v>
      </c>
      <c r="G176" s="52" t="e">
        <f t="shared" si="31"/>
        <v>#DIV/0!</v>
      </c>
      <c r="H176" s="53"/>
    </row>
    <row r="177" spans="1:8" ht="14.25" hidden="1">
      <c r="A177" s="7">
        <v>1030413</v>
      </c>
      <c r="B177" s="12" t="s">
        <v>553</v>
      </c>
      <c r="C177" s="43"/>
      <c r="D177" s="43"/>
      <c r="E177" s="43"/>
      <c r="F177" s="43">
        <f t="shared" si="30"/>
        <v>0</v>
      </c>
      <c r="G177" s="52" t="e">
        <f t="shared" si="31"/>
        <v>#DIV/0!</v>
      </c>
      <c r="H177" s="53"/>
    </row>
    <row r="178" spans="1:8" ht="14.25" hidden="1">
      <c r="A178" s="7">
        <v>1030414</v>
      </c>
      <c r="B178" s="12" t="s">
        <v>554</v>
      </c>
      <c r="C178" s="43"/>
      <c r="D178" s="43"/>
      <c r="E178" s="43"/>
      <c r="F178" s="43">
        <f t="shared" si="30"/>
        <v>0</v>
      </c>
      <c r="G178" s="52" t="e">
        <f t="shared" si="31"/>
        <v>#DIV/0!</v>
      </c>
      <c r="H178" s="53"/>
    </row>
    <row r="179" spans="1:8" ht="14.25" hidden="1">
      <c r="A179" s="7">
        <v>1030415</v>
      </c>
      <c r="B179" s="12" t="s">
        <v>555</v>
      </c>
      <c r="C179" s="43"/>
      <c r="D179" s="43"/>
      <c r="E179" s="43"/>
      <c r="F179" s="43">
        <f t="shared" si="30"/>
        <v>0</v>
      </c>
      <c r="G179" s="52" t="e">
        <f t="shared" si="31"/>
        <v>#DIV/0!</v>
      </c>
      <c r="H179" s="53"/>
    </row>
    <row r="180" spans="1:8" ht="14.25" hidden="1">
      <c r="A180" s="7">
        <v>1030416</v>
      </c>
      <c r="B180" s="12" t="s">
        <v>556</v>
      </c>
      <c r="C180" s="43"/>
      <c r="D180" s="43"/>
      <c r="E180" s="43"/>
      <c r="F180" s="43">
        <f t="shared" si="30"/>
        <v>0</v>
      </c>
      <c r="G180" s="52" t="e">
        <f t="shared" si="31"/>
        <v>#DIV/0!</v>
      </c>
      <c r="H180" s="53"/>
    </row>
    <row r="181" spans="1:8" ht="14.25" hidden="1">
      <c r="A181" s="7">
        <v>1030417</v>
      </c>
      <c r="B181" s="12" t="s">
        <v>557</v>
      </c>
      <c r="C181" s="43"/>
      <c r="D181" s="43"/>
      <c r="E181" s="43"/>
      <c r="F181" s="43">
        <f t="shared" si="30"/>
        <v>0</v>
      </c>
      <c r="G181" s="52" t="e">
        <f t="shared" si="31"/>
        <v>#DIV/0!</v>
      </c>
      <c r="H181" s="53"/>
    </row>
    <row r="182" spans="1:8" ht="14.25" hidden="1">
      <c r="A182" s="7">
        <v>1030418</v>
      </c>
      <c r="B182" s="12" t="s">
        <v>558</v>
      </c>
      <c r="C182" s="43"/>
      <c r="D182" s="43"/>
      <c r="E182" s="43"/>
      <c r="F182" s="43">
        <f t="shared" si="30"/>
        <v>0</v>
      </c>
      <c r="G182" s="52" t="e">
        <f t="shared" si="31"/>
        <v>#DIV/0!</v>
      </c>
      <c r="H182" s="53"/>
    </row>
    <row r="183" spans="1:8" ht="14.25" hidden="1">
      <c r="A183" s="7">
        <v>1030419</v>
      </c>
      <c r="B183" s="12" t="s">
        <v>559</v>
      </c>
      <c r="C183" s="43"/>
      <c r="D183" s="43"/>
      <c r="E183" s="43"/>
      <c r="F183" s="43">
        <f t="shared" si="30"/>
        <v>0</v>
      </c>
      <c r="G183" s="52" t="e">
        <f t="shared" si="31"/>
        <v>#DIV/0!</v>
      </c>
      <c r="H183" s="53"/>
    </row>
    <row r="184" spans="1:8" ht="14.25" hidden="1">
      <c r="A184" s="7">
        <v>1030420</v>
      </c>
      <c r="B184" s="12" t="s">
        <v>560</v>
      </c>
      <c r="C184" s="43"/>
      <c r="D184" s="43"/>
      <c r="E184" s="43"/>
      <c r="F184" s="43">
        <f t="shared" si="30"/>
        <v>0</v>
      </c>
      <c r="G184" s="52" t="e">
        <f t="shared" si="31"/>
        <v>#DIV/0!</v>
      </c>
      <c r="H184" s="53"/>
    </row>
    <row r="185" spans="1:8" ht="14.25" hidden="1">
      <c r="A185" s="7">
        <v>1030422</v>
      </c>
      <c r="B185" s="12" t="s">
        <v>561</v>
      </c>
      <c r="C185" s="43"/>
      <c r="D185" s="43"/>
      <c r="E185" s="43"/>
      <c r="F185" s="43">
        <f t="shared" si="30"/>
        <v>0</v>
      </c>
      <c r="G185" s="52" t="e">
        <f t="shared" si="31"/>
        <v>#DIV/0!</v>
      </c>
      <c r="H185" s="53"/>
    </row>
    <row r="186" spans="1:8" ht="14.25" hidden="1">
      <c r="A186" s="7">
        <v>1030424</v>
      </c>
      <c r="B186" s="12" t="s">
        <v>562</v>
      </c>
      <c r="C186" s="43"/>
      <c r="D186" s="43"/>
      <c r="E186" s="43"/>
      <c r="F186" s="43">
        <f t="shared" si="30"/>
        <v>0</v>
      </c>
      <c r="G186" s="52" t="e">
        <f t="shared" si="31"/>
        <v>#DIV/0!</v>
      </c>
      <c r="H186" s="53"/>
    </row>
    <row r="187" spans="1:8" ht="14.25" hidden="1">
      <c r="A187" s="7">
        <v>1030425</v>
      </c>
      <c r="B187" s="12" t="s">
        <v>563</v>
      </c>
      <c r="C187" s="43"/>
      <c r="D187" s="43"/>
      <c r="E187" s="43"/>
      <c r="F187" s="43">
        <f t="shared" si="30"/>
        <v>0</v>
      </c>
      <c r="G187" s="52" t="e">
        <f t="shared" si="31"/>
        <v>#DIV/0!</v>
      </c>
      <c r="H187" s="53"/>
    </row>
    <row r="188" spans="1:8" ht="14.25" hidden="1">
      <c r="A188" s="7">
        <v>1030426</v>
      </c>
      <c r="B188" s="12" t="s">
        <v>564</v>
      </c>
      <c r="C188" s="43"/>
      <c r="D188" s="43"/>
      <c r="E188" s="43"/>
      <c r="F188" s="43">
        <f t="shared" si="30"/>
        <v>0</v>
      </c>
      <c r="G188" s="52" t="e">
        <f t="shared" si="31"/>
        <v>#DIV/0!</v>
      </c>
      <c r="H188" s="53"/>
    </row>
    <row r="189" spans="1:8" ht="14.25" hidden="1">
      <c r="A189" s="7">
        <v>1030427</v>
      </c>
      <c r="B189" s="12" t="s">
        <v>565</v>
      </c>
      <c r="C189" s="43"/>
      <c r="D189" s="43"/>
      <c r="E189" s="43"/>
      <c r="F189" s="43">
        <f t="shared" si="30"/>
        <v>0</v>
      </c>
      <c r="G189" s="52" t="e">
        <f t="shared" si="31"/>
        <v>#DIV/0!</v>
      </c>
      <c r="H189" s="53"/>
    </row>
    <row r="190" spans="1:8" ht="14.25" hidden="1">
      <c r="A190" s="7">
        <v>1030429</v>
      </c>
      <c r="B190" s="12" t="s">
        <v>566</v>
      </c>
      <c r="C190" s="43"/>
      <c r="D190" s="43"/>
      <c r="E190" s="43"/>
      <c r="F190" s="43">
        <f t="shared" si="30"/>
        <v>0</v>
      </c>
      <c r="G190" s="52" t="e">
        <f t="shared" si="31"/>
        <v>#DIV/0!</v>
      </c>
      <c r="H190" s="53"/>
    </row>
    <row r="191" spans="1:8" ht="14.25" hidden="1">
      <c r="A191" s="7">
        <v>1030430</v>
      </c>
      <c r="B191" s="12" t="s">
        <v>567</v>
      </c>
      <c r="C191" s="43"/>
      <c r="D191" s="43"/>
      <c r="E191" s="43"/>
      <c r="F191" s="43">
        <f t="shared" si="30"/>
        <v>0</v>
      </c>
      <c r="G191" s="52" t="e">
        <f t="shared" si="31"/>
        <v>#DIV/0!</v>
      </c>
      <c r="H191" s="53"/>
    </row>
    <row r="192" spans="1:8" ht="14.25" hidden="1">
      <c r="A192" s="7">
        <v>1030431</v>
      </c>
      <c r="B192" s="12" t="s">
        <v>568</v>
      </c>
      <c r="C192" s="43"/>
      <c r="D192" s="43"/>
      <c r="E192" s="43"/>
      <c r="F192" s="43">
        <f t="shared" si="30"/>
        <v>0</v>
      </c>
      <c r="G192" s="52" t="e">
        <f t="shared" si="31"/>
        <v>#DIV/0!</v>
      </c>
      <c r="H192" s="53"/>
    </row>
    <row r="193" spans="1:8" ht="14.25" hidden="1">
      <c r="A193" s="7">
        <v>1030432</v>
      </c>
      <c r="B193" s="12" t="s">
        <v>569</v>
      </c>
      <c r="C193" s="43"/>
      <c r="D193" s="43"/>
      <c r="E193" s="43"/>
      <c r="F193" s="43">
        <f t="shared" si="30"/>
        <v>0</v>
      </c>
      <c r="G193" s="52" t="e">
        <f t="shared" si="31"/>
        <v>#DIV/0!</v>
      </c>
      <c r="H193" s="53"/>
    </row>
    <row r="194" spans="1:8" ht="14.25" hidden="1">
      <c r="A194" s="7">
        <v>103043208</v>
      </c>
      <c r="B194" s="12" t="s">
        <v>570</v>
      </c>
      <c r="C194" s="43"/>
      <c r="D194" s="43"/>
      <c r="E194" s="43"/>
      <c r="F194" s="43">
        <f t="shared" si="30"/>
        <v>0</v>
      </c>
      <c r="G194" s="52" t="e">
        <f t="shared" si="31"/>
        <v>#DIV/0!</v>
      </c>
      <c r="H194" s="53"/>
    </row>
    <row r="195" spans="1:8" ht="14.25" hidden="1">
      <c r="A195" s="7">
        <v>1030433</v>
      </c>
      <c r="B195" s="12" t="s">
        <v>571</v>
      </c>
      <c r="C195" s="43"/>
      <c r="D195" s="43"/>
      <c r="E195" s="43"/>
      <c r="F195" s="43">
        <f t="shared" si="30"/>
        <v>0</v>
      </c>
      <c r="G195" s="52" t="e">
        <f t="shared" si="31"/>
        <v>#DIV/0!</v>
      </c>
      <c r="H195" s="53"/>
    </row>
    <row r="196" spans="1:8" ht="14.25" hidden="1">
      <c r="A196" s="7">
        <v>1030434</v>
      </c>
      <c r="B196" s="12" t="s">
        <v>572</v>
      </c>
      <c r="C196" s="43"/>
      <c r="D196" s="43"/>
      <c r="E196" s="43"/>
      <c r="F196" s="43">
        <f t="shared" si="30"/>
        <v>0</v>
      </c>
      <c r="G196" s="52" t="e">
        <f t="shared" si="31"/>
        <v>#DIV/0!</v>
      </c>
      <c r="H196" s="53"/>
    </row>
    <row r="197" spans="1:8" ht="14.25" hidden="1">
      <c r="A197" s="7">
        <v>103043404</v>
      </c>
      <c r="B197" s="12" t="s">
        <v>573</v>
      </c>
      <c r="C197" s="43"/>
      <c r="D197" s="43"/>
      <c r="E197" s="43"/>
      <c r="F197" s="43">
        <f t="shared" si="30"/>
        <v>0</v>
      </c>
      <c r="G197" s="52" t="e">
        <f t="shared" si="31"/>
        <v>#DIV/0!</v>
      </c>
      <c r="H197" s="53"/>
    </row>
    <row r="198" spans="1:8" ht="14.25" hidden="1">
      <c r="A198" s="7">
        <v>1030435</v>
      </c>
      <c r="B198" s="12" t="s">
        <v>574</v>
      </c>
      <c r="C198" s="43"/>
      <c r="D198" s="43"/>
      <c r="E198" s="43"/>
      <c r="F198" s="43">
        <f t="shared" si="30"/>
        <v>0</v>
      </c>
      <c r="G198" s="52" t="e">
        <f t="shared" si="31"/>
        <v>#DIV/0!</v>
      </c>
      <c r="H198" s="53"/>
    </row>
    <row r="199" spans="1:8" ht="14.25" hidden="1">
      <c r="A199" s="7">
        <v>1030440</v>
      </c>
      <c r="B199" s="12" t="s">
        <v>575</v>
      </c>
      <c r="C199" s="43"/>
      <c r="D199" s="43"/>
      <c r="E199" s="43"/>
      <c r="F199" s="43">
        <f t="shared" si="30"/>
        <v>0</v>
      </c>
      <c r="G199" s="52" t="e">
        <f t="shared" si="31"/>
        <v>#DIV/0!</v>
      </c>
      <c r="H199" s="53"/>
    </row>
    <row r="200" spans="1:8" ht="14.25" hidden="1">
      <c r="A200" s="7">
        <v>1030442</v>
      </c>
      <c r="B200" s="12" t="s">
        <v>576</v>
      </c>
      <c r="C200" s="43"/>
      <c r="D200" s="43"/>
      <c r="E200" s="43"/>
      <c r="F200" s="43">
        <f t="shared" si="30"/>
        <v>0</v>
      </c>
      <c r="G200" s="52" t="e">
        <f t="shared" si="31"/>
        <v>#DIV/0!</v>
      </c>
      <c r="H200" s="53"/>
    </row>
    <row r="201" spans="1:8" ht="14.25" hidden="1">
      <c r="A201" s="7">
        <v>103044220</v>
      </c>
      <c r="B201" s="12" t="s">
        <v>577</v>
      </c>
      <c r="C201" s="43"/>
      <c r="D201" s="43"/>
      <c r="E201" s="43"/>
      <c r="F201" s="43">
        <f t="shared" si="30"/>
        <v>0</v>
      </c>
      <c r="G201" s="52" t="e">
        <f t="shared" si="31"/>
        <v>#DIV/0!</v>
      </c>
      <c r="H201" s="53"/>
    </row>
    <row r="202" spans="1:8" ht="14.25" hidden="1">
      <c r="A202" s="7">
        <v>1030443</v>
      </c>
      <c r="B202" s="12" t="s">
        <v>578</v>
      </c>
      <c r="C202" s="43"/>
      <c r="D202" s="43"/>
      <c r="E202" s="43"/>
      <c r="F202" s="43">
        <f t="shared" si="30"/>
        <v>0</v>
      </c>
      <c r="G202" s="52" t="e">
        <f t="shared" si="31"/>
        <v>#DIV/0!</v>
      </c>
      <c r="H202" s="53"/>
    </row>
    <row r="203" spans="1:8" ht="14.25" hidden="1">
      <c r="A203" s="7">
        <v>103044308</v>
      </c>
      <c r="B203" s="12" t="s">
        <v>579</v>
      </c>
      <c r="C203" s="43"/>
      <c r="D203" s="43"/>
      <c r="E203" s="43"/>
      <c r="F203" s="43">
        <f t="shared" si="30"/>
        <v>0</v>
      </c>
      <c r="G203" s="52" t="e">
        <f t="shared" si="31"/>
        <v>#DIV/0!</v>
      </c>
      <c r="H203" s="53"/>
    </row>
    <row r="204" spans="1:8" ht="14.25" hidden="1">
      <c r="A204" s="7">
        <v>1030444</v>
      </c>
      <c r="B204" s="12" t="s">
        <v>580</v>
      </c>
      <c r="C204" s="43"/>
      <c r="D204" s="43"/>
      <c r="E204" s="43"/>
      <c r="F204" s="43">
        <f t="shared" si="30"/>
        <v>0</v>
      </c>
      <c r="G204" s="52" t="e">
        <f t="shared" si="31"/>
        <v>#DIV/0!</v>
      </c>
      <c r="H204" s="53"/>
    </row>
    <row r="205" spans="1:8" ht="14.25" hidden="1">
      <c r="A205" s="7">
        <v>1030445</v>
      </c>
      <c r="B205" s="12" t="s">
        <v>581</v>
      </c>
      <c r="C205" s="43"/>
      <c r="D205" s="43"/>
      <c r="E205" s="43"/>
      <c r="F205" s="43">
        <f t="shared" si="30"/>
        <v>0</v>
      </c>
      <c r="G205" s="52" t="e">
        <f t="shared" si="31"/>
        <v>#DIV/0!</v>
      </c>
      <c r="H205" s="53"/>
    </row>
    <row r="206" spans="1:8" ht="14.25" hidden="1">
      <c r="A206" s="7">
        <v>103044507</v>
      </c>
      <c r="B206" s="12" t="s">
        <v>582</v>
      </c>
      <c r="C206" s="43"/>
      <c r="D206" s="43"/>
      <c r="E206" s="43"/>
      <c r="F206" s="43">
        <f t="shared" si="30"/>
        <v>0</v>
      </c>
      <c r="G206" s="52" t="e">
        <f t="shared" si="31"/>
        <v>#DIV/0!</v>
      </c>
      <c r="H206" s="53"/>
    </row>
    <row r="207" spans="1:8" ht="14.25" hidden="1">
      <c r="A207" s="7">
        <v>1030446</v>
      </c>
      <c r="B207" s="12" t="s">
        <v>583</v>
      </c>
      <c r="C207" s="43"/>
      <c r="D207" s="43"/>
      <c r="E207" s="43"/>
      <c r="F207" s="43">
        <f t="shared" si="30"/>
        <v>0</v>
      </c>
      <c r="G207" s="52" t="e">
        <f t="shared" si="31"/>
        <v>#DIV/0!</v>
      </c>
      <c r="H207" s="53"/>
    </row>
    <row r="208" spans="1:8" ht="14.25" hidden="1">
      <c r="A208" s="7">
        <v>103044609</v>
      </c>
      <c r="B208" s="12" t="s">
        <v>584</v>
      </c>
      <c r="C208" s="43"/>
      <c r="D208" s="43"/>
      <c r="E208" s="43"/>
      <c r="F208" s="43">
        <f t="shared" si="30"/>
        <v>0</v>
      </c>
      <c r="G208" s="52" t="e">
        <f t="shared" si="31"/>
        <v>#DIV/0!</v>
      </c>
      <c r="H208" s="53"/>
    </row>
    <row r="209" spans="1:8" ht="14.25" hidden="1">
      <c r="A209" s="7">
        <v>1030447</v>
      </c>
      <c r="B209" s="12" t="s">
        <v>585</v>
      </c>
      <c r="C209" s="43"/>
      <c r="D209" s="43"/>
      <c r="E209" s="43"/>
      <c r="F209" s="43">
        <f t="shared" si="30"/>
        <v>0</v>
      </c>
      <c r="G209" s="52" t="e">
        <f t="shared" si="31"/>
        <v>#DIV/0!</v>
      </c>
      <c r="H209" s="53"/>
    </row>
    <row r="210" spans="1:8" ht="14.25" hidden="1">
      <c r="A210" s="7">
        <v>1030448</v>
      </c>
      <c r="B210" s="12" t="s">
        <v>586</v>
      </c>
      <c r="C210" s="43"/>
      <c r="D210" s="43"/>
      <c r="E210" s="43"/>
      <c r="F210" s="43">
        <f t="shared" si="30"/>
        <v>0</v>
      </c>
      <c r="G210" s="52" t="e">
        <f t="shared" si="31"/>
        <v>#DIV/0!</v>
      </c>
      <c r="H210" s="53"/>
    </row>
    <row r="211" spans="1:8" ht="14.25" hidden="1">
      <c r="A211" s="7">
        <v>1030449</v>
      </c>
      <c r="B211" s="12" t="s">
        <v>587</v>
      </c>
      <c r="C211" s="43"/>
      <c r="D211" s="43"/>
      <c r="E211" s="43"/>
      <c r="F211" s="43">
        <f t="shared" si="30"/>
        <v>0</v>
      </c>
      <c r="G211" s="52" t="e">
        <f t="shared" si="31"/>
        <v>#DIV/0!</v>
      </c>
      <c r="H211" s="53"/>
    </row>
    <row r="212" spans="1:8" ht="14.25" hidden="1">
      <c r="A212" s="7">
        <v>1030450</v>
      </c>
      <c r="B212" s="12" t="s">
        <v>588</v>
      </c>
      <c r="C212" s="43"/>
      <c r="D212" s="43"/>
      <c r="E212" s="43"/>
      <c r="F212" s="43">
        <f t="shared" si="30"/>
        <v>0</v>
      </c>
      <c r="G212" s="52" t="e">
        <f t="shared" si="31"/>
        <v>#DIV/0!</v>
      </c>
      <c r="H212" s="53"/>
    </row>
    <row r="213" spans="1:8" ht="14.25" hidden="1">
      <c r="A213" s="7">
        <v>1030451</v>
      </c>
      <c r="B213" s="12" t="s">
        <v>589</v>
      </c>
      <c r="C213" s="43"/>
      <c r="D213" s="43"/>
      <c r="E213" s="43"/>
      <c r="F213" s="43">
        <f t="shared" si="30"/>
        <v>0</v>
      </c>
      <c r="G213" s="52" t="e">
        <f t="shared" si="31"/>
        <v>#DIV/0!</v>
      </c>
      <c r="H213" s="53"/>
    </row>
    <row r="214" spans="1:8" ht="14.25" hidden="1">
      <c r="A214" s="7">
        <v>1030452</v>
      </c>
      <c r="B214" s="12" t="s">
        <v>590</v>
      </c>
      <c r="C214" s="43"/>
      <c r="D214" s="43"/>
      <c r="E214" s="43"/>
      <c r="F214" s="43">
        <f t="shared" si="30"/>
        <v>0</v>
      </c>
      <c r="G214" s="52" t="e">
        <f t="shared" si="31"/>
        <v>#DIV/0!</v>
      </c>
      <c r="H214" s="53"/>
    </row>
    <row r="215" spans="1:8" ht="14.25" hidden="1">
      <c r="A215" s="7">
        <v>1030455</v>
      </c>
      <c r="B215" s="12" t="s">
        <v>591</v>
      </c>
      <c r="C215" s="43"/>
      <c r="D215" s="43"/>
      <c r="E215" s="43"/>
      <c r="F215" s="43">
        <f t="shared" si="30"/>
        <v>0</v>
      </c>
      <c r="G215" s="52" t="e">
        <f t="shared" si="31"/>
        <v>#DIV/0!</v>
      </c>
      <c r="H215" s="53"/>
    </row>
    <row r="216" spans="1:8" ht="14.25" hidden="1">
      <c r="A216" s="7">
        <v>1030456</v>
      </c>
      <c r="B216" s="12" t="s">
        <v>592</v>
      </c>
      <c r="C216" s="43"/>
      <c r="D216" s="43"/>
      <c r="E216" s="43"/>
      <c r="F216" s="43">
        <f t="shared" si="30"/>
        <v>0</v>
      </c>
      <c r="G216" s="52" t="e">
        <f t="shared" si="31"/>
        <v>#DIV/0!</v>
      </c>
      <c r="H216" s="53"/>
    </row>
    <row r="217" spans="1:8" ht="14.25" hidden="1">
      <c r="A217" s="7">
        <v>1030457</v>
      </c>
      <c r="B217" s="12" t="s">
        <v>593</v>
      </c>
      <c r="C217" s="43"/>
      <c r="D217" s="43"/>
      <c r="E217" s="43"/>
      <c r="F217" s="43">
        <f t="shared" si="30"/>
        <v>0</v>
      </c>
      <c r="G217" s="52" t="e">
        <f t="shared" si="31"/>
        <v>#DIV/0!</v>
      </c>
      <c r="H217" s="53"/>
    </row>
    <row r="218" spans="1:8" ht="14.25" hidden="1">
      <c r="A218" s="7">
        <v>1030458</v>
      </c>
      <c r="B218" s="12" t="s">
        <v>594</v>
      </c>
      <c r="C218" s="43"/>
      <c r="D218" s="43"/>
      <c r="E218" s="43"/>
      <c r="F218" s="43">
        <f t="shared" si="30"/>
        <v>0</v>
      </c>
      <c r="G218" s="52" t="e">
        <f t="shared" si="31"/>
        <v>#DIV/0!</v>
      </c>
      <c r="H218" s="53"/>
    </row>
    <row r="219" spans="1:8" ht="14.25" hidden="1">
      <c r="A219" s="7">
        <v>1030459</v>
      </c>
      <c r="B219" s="12" t="s">
        <v>595</v>
      </c>
      <c r="C219" s="43"/>
      <c r="D219" s="43"/>
      <c r="E219" s="43"/>
      <c r="F219" s="43">
        <f t="shared" si="30"/>
        <v>0</v>
      </c>
      <c r="G219" s="52" t="e">
        <f t="shared" si="31"/>
        <v>#DIV/0!</v>
      </c>
      <c r="H219" s="53"/>
    </row>
    <row r="220" spans="1:8" ht="14.25" hidden="1">
      <c r="A220" s="7">
        <v>1030461</v>
      </c>
      <c r="B220" s="12" t="s">
        <v>596</v>
      </c>
      <c r="C220" s="43"/>
      <c r="D220" s="43"/>
      <c r="E220" s="43"/>
      <c r="F220" s="43">
        <f t="shared" si="30"/>
        <v>0</v>
      </c>
      <c r="G220" s="52" t="e">
        <f t="shared" si="31"/>
        <v>#DIV/0!</v>
      </c>
      <c r="H220" s="53"/>
    </row>
    <row r="221" spans="1:8" ht="14.25">
      <c r="A221" s="7">
        <v>1030499</v>
      </c>
      <c r="B221" s="12" t="s">
        <v>597</v>
      </c>
      <c r="C221" s="43">
        <v>30000</v>
      </c>
      <c r="D221" s="43"/>
      <c r="E221" s="43"/>
      <c r="F221" s="43">
        <f t="shared" si="30"/>
        <v>0</v>
      </c>
      <c r="G221" s="52" t="e">
        <f t="shared" si="31"/>
        <v>#DIV/0!</v>
      </c>
      <c r="H221" s="53"/>
    </row>
    <row r="222" spans="1:8" ht="14.25" hidden="1">
      <c r="A222" s="7">
        <v>10305</v>
      </c>
      <c r="B222" s="8" t="s">
        <v>598</v>
      </c>
      <c r="C222" s="9">
        <f aca="true" t="shared" si="32" ref="C222:H222">C223+C245+C246+C247</f>
        <v>0</v>
      </c>
      <c r="D222" s="9">
        <f t="shared" si="32"/>
        <v>0</v>
      </c>
      <c r="E222" s="9">
        <f t="shared" si="32"/>
        <v>0</v>
      </c>
      <c r="F222" s="9">
        <f t="shared" si="32"/>
        <v>0</v>
      </c>
      <c r="G222" s="9" t="e">
        <f t="shared" si="32"/>
        <v>#DIV/0!</v>
      </c>
      <c r="H222" s="9">
        <f t="shared" si="32"/>
        <v>0</v>
      </c>
    </row>
    <row r="223" spans="1:8" ht="14.25" hidden="1">
      <c r="A223" s="7">
        <v>1030501</v>
      </c>
      <c r="B223" s="12" t="s">
        <v>599</v>
      </c>
      <c r="C223" s="9">
        <f aca="true" t="shared" si="33" ref="C223:H223">SUM(C224:C244)</f>
        <v>0</v>
      </c>
      <c r="D223" s="9">
        <f t="shared" si="33"/>
        <v>0</v>
      </c>
      <c r="E223" s="9">
        <f t="shared" si="33"/>
        <v>0</v>
      </c>
      <c r="F223" s="9">
        <f t="shared" si="33"/>
        <v>0</v>
      </c>
      <c r="G223" s="9" t="e">
        <f t="shared" si="33"/>
        <v>#DIV/0!</v>
      </c>
      <c r="H223" s="9">
        <f t="shared" si="33"/>
        <v>0</v>
      </c>
    </row>
    <row r="224" spans="1:8" ht="14.25" hidden="1">
      <c r="A224" s="7">
        <v>103050101</v>
      </c>
      <c r="B224" s="12" t="s">
        <v>600</v>
      </c>
      <c r="C224" s="43"/>
      <c r="D224" s="43"/>
      <c r="E224" s="43"/>
      <c r="F224" s="43">
        <f aca="true" t="shared" si="34" ref="F224:F247">E224-D224</f>
        <v>0</v>
      </c>
      <c r="G224" s="52" t="e">
        <f aca="true" t="shared" si="35" ref="G224:G247">F224/D224*100</f>
        <v>#DIV/0!</v>
      </c>
      <c r="H224" s="53"/>
    </row>
    <row r="225" spans="1:8" ht="14.25" hidden="1">
      <c r="A225" s="7">
        <v>103050102</v>
      </c>
      <c r="B225" s="12" t="s">
        <v>601</v>
      </c>
      <c r="C225" s="43"/>
      <c r="D225" s="43"/>
      <c r="E225" s="43"/>
      <c r="F225" s="43">
        <f t="shared" si="34"/>
        <v>0</v>
      </c>
      <c r="G225" s="52" t="e">
        <f t="shared" si="35"/>
        <v>#DIV/0!</v>
      </c>
      <c r="H225" s="53"/>
    </row>
    <row r="226" spans="1:8" ht="14.25" hidden="1">
      <c r="A226" s="7">
        <v>103050103</v>
      </c>
      <c r="B226" s="12" t="s">
        <v>602</v>
      </c>
      <c r="C226" s="43"/>
      <c r="D226" s="43"/>
      <c r="E226" s="43"/>
      <c r="F226" s="43">
        <f t="shared" si="34"/>
        <v>0</v>
      </c>
      <c r="G226" s="52" t="e">
        <f t="shared" si="35"/>
        <v>#DIV/0!</v>
      </c>
      <c r="H226" s="53"/>
    </row>
    <row r="227" spans="1:8" ht="14.25" hidden="1">
      <c r="A227" s="7">
        <v>103050105</v>
      </c>
      <c r="B227" s="12" t="s">
        <v>603</v>
      </c>
      <c r="C227" s="43"/>
      <c r="D227" s="43"/>
      <c r="E227" s="43"/>
      <c r="F227" s="43">
        <f t="shared" si="34"/>
        <v>0</v>
      </c>
      <c r="G227" s="52" t="e">
        <f t="shared" si="35"/>
        <v>#DIV/0!</v>
      </c>
      <c r="H227" s="53"/>
    </row>
    <row r="228" spans="1:8" ht="14.25" hidden="1">
      <c r="A228" s="7">
        <v>103050107</v>
      </c>
      <c r="B228" s="12" t="s">
        <v>604</v>
      </c>
      <c r="C228" s="43"/>
      <c r="D228" s="43"/>
      <c r="E228" s="43"/>
      <c r="F228" s="43">
        <f t="shared" si="34"/>
        <v>0</v>
      </c>
      <c r="G228" s="52" t="e">
        <f t="shared" si="35"/>
        <v>#DIV/0!</v>
      </c>
      <c r="H228" s="53"/>
    </row>
    <row r="229" spans="1:8" ht="14.25" hidden="1">
      <c r="A229" s="7">
        <v>103050108</v>
      </c>
      <c r="B229" s="12" t="s">
        <v>605</v>
      </c>
      <c r="C229" s="43"/>
      <c r="D229" s="43"/>
      <c r="E229" s="43"/>
      <c r="F229" s="43">
        <f t="shared" si="34"/>
        <v>0</v>
      </c>
      <c r="G229" s="52" t="e">
        <f t="shared" si="35"/>
        <v>#DIV/0!</v>
      </c>
      <c r="H229" s="53"/>
    </row>
    <row r="230" spans="1:8" ht="14.25" hidden="1">
      <c r="A230" s="7">
        <v>103050109</v>
      </c>
      <c r="B230" s="12" t="s">
        <v>606</v>
      </c>
      <c r="C230" s="43"/>
      <c r="D230" s="43"/>
      <c r="E230" s="43"/>
      <c r="F230" s="43">
        <f t="shared" si="34"/>
        <v>0</v>
      </c>
      <c r="G230" s="52" t="e">
        <f t="shared" si="35"/>
        <v>#DIV/0!</v>
      </c>
      <c r="H230" s="53"/>
    </row>
    <row r="231" spans="1:8" ht="14.25" hidden="1">
      <c r="A231" s="7">
        <v>103050110</v>
      </c>
      <c r="B231" s="12" t="s">
        <v>607</v>
      </c>
      <c r="C231" s="43"/>
      <c r="D231" s="43"/>
      <c r="E231" s="43"/>
      <c r="F231" s="43">
        <f t="shared" si="34"/>
        <v>0</v>
      </c>
      <c r="G231" s="52" t="e">
        <f t="shared" si="35"/>
        <v>#DIV/0!</v>
      </c>
      <c r="H231" s="53"/>
    </row>
    <row r="232" spans="1:8" ht="14.25" hidden="1">
      <c r="A232" s="7">
        <v>103050111</v>
      </c>
      <c r="B232" s="12" t="s">
        <v>608</v>
      </c>
      <c r="C232" s="43"/>
      <c r="D232" s="43"/>
      <c r="E232" s="43"/>
      <c r="F232" s="43">
        <f t="shared" si="34"/>
        <v>0</v>
      </c>
      <c r="G232" s="52" t="e">
        <f t="shared" si="35"/>
        <v>#DIV/0!</v>
      </c>
      <c r="H232" s="53"/>
    </row>
    <row r="233" spans="1:8" ht="14.25" hidden="1">
      <c r="A233" s="7">
        <v>103050112</v>
      </c>
      <c r="B233" s="12" t="s">
        <v>609</v>
      </c>
      <c r="C233" s="43"/>
      <c r="D233" s="43"/>
      <c r="E233" s="43"/>
      <c r="F233" s="43">
        <f t="shared" si="34"/>
        <v>0</v>
      </c>
      <c r="G233" s="52" t="e">
        <f t="shared" si="35"/>
        <v>#DIV/0!</v>
      </c>
      <c r="H233" s="53"/>
    </row>
    <row r="234" spans="1:8" ht="14.25" hidden="1">
      <c r="A234" s="7">
        <v>103050113</v>
      </c>
      <c r="B234" s="12" t="s">
        <v>610</v>
      </c>
      <c r="C234" s="43"/>
      <c r="D234" s="43"/>
      <c r="E234" s="43"/>
      <c r="F234" s="43">
        <f t="shared" si="34"/>
        <v>0</v>
      </c>
      <c r="G234" s="52" t="e">
        <f t="shared" si="35"/>
        <v>#DIV/0!</v>
      </c>
      <c r="H234" s="53"/>
    </row>
    <row r="235" spans="1:8" ht="14.25" hidden="1">
      <c r="A235" s="7">
        <v>103050114</v>
      </c>
      <c r="B235" s="12" t="s">
        <v>611</v>
      </c>
      <c r="C235" s="43"/>
      <c r="D235" s="43"/>
      <c r="E235" s="43"/>
      <c r="F235" s="43">
        <f t="shared" si="34"/>
        <v>0</v>
      </c>
      <c r="G235" s="52" t="e">
        <f t="shared" si="35"/>
        <v>#DIV/0!</v>
      </c>
      <c r="H235" s="53"/>
    </row>
    <row r="236" spans="1:8" ht="14.25" hidden="1">
      <c r="A236" s="7">
        <v>103050115</v>
      </c>
      <c r="B236" s="12" t="s">
        <v>612</v>
      </c>
      <c r="C236" s="43"/>
      <c r="D236" s="43"/>
      <c r="E236" s="43"/>
      <c r="F236" s="43">
        <f t="shared" si="34"/>
        <v>0</v>
      </c>
      <c r="G236" s="52" t="e">
        <f t="shared" si="35"/>
        <v>#DIV/0!</v>
      </c>
      <c r="H236" s="53"/>
    </row>
    <row r="237" spans="1:8" ht="14.25" hidden="1">
      <c r="A237" s="7">
        <v>103050116</v>
      </c>
      <c r="B237" s="12" t="s">
        <v>613</v>
      </c>
      <c r="C237" s="43"/>
      <c r="D237" s="43"/>
      <c r="E237" s="43"/>
      <c r="F237" s="43">
        <f t="shared" si="34"/>
        <v>0</v>
      </c>
      <c r="G237" s="52" t="e">
        <f t="shared" si="35"/>
        <v>#DIV/0!</v>
      </c>
      <c r="H237" s="53"/>
    </row>
    <row r="238" spans="1:8" ht="14.25" hidden="1">
      <c r="A238" s="7">
        <v>103050117</v>
      </c>
      <c r="B238" s="12" t="s">
        <v>614</v>
      </c>
      <c r="C238" s="43"/>
      <c r="D238" s="43"/>
      <c r="E238" s="43"/>
      <c r="F238" s="43">
        <f t="shared" si="34"/>
        <v>0</v>
      </c>
      <c r="G238" s="52" t="e">
        <f t="shared" si="35"/>
        <v>#DIV/0!</v>
      </c>
      <c r="H238" s="53"/>
    </row>
    <row r="239" spans="1:8" ht="14.25" hidden="1">
      <c r="A239" s="7">
        <v>103050119</v>
      </c>
      <c r="B239" s="12" t="s">
        <v>615</v>
      </c>
      <c r="C239" s="43"/>
      <c r="D239" s="43"/>
      <c r="E239" s="43"/>
      <c r="F239" s="43">
        <f t="shared" si="34"/>
        <v>0</v>
      </c>
      <c r="G239" s="52" t="e">
        <f t="shared" si="35"/>
        <v>#DIV/0!</v>
      </c>
      <c r="H239" s="53"/>
    </row>
    <row r="240" spans="1:8" ht="14.25" hidden="1">
      <c r="A240" s="7">
        <v>103050120</v>
      </c>
      <c r="B240" s="12" t="s">
        <v>616</v>
      </c>
      <c r="C240" s="43"/>
      <c r="D240" s="43"/>
      <c r="E240" s="43"/>
      <c r="F240" s="43">
        <f t="shared" si="34"/>
        <v>0</v>
      </c>
      <c r="G240" s="52" t="e">
        <f t="shared" si="35"/>
        <v>#DIV/0!</v>
      </c>
      <c r="H240" s="53"/>
    </row>
    <row r="241" spans="1:8" ht="14.25" hidden="1">
      <c r="A241" s="7">
        <v>103050121</v>
      </c>
      <c r="B241" s="12" t="s">
        <v>617</v>
      </c>
      <c r="C241" s="43"/>
      <c r="D241" s="43"/>
      <c r="E241" s="43"/>
      <c r="F241" s="43">
        <f t="shared" si="34"/>
        <v>0</v>
      </c>
      <c r="G241" s="52" t="e">
        <f t="shared" si="35"/>
        <v>#DIV/0!</v>
      </c>
      <c r="H241" s="53"/>
    </row>
    <row r="242" spans="1:8" ht="14.25" hidden="1">
      <c r="A242" s="7">
        <v>103050122</v>
      </c>
      <c r="B242" s="12" t="s">
        <v>618</v>
      </c>
      <c r="C242" s="43"/>
      <c r="D242" s="43"/>
      <c r="E242" s="43"/>
      <c r="F242" s="43">
        <f t="shared" si="34"/>
        <v>0</v>
      </c>
      <c r="G242" s="52" t="e">
        <f t="shared" si="35"/>
        <v>#DIV/0!</v>
      </c>
      <c r="H242" s="53"/>
    </row>
    <row r="243" spans="1:8" ht="14.25" hidden="1">
      <c r="A243" s="7">
        <v>103050123</v>
      </c>
      <c r="B243" s="12" t="s">
        <v>619</v>
      </c>
      <c r="C243" s="43"/>
      <c r="D243" s="43"/>
      <c r="E243" s="43"/>
      <c r="F243" s="43">
        <f t="shared" si="34"/>
        <v>0</v>
      </c>
      <c r="G243" s="52" t="e">
        <f t="shared" si="35"/>
        <v>#DIV/0!</v>
      </c>
      <c r="H243" s="53"/>
    </row>
    <row r="244" spans="1:8" ht="14.25" hidden="1">
      <c r="A244" s="7">
        <v>103050199</v>
      </c>
      <c r="B244" s="12" t="s">
        <v>620</v>
      </c>
      <c r="C244" s="43"/>
      <c r="D244" s="43"/>
      <c r="E244" s="43"/>
      <c r="F244" s="43">
        <f t="shared" si="34"/>
        <v>0</v>
      </c>
      <c r="G244" s="52" t="e">
        <f t="shared" si="35"/>
        <v>#DIV/0!</v>
      </c>
      <c r="H244" s="53"/>
    </row>
    <row r="245" spans="1:8" ht="14.25" hidden="1">
      <c r="A245" s="7">
        <v>1030502</v>
      </c>
      <c r="B245" s="12" t="s">
        <v>621</v>
      </c>
      <c r="C245" s="43"/>
      <c r="D245" s="43"/>
      <c r="E245" s="43"/>
      <c r="F245" s="43">
        <f t="shared" si="34"/>
        <v>0</v>
      </c>
      <c r="G245" s="52" t="e">
        <f t="shared" si="35"/>
        <v>#DIV/0!</v>
      </c>
      <c r="H245" s="53"/>
    </row>
    <row r="246" spans="1:8" ht="14.25" hidden="1">
      <c r="A246" s="7">
        <v>1030503</v>
      </c>
      <c r="B246" s="12" t="s">
        <v>622</v>
      </c>
      <c r="C246" s="43"/>
      <c r="D246" s="43"/>
      <c r="E246" s="43"/>
      <c r="F246" s="43">
        <f t="shared" si="34"/>
        <v>0</v>
      </c>
      <c r="G246" s="52" t="e">
        <f t="shared" si="35"/>
        <v>#DIV/0!</v>
      </c>
      <c r="H246" s="53"/>
    </row>
    <row r="247" spans="1:8" ht="14.25" hidden="1">
      <c r="A247" s="7">
        <v>1030509</v>
      </c>
      <c r="B247" s="12" t="s">
        <v>623</v>
      </c>
      <c r="C247" s="43"/>
      <c r="D247" s="43"/>
      <c r="E247" s="43"/>
      <c r="F247" s="43">
        <f t="shared" si="34"/>
        <v>0</v>
      </c>
      <c r="G247" s="52" t="e">
        <f t="shared" si="35"/>
        <v>#DIV/0!</v>
      </c>
      <c r="H247" s="53"/>
    </row>
    <row r="248" spans="1:8" ht="14.25" hidden="1">
      <c r="A248" s="7">
        <v>10306</v>
      </c>
      <c r="B248" s="8" t="s">
        <v>624</v>
      </c>
      <c r="C248" s="9">
        <f aca="true" t="shared" si="36" ref="C248:H248">C249+C253+C256+C258+C260+C261+C265+C266</f>
        <v>0</v>
      </c>
      <c r="D248" s="9">
        <f t="shared" si="36"/>
        <v>0</v>
      </c>
      <c r="E248" s="9">
        <f t="shared" si="36"/>
        <v>0</v>
      </c>
      <c r="F248" s="9">
        <f t="shared" si="36"/>
        <v>0</v>
      </c>
      <c r="G248" s="9" t="e">
        <f t="shared" si="36"/>
        <v>#DIV/0!</v>
      </c>
      <c r="H248" s="9">
        <f t="shared" si="36"/>
        <v>0</v>
      </c>
    </row>
    <row r="249" spans="1:8" ht="14.25" hidden="1">
      <c r="A249" s="7">
        <v>1030601</v>
      </c>
      <c r="B249" s="12" t="s">
        <v>625</v>
      </c>
      <c r="C249" s="9">
        <f aca="true" t="shared" si="37" ref="C249:H249">C250+C251+C252</f>
        <v>0</v>
      </c>
      <c r="D249" s="9">
        <f t="shared" si="37"/>
        <v>0</v>
      </c>
      <c r="E249" s="9">
        <f t="shared" si="37"/>
        <v>0</v>
      </c>
      <c r="F249" s="9">
        <f t="shared" si="37"/>
        <v>0</v>
      </c>
      <c r="G249" s="9" t="e">
        <f t="shared" si="37"/>
        <v>#DIV/0!</v>
      </c>
      <c r="H249" s="9">
        <f t="shared" si="37"/>
        <v>0</v>
      </c>
    </row>
    <row r="250" spans="1:8" ht="14.25" hidden="1">
      <c r="A250" s="7">
        <v>103060101</v>
      </c>
      <c r="B250" s="12" t="s">
        <v>626</v>
      </c>
      <c r="C250" s="43"/>
      <c r="D250" s="43"/>
      <c r="E250" s="43"/>
      <c r="F250" s="43">
        <f>E250-D250</f>
        <v>0</v>
      </c>
      <c r="G250" s="52" t="e">
        <f>F250/D250*100</f>
        <v>#DIV/0!</v>
      </c>
      <c r="H250" s="53"/>
    </row>
    <row r="251" spans="1:8" ht="14.25" hidden="1">
      <c r="A251" s="7">
        <v>103060102</v>
      </c>
      <c r="B251" s="12" t="s">
        <v>627</v>
      </c>
      <c r="C251" s="43"/>
      <c r="D251" s="43"/>
      <c r="E251" s="43"/>
      <c r="F251" s="43">
        <f>E251-D251</f>
        <v>0</v>
      </c>
      <c r="G251" s="52" t="e">
        <f>F251/D251*100</f>
        <v>#DIV/0!</v>
      </c>
      <c r="H251" s="53"/>
    </row>
    <row r="252" spans="1:8" ht="14.25" hidden="1">
      <c r="A252" s="7">
        <v>103060199</v>
      </c>
      <c r="B252" s="12" t="s">
        <v>628</v>
      </c>
      <c r="C252" s="43"/>
      <c r="D252" s="43"/>
      <c r="E252" s="43"/>
      <c r="F252" s="43">
        <f>E252-D252</f>
        <v>0</v>
      </c>
      <c r="G252" s="52" t="e">
        <f>F252/D252*100</f>
        <v>#DIV/0!</v>
      </c>
      <c r="H252" s="53"/>
    </row>
    <row r="253" spans="1:8" ht="14.25" hidden="1">
      <c r="A253" s="7">
        <v>1030602</v>
      </c>
      <c r="B253" s="12" t="s">
        <v>629</v>
      </c>
      <c r="C253" s="9">
        <f aca="true" t="shared" si="38" ref="C253:H253">C254+C255</f>
        <v>0</v>
      </c>
      <c r="D253" s="9">
        <f t="shared" si="38"/>
        <v>0</v>
      </c>
      <c r="E253" s="9">
        <f t="shared" si="38"/>
        <v>0</v>
      </c>
      <c r="F253" s="9">
        <f t="shared" si="38"/>
        <v>0</v>
      </c>
      <c r="G253" s="9" t="e">
        <f t="shared" si="38"/>
        <v>#DIV/0!</v>
      </c>
      <c r="H253" s="9">
        <f t="shared" si="38"/>
        <v>0</v>
      </c>
    </row>
    <row r="254" spans="1:8" ht="14.25" hidden="1">
      <c r="A254" s="7">
        <v>103060201</v>
      </c>
      <c r="B254" s="12" t="s">
        <v>630</v>
      </c>
      <c r="C254" s="43"/>
      <c r="D254" s="43"/>
      <c r="E254" s="43"/>
      <c r="F254" s="43">
        <f>E254-D254</f>
        <v>0</v>
      </c>
      <c r="G254" s="52" t="e">
        <f>F254/D254*100</f>
        <v>#DIV/0!</v>
      </c>
      <c r="H254" s="53"/>
    </row>
    <row r="255" spans="1:8" ht="14.25" hidden="1">
      <c r="A255" s="7">
        <v>103060299</v>
      </c>
      <c r="B255" s="12" t="s">
        <v>631</v>
      </c>
      <c r="C255" s="43"/>
      <c r="D255" s="43"/>
      <c r="E255" s="43"/>
      <c r="F255" s="43">
        <f>E255-D255</f>
        <v>0</v>
      </c>
      <c r="G255" s="52" t="e">
        <f>F255/D255*100</f>
        <v>#DIV/0!</v>
      </c>
      <c r="H255" s="53"/>
    </row>
    <row r="256" spans="1:8" ht="14.25" hidden="1">
      <c r="A256" s="7">
        <v>1030603</v>
      </c>
      <c r="B256" s="12" t="s">
        <v>632</v>
      </c>
      <c r="C256" s="9">
        <f aca="true" t="shared" si="39" ref="C256:H256">C257</f>
        <v>0</v>
      </c>
      <c r="D256" s="9">
        <f t="shared" si="39"/>
        <v>0</v>
      </c>
      <c r="E256" s="9">
        <f t="shared" si="39"/>
        <v>0</v>
      </c>
      <c r="F256" s="9">
        <f t="shared" si="39"/>
        <v>0</v>
      </c>
      <c r="G256" s="9" t="e">
        <f t="shared" si="39"/>
        <v>#DIV/0!</v>
      </c>
      <c r="H256" s="9">
        <f t="shared" si="39"/>
        <v>0</v>
      </c>
    </row>
    <row r="257" spans="1:8" ht="14.25" hidden="1">
      <c r="A257" s="7">
        <v>103060399</v>
      </c>
      <c r="B257" s="12" t="s">
        <v>633</v>
      </c>
      <c r="C257" s="43"/>
      <c r="D257" s="43"/>
      <c r="E257" s="43"/>
      <c r="F257" s="43">
        <f>E257-D257</f>
        <v>0</v>
      </c>
      <c r="G257" s="52" t="e">
        <f>F257/D257*100</f>
        <v>#DIV/0!</v>
      </c>
      <c r="H257" s="53"/>
    </row>
    <row r="258" spans="1:8" ht="14.25" hidden="1">
      <c r="A258" s="7">
        <v>1030604</v>
      </c>
      <c r="B258" s="12" t="s">
        <v>634</v>
      </c>
      <c r="C258" s="9">
        <f aca="true" t="shared" si="40" ref="C258:H258">C259</f>
        <v>0</v>
      </c>
      <c r="D258" s="9">
        <f t="shared" si="40"/>
        <v>0</v>
      </c>
      <c r="E258" s="9">
        <f t="shared" si="40"/>
        <v>0</v>
      </c>
      <c r="F258" s="9">
        <f t="shared" si="40"/>
        <v>0</v>
      </c>
      <c r="G258" s="9" t="e">
        <f t="shared" si="40"/>
        <v>#DIV/0!</v>
      </c>
      <c r="H258" s="9">
        <f t="shared" si="40"/>
        <v>0</v>
      </c>
    </row>
    <row r="259" spans="1:8" ht="14.25" hidden="1">
      <c r="A259" s="7">
        <v>103060499</v>
      </c>
      <c r="B259" s="12" t="s">
        <v>635</v>
      </c>
      <c r="C259" s="43"/>
      <c r="D259" s="43"/>
      <c r="E259" s="43"/>
      <c r="F259" s="43">
        <f aca="true" t="shared" si="41" ref="F259:F266">E259-D259</f>
        <v>0</v>
      </c>
      <c r="G259" s="52" t="e">
        <f aca="true" t="shared" si="42" ref="G259:G266">F259/D259*100</f>
        <v>#DIV/0!</v>
      </c>
      <c r="H259" s="53"/>
    </row>
    <row r="260" spans="1:8" ht="14.25" hidden="1">
      <c r="A260" s="7">
        <v>1030605</v>
      </c>
      <c r="B260" s="12" t="s">
        <v>636</v>
      </c>
      <c r="C260" s="43"/>
      <c r="D260" s="43"/>
      <c r="E260" s="43"/>
      <c r="F260" s="43">
        <f t="shared" si="41"/>
        <v>0</v>
      </c>
      <c r="G260" s="52" t="e">
        <f t="shared" si="42"/>
        <v>#DIV/0!</v>
      </c>
      <c r="H260" s="53"/>
    </row>
    <row r="261" spans="1:8" ht="14.25" hidden="1">
      <c r="A261" s="7">
        <v>1030606</v>
      </c>
      <c r="B261" s="12" t="s">
        <v>637</v>
      </c>
      <c r="C261" s="9">
        <f aca="true" t="shared" si="43" ref="C261:H261">SUM(C262:C264)</f>
        <v>0</v>
      </c>
      <c r="D261" s="9">
        <f t="shared" si="43"/>
        <v>0</v>
      </c>
      <c r="E261" s="9">
        <f t="shared" si="43"/>
        <v>0</v>
      </c>
      <c r="F261" s="9">
        <f t="shared" si="43"/>
        <v>0</v>
      </c>
      <c r="G261" s="9" t="e">
        <f t="shared" si="43"/>
        <v>#DIV/0!</v>
      </c>
      <c r="H261" s="9">
        <f t="shared" si="43"/>
        <v>0</v>
      </c>
    </row>
    <row r="262" spans="1:8" ht="14.25" hidden="1">
      <c r="A262" s="7">
        <v>103060601</v>
      </c>
      <c r="B262" s="12" t="s">
        <v>638</v>
      </c>
      <c r="C262" s="43"/>
      <c r="D262" s="43"/>
      <c r="E262" s="43"/>
      <c r="F262" s="43">
        <f t="shared" si="41"/>
        <v>0</v>
      </c>
      <c r="G262" s="52" t="e">
        <f t="shared" si="42"/>
        <v>#DIV/0!</v>
      </c>
      <c r="H262" s="53"/>
    </row>
    <row r="263" spans="1:8" ht="14.25" hidden="1">
      <c r="A263" s="7">
        <v>103060602</v>
      </c>
      <c r="B263" s="12" t="s">
        <v>639</v>
      </c>
      <c r="C263" s="43"/>
      <c r="D263" s="43"/>
      <c r="E263" s="43"/>
      <c r="F263" s="43">
        <f t="shared" si="41"/>
        <v>0</v>
      </c>
      <c r="G263" s="52" t="e">
        <f t="shared" si="42"/>
        <v>#DIV/0!</v>
      </c>
      <c r="H263" s="53"/>
    </row>
    <row r="264" spans="1:8" ht="14.25" hidden="1">
      <c r="A264" s="7">
        <v>103060699</v>
      </c>
      <c r="B264" s="12" t="s">
        <v>640</v>
      </c>
      <c r="C264" s="43"/>
      <c r="D264" s="43"/>
      <c r="E264" s="43"/>
      <c r="F264" s="43">
        <f t="shared" si="41"/>
        <v>0</v>
      </c>
      <c r="G264" s="52" t="e">
        <f t="shared" si="42"/>
        <v>#DIV/0!</v>
      </c>
      <c r="H264" s="53"/>
    </row>
    <row r="265" spans="1:8" ht="14.25" hidden="1">
      <c r="A265" s="7">
        <v>1030607</v>
      </c>
      <c r="B265" s="12" t="s">
        <v>641</v>
      </c>
      <c r="C265" s="43"/>
      <c r="D265" s="43"/>
      <c r="E265" s="43"/>
      <c r="F265" s="43">
        <f t="shared" si="41"/>
        <v>0</v>
      </c>
      <c r="G265" s="52" t="e">
        <f t="shared" si="42"/>
        <v>#DIV/0!</v>
      </c>
      <c r="H265" s="53"/>
    </row>
    <row r="266" spans="1:8" ht="14.25" hidden="1">
      <c r="A266" s="7">
        <v>1030699</v>
      </c>
      <c r="B266" s="12" t="s">
        <v>642</v>
      </c>
      <c r="C266" s="43"/>
      <c r="D266" s="43"/>
      <c r="E266" s="43"/>
      <c r="F266" s="43">
        <f t="shared" si="41"/>
        <v>0</v>
      </c>
      <c r="G266" s="52" t="e">
        <f t="shared" si="42"/>
        <v>#DIV/0!</v>
      </c>
      <c r="H266" s="53"/>
    </row>
    <row r="267" spans="1:8" ht="14.25">
      <c r="A267" s="7">
        <v>10307</v>
      </c>
      <c r="B267" s="8" t="s">
        <v>643</v>
      </c>
      <c r="C267" s="9">
        <f aca="true" t="shared" si="44" ref="C267:H267">SUM(C268:C272,C277:C281,C284:C287,C292:C296,C299:C300)</f>
        <v>50000</v>
      </c>
      <c r="D267" s="9">
        <f t="shared" si="44"/>
        <v>60828</v>
      </c>
      <c r="E267" s="9">
        <f t="shared" si="44"/>
        <v>63000</v>
      </c>
      <c r="F267" s="9">
        <f t="shared" si="44"/>
        <v>2172</v>
      </c>
      <c r="G267" s="9" t="e">
        <f t="shared" si="44"/>
        <v>#DIV/0!</v>
      </c>
      <c r="H267" s="9">
        <f t="shared" si="44"/>
        <v>0</v>
      </c>
    </row>
    <row r="268" spans="1:8" ht="14.25" hidden="1">
      <c r="A268" s="7">
        <v>1030701</v>
      </c>
      <c r="B268" s="12" t="s">
        <v>644</v>
      </c>
      <c r="C268" s="43"/>
      <c r="D268" s="43"/>
      <c r="E268" s="43"/>
      <c r="F268" s="43">
        <f>E268-D268</f>
        <v>0</v>
      </c>
      <c r="G268" s="52" t="e">
        <f>F268/D268*100</f>
        <v>#DIV/0!</v>
      </c>
      <c r="H268" s="53"/>
    </row>
    <row r="269" spans="1:8" ht="14.25" hidden="1">
      <c r="A269" s="7">
        <v>1030702</v>
      </c>
      <c r="B269" s="12" t="s">
        <v>645</v>
      </c>
      <c r="C269" s="43"/>
      <c r="D269" s="43"/>
      <c r="E269" s="43"/>
      <c r="F269" s="43">
        <f>E269-D269</f>
        <v>0</v>
      </c>
      <c r="G269" s="52" t="e">
        <f>F269/D269*100</f>
        <v>#DIV/0!</v>
      </c>
      <c r="H269" s="53"/>
    </row>
    <row r="270" spans="1:8" ht="14.25" hidden="1">
      <c r="A270" s="7">
        <v>1030703</v>
      </c>
      <c r="B270" s="12" t="s">
        <v>646</v>
      </c>
      <c r="C270" s="43"/>
      <c r="D270" s="43"/>
      <c r="E270" s="43"/>
      <c r="F270" s="43">
        <f>E270-D270</f>
        <v>0</v>
      </c>
      <c r="G270" s="52" t="e">
        <f>F270/D270*100</f>
        <v>#DIV/0!</v>
      </c>
      <c r="H270" s="53"/>
    </row>
    <row r="271" spans="1:8" ht="14.25" hidden="1">
      <c r="A271" s="7">
        <v>1030704</v>
      </c>
      <c r="B271" s="12" t="s">
        <v>647</v>
      </c>
      <c r="C271" s="43"/>
      <c r="D271" s="43"/>
      <c r="E271" s="43"/>
      <c r="F271" s="43">
        <f>E271-D271</f>
        <v>0</v>
      </c>
      <c r="G271" s="52" t="e">
        <f>F271/D271*100</f>
        <v>#DIV/0!</v>
      </c>
      <c r="H271" s="53"/>
    </row>
    <row r="272" spans="1:8" ht="14.25">
      <c r="A272" s="7">
        <v>1030705</v>
      </c>
      <c r="B272" s="12" t="s">
        <v>648</v>
      </c>
      <c r="C272" s="9">
        <f aca="true" t="shared" si="45" ref="C272:H272">SUM(C273:C276)</f>
        <v>50000</v>
      </c>
      <c r="D272" s="9">
        <f t="shared" si="45"/>
        <v>60828</v>
      </c>
      <c r="E272" s="9">
        <f t="shared" si="45"/>
        <v>63000</v>
      </c>
      <c r="F272" s="9">
        <f t="shared" si="45"/>
        <v>2172</v>
      </c>
      <c r="G272" s="9" t="e">
        <f t="shared" si="45"/>
        <v>#DIV/0!</v>
      </c>
      <c r="H272" s="9">
        <f t="shared" si="45"/>
        <v>0</v>
      </c>
    </row>
    <row r="273" spans="1:8" ht="14.25">
      <c r="A273" s="7">
        <v>103070501</v>
      </c>
      <c r="B273" s="12" t="s">
        <v>649</v>
      </c>
      <c r="C273" s="43">
        <v>50000</v>
      </c>
      <c r="D273" s="43">
        <v>60828</v>
      </c>
      <c r="E273" s="43">
        <v>63000</v>
      </c>
      <c r="F273" s="43">
        <f aca="true" t="shared" si="46" ref="F273:F280">E273-D273</f>
        <v>2172</v>
      </c>
      <c r="G273" s="52">
        <f aca="true" t="shared" si="47" ref="G273:G280">F273/D273*100</f>
        <v>3.6</v>
      </c>
      <c r="H273" s="53"/>
    </row>
    <row r="274" spans="1:8" ht="14.25" hidden="1">
      <c r="A274" s="7">
        <v>103070502</v>
      </c>
      <c r="B274" s="12" t="s">
        <v>650</v>
      </c>
      <c r="C274" s="43"/>
      <c r="D274" s="43"/>
      <c r="E274" s="43"/>
      <c r="F274" s="43">
        <f t="shared" si="46"/>
        <v>0</v>
      </c>
      <c r="G274" s="52" t="e">
        <f t="shared" si="47"/>
        <v>#DIV/0!</v>
      </c>
      <c r="H274" s="53"/>
    </row>
    <row r="275" spans="1:8" ht="14.25" hidden="1">
      <c r="A275" s="7">
        <v>103070503</v>
      </c>
      <c r="B275" s="12" t="s">
        <v>651</v>
      </c>
      <c r="C275" s="43"/>
      <c r="D275" s="43"/>
      <c r="E275" s="43"/>
      <c r="F275" s="43">
        <f t="shared" si="46"/>
        <v>0</v>
      </c>
      <c r="G275" s="52" t="e">
        <f t="shared" si="47"/>
        <v>#DIV/0!</v>
      </c>
      <c r="H275" s="53"/>
    </row>
    <row r="276" spans="1:8" ht="14.25" hidden="1">
      <c r="A276" s="7">
        <v>103070599</v>
      </c>
      <c r="B276" s="12" t="s">
        <v>652</v>
      </c>
      <c r="C276" s="43"/>
      <c r="D276" s="43"/>
      <c r="E276" s="43"/>
      <c r="F276" s="43">
        <f t="shared" si="46"/>
        <v>0</v>
      </c>
      <c r="G276" s="52" t="e">
        <f t="shared" si="47"/>
        <v>#DIV/0!</v>
      </c>
      <c r="H276" s="53"/>
    </row>
    <row r="277" spans="1:8" ht="14.25" hidden="1">
      <c r="A277" s="7">
        <v>1030706</v>
      </c>
      <c r="B277" s="12" t="s">
        <v>653</v>
      </c>
      <c r="C277" s="43"/>
      <c r="D277" s="43"/>
      <c r="E277" s="43"/>
      <c r="F277" s="43">
        <f t="shared" si="46"/>
        <v>0</v>
      </c>
      <c r="G277" s="52" t="e">
        <f t="shared" si="47"/>
        <v>#DIV/0!</v>
      </c>
      <c r="H277" s="53"/>
    </row>
    <row r="278" spans="1:8" ht="14.25" hidden="1">
      <c r="A278" s="7">
        <v>1030707</v>
      </c>
      <c r="B278" s="12" t="s">
        <v>654</v>
      </c>
      <c r="C278" s="43"/>
      <c r="D278" s="43"/>
      <c r="E278" s="43"/>
      <c r="F278" s="43">
        <f t="shared" si="46"/>
        <v>0</v>
      </c>
      <c r="G278" s="52" t="e">
        <f t="shared" si="47"/>
        <v>#DIV/0!</v>
      </c>
      <c r="H278" s="53"/>
    </row>
    <row r="279" spans="1:8" ht="14.25" hidden="1">
      <c r="A279" s="7">
        <v>1030708</v>
      </c>
      <c r="B279" s="12" t="s">
        <v>655</v>
      </c>
      <c r="C279" s="43"/>
      <c r="D279" s="43"/>
      <c r="E279" s="43"/>
      <c r="F279" s="43">
        <f t="shared" si="46"/>
        <v>0</v>
      </c>
      <c r="G279" s="52" t="e">
        <f t="shared" si="47"/>
        <v>#DIV/0!</v>
      </c>
      <c r="H279" s="53"/>
    </row>
    <row r="280" spans="1:8" ht="14.25" hidden="1">
      <c r="A280" s="7">
        <v>1030709</v>
      </c>
      <c r="B280" s="12" t="s">
        <v>656</v>
      </c>
      <c r="C280" s="43"/>
      <c r="D280" s="43"/>
      <c r="E280" s="43"/>
      <c r="F280" s="43">
        <f t="shared" si="46"/>
        <v>0</v>
      </c>
      <c r="G280" s="52" t="e">
        <f t="shared" si="47"/>
        <v>#DIV/0!</v>
      </c>
      <c r="H280" s="53"/>
    </row>
    <row r="281" spans="1:8" ht="14.25" hidden="1">
      <c r="A281" s="7">
        <v>1030710</v>
      </c>
      <c r="B281" s="12" t="s">
        <v>657</v>
      </c>
      <c r="C281" s="9">
        <f aca="true" t="shared" si="48" ref="C281:H281">C282+C283</f>
        <v>0</v>
      </c>
      <c r="D281" s="9">
        <f t="shared" si="48"/>
        <v>0</v>
      </c>
      <c r="E281" s="9">
        <f t="shared" si="48"/>
        <v>0</v>
      </c>
      <c r="F281" s="9">
        <f t="shared" si="48"/>
        <v>0</v>
      </c>
      <c r="G281" s="9" t="e">
        <f t="shared" si="48"/>
        <v>#DIV/0!</v>
      </c>
      <c r="H281" s="9">
        <f t="shared" si="48"/>
        <v>0</v>
      </c>
    </row>
    <row r="282" spans="1:8" ht="14.25" hidden="1">
      <c r="A282" s="7">
        <v>103071001</v>
      </c>
      <c r="B282" s="12" t="s">
        <v>658</v>
      </c>
      <c r="C282" s="43"/>
      <c r="D282" s="43"/>
      <c r="E282" s="43"/>
      <c r="F282" s="43">
        <f>E282-D282</f>
        <v>0</v>
      </c>
      <c r="G282" s="52" t="e">
        <f>F282/D282*100</f>
        <v>#DIV/0!</v>
      </c>
      <c r="H282" s="53"/>
    </row>
    <row r="283" spans="1:8" ht="14.25" hidden="1">
      <c r="A283" s="7">
        <v>103071002</v>
      </c>
      <c r="B283" s="12" t="s">
        <v>659</v>
      </c>
      <c r="C283" s="43"/>
      <c r="D283" s="43"/>
      <c r="E283" s="43"/>
      <c r="F283" s="43">
        <f>E283-D283</f>
        <v>0</v>
      </c>
      <c r="G283" s="52" t="e">
        <f>F283/D283*100</f>
        <v>#DIV/0!</v>
      </c>
      <c r="H283" s="53"/>
    </row>
    <row r="284" spans="1:8" ht="14.25" hidden="1">
      <c r="A284" s="7">
        <v>1030711</v>
      </c>
      <c r="B284" s="12" t="s">
        <v>660</v>
      </c>
      <c r="C284" s="43"/>
      <c r="D284" s="43"/>
      <c r="E284" s="43"/>
      <c r="F284" s="43">
        <f>E284-D284</f>
        <v>0</v>
      </c>
      <c r="G284" s="52" t="e">
        <f>F284/D284*100</f>
        <v>#DIV/0!</v>
      </c>
      <c r="H284" s="53"/>
    </row>
    <row r="285" spans="1:8" ht="14.25" hidden="1">
      <c r="A285" s="7">
        <v>1030712</v>
      </c>
      <c r="B285" s="12" t="s">
        <v>661</v>
      </c>
      <c r="C285" s="43"/>
      <c r="D285" s="43"/>
      <c r="E285" s="43"/>
      <c r="F285" s="43">
        <f>E285-D285</f>
        <v>0</v>
      </c>
      <c r="G285" s="52" t="e">
        <f>F285/D285*100</f>
        <v>#DIV/0!</v>
      </c>
      <c r="H285" s="53"/>
    </row>
    <row r="286" spans="1:8" ht="14.25" hidden="1">
      <c r="A286" s="7">
        <v>1030713</v>
      </c>
      <c r="B286" s="12" t="s">
        <v>662</v>
      </c>
      <c r="C286" s="43"/>
      <c r="D286" s="43"/>
      <c r="E286" s="43"/>
      <c r="F286" s="43">
        <f>E286-D286</f>
        <v>0</v>
      </c>
      <c r="G286" s="52" t="e">
        <f>F286/D286*100</f>
        <v>#DIV/0!</v>
      </c>
      <c r="H286" s="53"/>
    </row>
    <row r="287" spans="1:8" ht="14.25" hidden="1">
      <c r="A287" s="7">
        <v>1030714</v>
      </c>
      <c r="B287" s="12" t="s">
        <v>663</v>
      </c>
      <c r="C287" s="9">
        <f aca="true" t="shared" si="49" ref="C287:H287">SUM(C288:C291)</f>
        <v>0</v>
      </c>
      <c r="D287" s="9">
        <f t="shared" si="49"/>
        <v>0</v>
      </c>
      <c r="E287" s="9">
        <f t="shared" si="49"/>
        <v>0</v>
      </c>
      <c r="F287" s="9">
        <f t="shared" si="49"/>
        <v>0</v>
      </c>
      <c r="G287" s="9" t="e">
        <f t="shared" si="49"/>
        <v>#DIV/0!</v>
      </c>
      <c r="H287" s="9">
        <f t="shared" si="49"/>
        <v>0</v>
      </c>
    </row>
    <row r="288" spans="1:8" ht="14.25" hidden="1">
      <c r="A288" s="7">
        <v>103071401</v>
      </c>
      <c r="B288" s="12" t="s">
        <v>664</v>
      </c>
      <c r="C288" s="43"/>
      <c r="D288" s="43"/>
      <c r="E288" s="43"/>
      <c r="F288" s="43">
        <f aca="true" t="shared" si="50" ref="F288:F295">E288-D288</f>
        <v>0</v>
      </c>
      <c r="G288" s="52" t="e">
        <f aca="true" t="shared" si="51" ref="G288:G295">F288/D288*100</f>
        <v>#DIV/0!</v>
      </c>
      <c r="H288" s="53"/>
    </row>
    <row r="289" spans="1:8" ht="14.25" hidden="1">
      <c r="A289" s="7">
        <v>103071402</v>
      </c>
      <c r="B289" s="12" t="s">
        <v>665</v>
      </c>
      <c r="C289" s="43"/>
      <c r="D289" s="43"/>
      <c r="E289" s="43"/>
      <c r="F289" s="43">
        <f t="shared" si="50"/>
        <v>0</v>
      </c>
      <c r="G289" s="52" t="e">
        <f t="shared" si="51"/>
        <v>#DIV/0!</v>
      </c>
      <c r="H289" s="53"/>
    </row>
    <row r="290" spans="1:8" ht="14.25" hidden="1">
      <c r="A290" s="7">
        <v>103071404</v>
      </c>
      <c r="B290" s="12" t="s">
        <v>666</v>
      </c>
      <c r="C290" s="43"/>
      <c r="D290" s="43"/>
      <c r="E290" s="43"/>
      <c r="F290" s="43">
        <f t="shared" si="50"/>
        <v>0</v>
      </c>
      <c r="G290" s="52" t="e">
        <f t="shared" si="51"/>
        <v>#DIV/0!</v>
      </c>
      <c r="H290" s="53"/>
    </row>
    <row r="291" spans="1:8" ht="14.25" hidden="1">
      <c r="A291" s="7">
        <v>103071405</v>
      </c>
      <c r="B291" s="12" t="s">
        <v>667</v>
      </c>
      <c r="C291" s="43"/>
      <c r="D291" s="43"/>
      <c r="E291" s="43"/>
      <c r="F291" s="43">
        <f t="shared" si="50"/>
        <v>0</v>
      </c>
      <c r="G291" s="52" t="e">
        <f t="shared" si="51"/>
        <v>#DIV/0!</v>
      </c>
      <c r="H291" s="53"/>
    </row>
    <row r="292" spans="1:8" ht="14.25" hidden="1">
      <c r="A292" s="7">
        <v>1030715</v>
      </c>
      <c r="B292" s="12" t="s">
        <v>668</v>
      </c>
      <c r="C292" s="43"/>
      <c r="D292" s="43"/>
      <c r="E292" s="43"/>
      <c r="F292" s="43">
        <f t="shared" si="50"/>
        <v>0</v>
      </c>
      <c r="G292" s="52" t="e">
        <f t="shared" si="51"/>
        <v>#DIV/0!</v>
      </c>
      <c r="H292" s="53"/>
    </row>
    <row r="293" spans="1:8" ht="14.25" hidden="1">
      <c r="A293" s="7">
        <v>1030716</v>
      </c>
      <c r="B293" s="12" t="s">
        <v>669</v>
      </c>
      <c r="C293" s="43"/>
      <c r="D293" s="43"/>
      <c r="E293" s="43"/>
      <c r="F293" s="43">
        <f t="shared" si="50"/>
        <v>0</v>
      </c>
      <c r="G293" s="52" t="e">
        <f t="shared" si="51"/>
        <v>#DIV/0!</v>
      </c>
      <c r="H293" s="53"/>
    </row>
    <row r="294" spans="1:8" ht="14.25" hidden="1">
      <c r="A294" s="7">
        <v>1030717</v>
      </c>
      <c r="B294" s="12" t="s">
        <v>670</v>
      </c>
      <c r="C294" s="43"/>
      <c r="D294" s="43"/>
      <c r="E294" s="43"/>
      <c r="F294" s="43">
        <f t="shared" si="50"/>
        <v>0</v>
      </c>
      <c r="G294" s="52" t="e">
        <f t="shared" si="51"/>
        <v>#DIV/0!</v>
      </c>
      <c r="H294" s="53"/>
    </row>
    <row r="295" spans="1:8" ht="14.25" hidden="1">
      <c r="A295" s="7" t="s">
        <v>671</v>
      </c>
      <c r="B295" s="12" t="s">
        <v>672</v>
      </c>
      <c r="C295" s="43"/>
      <c r="D295" s="43"/>
      <c r="E295" s="43"/>
      <c r="F295" s="43">
        <f t="shared" si="50"/>
        <v>0</v>
      </c>
      <c r="G295" s="52" t="e">
        <f t="shared" si="51"/>
        <v>#DIV/0!</v>
      </c>
      <c r="H295" s="53"/>
    </row>
    <row r="296" spans="1:8" ht="14.25" hidden="1">
      <c r="A296" s="7" t="s">
        <v>673</v>
      </c>
      <c r="B296" s="12" t="s">
        <v>674</v>
      </c>
      <c r="C296" s="9">
        <f aca="true" t="shared" si="52" ref="C296:H296">SUM(C297:C298)</f>
        <v>0</v>
      </c>
      <c r="D296" s="9">
        <f t="shared" si="52"/>
        <v>0</v>
      </c>
      <c r="E296" s="9">
        <f t="shared" si="52"/>
        <v>0</v>
      </c>
      <c r="F296" s="9">
        <f t="shared" si="52"/>
        <v>0</v>
      </c>
      <c r="G296" s="9" t="e">
        <f t="shared" si="52"/>
        <v>#DIV/0!</v>
      </c>
      <c r="H296" s="9">
        <f t="shared" si="52"/>
        <v>0</v>
      </c>
    </row>
    <row r="297" spans="1:8" ht="14.25" hidden="1">
      <c r="A297" s="7" t="s">
        <v>675</v>
      </c>
      <c r="B297" s="12" t="s">
        <v>676</v>
      </c>
      <c r="C297" s="43"/>
      <c r="D297" s="43"/>
      <c r="E297" s="43"/>
      <c r="F297" s="43">
        <f>E297-D297</f>
        <v>0</v>
      </c>
      <c r="G297" s="52" t="e">
        <f>F297/D297*100</f>
        <v>#DIV/0!</v>
      </c>
      <c r="H297" s="53"/>
    </row>
    <row r="298" spans="1:8" ht="14.25" hidden="1">
      <c r="A298" s="7" t="s">
        <v>677</v>
      </c>
      <c r="B298" s="12" t="s">
        <v>678</v>
      </c>
      <c r="C298" s="43"/>
      <c r="D298" s="43"/>
      <c r="E298" s="43"/>
      <c r="F298" s="43">
        <f>E298-D298</f>
        <v>0</v>
      </c>
      <c r="G298" s="52" t="e">
        <f>F298/D298*100</f>
        <v>#DIV/0!</v>
      </c>
      <c r="H298" s="53"/>
    </row>
    <row r="299" spans="1:8" ht="14.25" hidden="1">
      <c r="A299" s="7" t="s">
        <v>679</v>
      </c>
      <c r="B299" s="12" t="s">
        <v>680</v>
      </c>
      <c r="C299" s="43"/>
      <c r="D299" s="43"/>
      <c r="E299" s="43"/>
      <c r="F299" s="43">
        <f>E299-D299</f>
        <v>0</v>
      </c>
      <c r="G299" s="52" t="e">
        <f>F299/D299*100</f>
        <v>#DIV/0!</v>
      </c>
      <c r="H299" s="53"/>
    </row>
    <row r="300" spans="1:8" ht="14.25" hidden="1">
      <c r="A300" s="7">
        <v>1030799</v>
      </c>
      <c r="B300" s="12" t="s">
        <v>681</v>
      </c>
      <c r="C300" s="43"/>
      <c r="D300" s="43"/>
      <c r="E300" s="43"/>
      <c r="F300" s="43">
        <f>E300-D300</f>
        <v>0</v>
      </c>
      <c r="G300" s="52" t="e">
        <f>F300/D300*100</f>
        <v>#DIV/0!</v>
      </c>
      <c r="H300" s="53"/>
    </row>
    <row r="301" spans="1:8" ht="14.25" hidden="1">
      <c r="A301" s="7">
        <v>10308</v>
      </c>
      <c r="B301" s="8" t="s">
        <v>682</v>
      </c>
      <c r="C301" s="9">
        <f aca="true" t="shared" si="53" ref="C301:H301">SUM(C302:C303)</f>
        <v>0</v>
      </c>
      <c r="D301" s="9">
        <f t="shared" si="53"/>
        <v>0</v>
      </c>
      <c r="E301" s="9">
        <f t="shared" si="53"/>
        <v>0</v>
      </c>
      <c r="F301" s="9">
        <f t="shared" si="53"/>
        <v>0</v>
      </c>
      <c r="G301" s="9" t="e">
        <f t="shared" si="53"/>
        <v>#DIV/0!</v>
      </c>
      <c r="H301" s="9">
        <f t="shared" si="53"/>
        <v>0</v>
      </c>
    </row>
    <row r="302" spans="1:8" ht="14.25" hidden="1">
      <c r="A302" s="7">
        <v>1030801</v>
      </c>
      <c r="B302" s="12" t="s">
        <v>683</v>
      </c>
      <c r="C302" s="43"/>
      <c r="D302" s="43"/>
      <c r="E302" s="43"/>
      <c r="F302" s="43">
        <f aca="true" t="shared" si="54" ref="F302:F309">E302-D302</f>
        <v>0</v>
      </c>
      <c r="G302" s="52" t="e">
        <f aca="true" t="shared" si="55" ref="G302:G309">F302/D302*100</f>
        <v>#DIV/0!</v>
      </c>
      <c r="H302" s="53"/>
    </row>
    <row r="303" spans="1:8" ht="14.25" hidden="1">
      <c r="A303" s="7">
        <v>1030802</v>
      </c>
      <c r="B303" s="12" t="s">
        <v>684</v>
      </c>
      <c r="C303" s="43"/>
      <c r="D303" s="43"/>
      <c r="E303" s="43"/>
      <c r="F303" s="43">
        <f t="shared" si="54"/>
        <v>0</v>
      </c>
      <c r="G303" s="52" t="e">
        <f t="shared" si="55"/>
        <v>#DIV/0!</v>
      </c>
      <c r="H303" s="53"/>
    </row>
    <row r="304" spans="1:8" ht="14.25" hidden="1">
      <c r="A304" s="7">
        <v>10309</v>
      </c>
      <c r="B304" s="8" t="s">
        <v>685</v>
      </c>
      <c r="C304" s="9">
        <f aca="true" t="shared" si="56" ref="C304:H304">SUM(C305:C309)</f>
        <v>0</v>
      </c>
      <c r="D304" s="9">
        <f t="shared" si="56"/>
        <v>0</v>
      </c>
      <c r="E304" s="9">
        <f t="shared" si="56"/>
        <v>0</v>
      </c>
      <c r="F304" s="9">
        <f t="shared" si="56"/>
        <v>0</v>
      </c>
      <c r="G304" s="9" t="e">
        <f t="shared" si="56"/>
        <v>#DIV/0!</v>
      </c>
      <c r="H304" s="9">
        <f t="shared" si="56"/>
        <v>0</v>
      </c>
    </row>
    <row r="305" spans="1:8" ht="14.25" hidden="1">
      <c r="A305" s="7">
        <v>1030901</v>
      </c>
      <c r="B305" s="12" t="s">
        <v>686</v>
      </c>
      <c r="C305" s="43"/>
      <c r="D305" s="43"/>
      <c r="E305" s="43"/>
      <c r="F305" s="43">
        <f t="shared" si="54"/>
        <v>0</v>
      </c>
      <c r="G305" s="52" t="e">
        <f t="shared" si="55"/>
        <v>#DIV/0!</v>
      </c>
      <c r="H305" s="53"/>
    </row>
    <row r="306" spans="1:8" ht="14.25" hidden="1">
      <c r="A306" s="7">
        <v>1030902</v>
      </c>
      <c r="B306" s="12" t="s">
        <v>687</v>
      </c>
      <c r="C306" s="43"/>
      <c r="D306" s="43"/>
      <c r="E306" s="43"/>
      <c r="F306" s="43">
        <f t="shared" si="54"/>
        <v>0</v>
      </c>
      <c r="G306" s="52" t="e">
        <f t="shared" si="55"/>
        <v>#DIV/0!</v>
      </c>
      <c r="H306" s="53"/>
    </row>
    <row r="307" spans="1:8" ht="14.25" hidden="1">
      <c r="A307" s="7">
        <v>1030903</v>
      </c>
      <c r="B307" s="12" t="s">
        <v>688</v>
      </c>
      <c r="C307" s="43"/>
      <c r="D307" s="43"/>
      <c r="E307" s="43"/>
      <c r="F307" s="43">
        <f t="shared" si="54"/>
        <v>0</v>
      </c>
      <c r="G307" s="52" t="e">
        <f t="shared" si="55"/>
        <v>#DIV/0!</v>
      </c>
      <c r="H307" s="53"/>
    </row>
    <row r="308" spans="1:8" ht="14.25" hidden="1">
      <c r="A308" s="7">
        <v>1030904</v>
      </c>
      <c r="B308" s="12" t="s">
        <v>689</v>
      </c>
      <c r="C308" s="43"/>
      <c r="D308" s="43"/>
      <c r="E308" s="43"/>
      <c r="F308" s="43">
        <f t="shared" si="54"/>
        <v>0</v>
      </c>
      <c r="G308" s="52" t="e">
        <f t="shared" si="55"/>
        <v>#DIV/0!</v>
      </c>
      <c r="H308" s="53"/>
    </row>
    <row r="309" spans="1:8" ht="14.25" hidden="1">
      <c r="A309" s="7">
        <v>1030999</v>
      </c>
      <c r="B309" s="12" t="s">
        <v>690</v>
      </c>
      <c r="C309" s="43"/>
      <c r="D309" s="43"/>
      <c r="E309" s="43"/>
      <c r="F309" s="43">
        <f t="shared" si="54"/>
        <v>0</v>
      </c>
      <c r="G309" s="52" t="e">
        <f t="shared" si="55"/>
        <v>#DIV/0!</v>
      </c>
      <c r="H309" s="53"/>
    </row>
    <row r="310" spans="1:8" ht="14.25">
      <c r="A310" s="7">
        <v>10399</v>
      </c>
      <c r="B310" s="8" t="s">
        <v>691</v>
      </c>
      <c r="C310" s="9">
        <f aca="true" t="shared" si="57" ref="C310:H310">SUM(C311:C317)</f>
        <v>49350</v>
      </c>
      <c r="D310" s="9">
        <f t="shared" si="57"/>
        <v>0</v>
      </c>
      <c r="E310" s="9">
        <f t="shared" si="57"/>
        <v>0</v>
      </c>
      <c r="F310" s="9">
        <f t="shared" si="57"/>
        <v>0</v>
      </c>
      <c r="G310" s="9" t="e">
        <f t="shared" si="57"/>
        <v>#DIV/0!</v>
      </c>
      <c r="H310" s="9">
        <f t="shared" si="57"/>
        <v>0</v>
      </c>
    </row>
    <row r="311" spans="1:8" ht="14.25" hidden="1">
      <c r="A311" s="7">
        <v>1039904</v>
      </c>
      <c r="B311" s="12" t="s">
        <v>692</v>
      </c>
      <c r="C311" s="43"/>
      <c r="D311" s="43"/>
      <c r="E311" s="43"/>
      <c r="F311" s="43">
        <f aca="true" t="shared" si="58" ref="F311:F317">E311-D311</f>
        <v>0</v>
      </c>
      <c r="G311" s="52" t="e">
        <f aca="true" t="shared" si="59" ref="G311:G317">F311/D311*100</f>
        <v>#DIV/0!</v>
      </c>
      <c r="H311" s="53"/>
    </row>
    <row r="312" spans="1:8" ht="14.25" hidden="1">
      <c r="A312" s="7">
        <v>1039907</v>
      </c>
      <c r="B312" s="12" t="s">
        <v>693</v>
      </c>
      <c r="C312" s="43"/>
      <c r="D312" s="43"/>
      <c r="E312" s="43"/>
      <c r="F312" s="43">
        <f t="shared" si="58"/>
        <v>0</v>
      </c>
      <c r="G312" s="52" t="e">
        <f t="shared" si="59"/>
        <v>#DIV/0!</v>
      </c>
      <c r="H312" s="53"/>
    </row>
    <row r="313" spans="1:8" ht="14.25" hidden="1">
      <c r="A313" s="7">
        <v>1039908</v>
      </c>
      <c r="B313" s="12" t="s">
        <v>694</v>
      </c>
      <c r="C313" s="43"/>
      <c r="D313" s="43"/>
      <c r="E313" s="43"/>
      <c r="F313" s="43">
        <f t="shared" si="58"/>
        <v>0</v>
      </c>
      <c r="G313" s="52" t="e">
        <f t="shared" si="59"/>
        <v>#DIV/0!</v>
      </c>
      <c r="H313" s="53"/>
    </row>
    <row r="314" spans="1:8" ht="14.25" hidden="1">
      <c r="A314" s="7">
        <v>1039912</v>
      </c>
      <c r="B314" s="12" t="s">
        <v>695</v>
      </c>
      <c r="C314" s="43"/>
      <c r="D314" s="43"/>
      <c r="E314" s="43"/>
      <c r="F314" s="43">
        <f t="shared" si="58"/>
        <v>0</v>
      </c>
      <c r="G314" s="52" t="e">
        <f t="shared" si="59"/>
        <v>#DIV/0!</v>
      </c>
      <c r="H314" s="53"/>
    </row>
    <row r="315" spans="1:8" ht="14.25" hidden="1">
      <c r="A315" s="7">
        <v>1039913</v>
      </c>
      <c r="B315" s="12" t="s">
        <v>696</v>
      </c>
      <c r="C315" s="43"/>
      <c r="D315" s="43"/>
      <c r="E315" s="43"/>
      <c r="F315" s="43">
        <f t="shared" si="58"/>
        <v>0</v>
      </c>
      <c r="G315" s="52" t="e">
        <f t="shared" si="59"/>
        <v>#DIV/0!</v>
      </c>
      <c r="H315" s="53"/>
    </row>
    <row r="316" spans="1:8" ht="14.25" hidden="1">
      <c r="A316" s="7">
        <v>1039914</v>
      </c>
      <c r="B316" s="12" t="s">
        <v>697</v>
      </c>
      <c r="C316" s="43"/>
      <c r="D316" s="43"/>
      <c r="E316" s="43"/>
      <c r="F316" s="43">
        <f t="shared" si="58"/>
        <v>0</v>
      </c>
      <c r="G316" s="52" t="e">
        <f t="shared" si="59"/>
        <v>#DIV/0!</v>
      </c>
      <c r="H316" s="53"/>
    </row>
    <row r="317" spans="1:8" ht="14.25">
      <c r="A317" s="7">
        <v>1039999</v>
      </c>
      <c r="B317" s="12" t="s">
        <v>698</v>
      </c>
      <c r="C317" s="43">
        <v>49350</v>
      </c>
      <c r="D317" s="43"/>
      <c r="E317" s="43"/>
      <c r="F317" s="43">
        <f t="shared" si="58"/>
        <v>0</v>
      </c>
      <c r="G317" s="52" t="e">
        <f t="shared" si="59"/>
        <v>#DIV/0!</v>
      </c>
      <c r="H317" s="53"/>
    </row>
  </sheetData>
  <sheetProtection/>
  <mergeCells count="9">
    <mergeCell ref="A2:H2"/>
    <mergeCell ref="C3:D3"/>
    <mergeCell ref="C4:D4"/>
    <mergeCell ref="A4:A5"/>
    <mergeCell ref="B4:B5"/>
    <mergeCell ref="E4:E5"/>
    <mergeCell ref="F4:F5"/>
    <mergeCell ref="G4:G5"/>
    <mergeCell ref="H4:H5"/>
  </mergeCells>
  <printOptions horizontalCentered="1"/>
  <pageMargins left="0.79" right="0.79" top="0.59" bottom="0.59" header="0.39" footer="0.39"/>
  <pageSetup horizontalDpi="600" verticalDpi="600" orientation="landscape" paperSize="8"/>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K1355"/>
  <sheetViews>
    <sheetView showZeros="0" zoomScalePageLayoutView="0" workbookViewId="0" topLeftCell="A1">
      <pane xSplit="11" ySplit="6" topLeftCell="L7" activePane="bottomRight" state="frozen"/>
      <selection pane="topLeft" activeCell="A1" sqref="A1"/>
      <selection pane="topRight" activeCell="A1" sqref="A1"/>
      <selection pane="bottomLeft" activeCell="A1" sqref="A1"/>
      <selection pane="bottomRight" activeCell="H1362" sqref="H1362"/>
    </sheetView>
  </sheetViews>
  <sheetFormatPr defaultColWidth="9.00390625" defaultRowHeight="14.25"/>
  <cols>
    <col min="1" max="1" width="8.00390625" style="0" bestFit="1" customWidth="1"/>
    <col min="2" max="2" width="39.00390625" style="0" bestFit="1" customWidth="1"/>
    <col min="3" max="9" width="14.625" style="0" customWidth="1"/>
    <col min="10" max="10" width="8.125" style="0" customWidth="1"/>
    <col min="11" max="11" width="21.625" style="0" customWidth="1"/>
  </cols>
  <sheetData>
    <row r="1" ht="14.25">
      <c r="A1" t="s">
        <v>699</v>
      </c>
    </row>
    <row r="2" spans="1:11" ht="25.5">
      <c r="A2" s="78" t="s">
        <v>700</v>
      </c>
      <c r="B2" s="78"/>
      <c r="C2" s="78"/>
      <c r="D2" s="78"/>
      <c r="E2" s="78"/>
      <c r="F2" s="78"/>
      <c r="G2" s="78"/>
      <c r="H2" s="78"/>
      <c r="I2" s="78"/>
      <c r="J2" s="78"/>
      <c r="K2" s="78"/>
    </row>
    <row r="3" spans="2:11" s="37" customFormat="1" ht="12">
      <c r="B3" s="39"/>
      <c r="C3" s="40"/>
      <c r="K3" s="45" t="s">
        <v>234</v>
      </c>
    </row>
    <row r="4" spans="1:11" s="37" customFormat="1" ht="12" customHeight="1">
      <c r="A4" s="82" t="s">
        <v>377</v>
      </c>
      <c r="B4" s="82" t="s">
        <v>378</v>
      </c>
      <c r="C4" s="83" t="s">
        <v>238</v>
      </c>
      <c r="D4" s="85"/>
      <c r="E4" s="82" t="s">
        <v>239</v>
      </c>
      <c r="F4" s="82" t="s">
        <v>244</v>
      </c>
      <c r="G4" s="82"/>
      <c r="H4" s="82"/>
      <c r="I4" s="82" t="s">
        <v>379</v>
      </c>
      <c r="J4" s="82" t="s">
        <v>701</v>
      </c>
      <c r="K4" s="82" t="s">
        <v>242</v>
      </c>
    </row>
    <row r="5" spans="1:11" s="37" customFormat="1" ht="12">
      <c r="A5" s="82"/>
      <c r="B5" s="82"/>
      <c r="C5" s="41" t="s">
        <v>245</v>
      </c>
      <c r="D5" s="41" t="s">
        <v>246</v>
      </c>
      <c r="E5" s="82"/>
      <c r="F5" s="41" t="s">
        <v>702</v>
      </c>
      <c r="G5" s="41" t="s">
        <v>703</v>
      </c>
      <c r="H5" s="41" t="s">
        <v>249</v>
      </c>
      <c r="I5" s="82"/>
      <c r="J5" s="82"/>
      <c r="K5" s="82"/>
    </row>
    <row r="6" spans="1:11" s="38" customFormat="1" ht="13.5">
      <c r="A6" s="7"/>
      <c r="B6" s="42" t="s">
        <v>704</v>
      </c>
      <c r="C6" s="9">
        <f aca="true" t="shared" si="0" ref="C6:I6">C7+C251+C291+C310+C401+C455+C509+C566+C687+C759+C837+C860+C971+C1035+C1101+C1121+C1150+C1160+C1205+C1225+C1278+C1335+C1336+C1339+C1347</f>
        <v>104263727</v>
      </c>
      <c r="D6" s="9">
        <f t="shared" si="0"/>
        <v>94767542</v>
      </c>
      <c r="E6" s="9">
        <f t="shared" si="0"/>
        <v>51730683</v>
      </c>
      <c r="F6" s="9">
        <f t="shared" si="0"/>
        <v>9860700</v>
      </c>
      <c r="G6" s="9">
        <f t="shared" si="0"/>
        <v>21961928</v>
      </c>
      <c r="H6" s="9">
        <f t="shared" si="0"/>
        <v>19908055</v>
      </c>
      <c r="I6" s="9">
        <f t="shared" si="0"/>
        <v>-43036859</v>
      </c>
      <c r="J6" s="46">
        <f>I6/D6*100</f>
        <v>-45.4</v>
      </c>
      <c r="K6" s="47"/>
    </row>
    <row r="7" spans="1:11" ht="14.25">
      <c r="A7" s="7">
        <v>201</v>
      </c>
      <c r="B7" s="42" t="s">
        <v>705</v>
      </c>
      <c r="C7" s="9">
        <f aca="true" t="shared" si="1" ref="C7:I7">C8+C20+C29+C40+C51+C62+C73+C85+C94+C107+C117+C126+C137+C150+C157+C165+C171+C178+C185+C192+C199+C206+C214+C220+C226+C233+C248</f>
        <v>11855038</v>
      </c>
      <c r="D7" s="9">
        <f t="shared" si="1"/>
        <v>10988102</v>
      </c>
      <c r="E7" s="9">
        <f t="shared" si="1"/>
        <v>7447670</v>
      </c>
      <c r="F7" s="9">
        <f t="shared" si="1"/>
        <v>210000</v>
      </c>
      <c r="G7" s="9">
        <f t="shared" si="1"/>
        <v>441503</v>
      </c>
      <c r="H7" s="9">
        <f t="shared" si="1"/>
        <v>6796167</v>
      </c>
      <c r="I7" s="9">
        <f t="shared" si="1"/>
        <v>-3540432</v>
      </c>
      <c r="J7" s="46">
        <f>I7/D7*100</f>
        <v>-32.2</v>
      </c>
      <c r="K7" s="47"/>
    </row>
    <row r="8" spans="1:11" ht="14.25">
      <c r="A8" s="7">
        <v>20101</v>
      </c>
      <c r="B8" s="42" t="s">
        <v>706</v>
      </c>
      <c r="C8" s="9">
        <f aca="true" t="shared" si="2" ref="C8:I8">SUM(C9:C19)</f>
        <v>30000</v>
      </c>
      <c r="D8" s="9">
        <f t="shared" si="2"/>
        <v>28482</v>
      </c>
      <c r="E8" s="9">
        <f t="shared" si="2"/>
        <v>30000</v>
      </c>
      <c r="F8" s="9">
        <f t="shared" si="2"/>
        <v>30000</v>
      </c>
      <c r="G8" s="9">
        <f t="shared" si="2"/>
        <v>0</v>
      </c>
      <c r="H8" s="9">
        <f t="shared" si="2"/>
        <v>0</v>
      </c>
      <c r="I8" s="9">
        <f t="shared" si="2"/>
        <v>1518</v>
      </c>
      <c r="J8" s="46">
        <f>I8/D8*100</f>
        <v>5.3</v>
      </c>
      <c r="K8" s="47"/>
    </row>
    <row r="9" spans="1:11" ht="14.25" hidden="1">
      <c r="A9" s="7">
        <v>2010101</v>
      </c>
      <c r="B9" s="7" t="s">
        <v>707</v>
      </c>
      <c r="C9" s="43"/>
      <c r="D9" s="43"/>
      <c r="E9" s="44">
        <f>SUM(F9:H9)</f>
        <v>0</v>
      </c>
      <c r="F9" s="43"/>
      <c r="G9" s="43"/>
      <c r="H9" s="43"/>
      <c r="I9" s="48">
        <f>E9-D9</f>
        <v>0</v>
      </c>
      <c r="J9" s="49" t="e">
        <f>I9/D9*100</f>
        <v>#DIV/0!</v>
      </c>
      <c r="K9" s="43"/>
    </row>
    <row r="10" spans="1:11" ht="14.25" hidden="1">
      <c r="A10" s="7">
        <v>2010102</v>
      </c>
      <c r="B10" s="7" t="s">
        <v>708</v>
      </c>
      <c r="C10" s="43"/>
      <c r="D10" s="43"/>
      <c r="E10" s="44">
        <f aca="true" t="shared" si="3" ref="E10:E19">SUM(F10:H10)</f>
        <v>0</v>
      </c>
      <c r="F10" s="43"/>
      <c r="G10" s="43"/>
      <c r="H10" s="43"/>
      <c r="I10" s="48">
        <f aca="true" t="shared" si="4" ref="I10:I19">E10-D10</f>
        <v>0</v>
      </c>
      <c r="J10" s="49" t="e">
        <f aca="true" t="shared" si="5" ref="J10:J20">I10/D10*100</f>
        <v>#DIV/0!</v>
      </c>
      <c r="K10" s="43"/>
    </row>
    <row r="11" spans="1:11" ht="14.25" hidden="1">
      <c r="A11" s="7">
        <v>2010103</v>
      </c>
      <c r="B11" s="7" t="s">
        <v>709</v>
      </c>
      <c r="C11" s="43"/>
      <c r="D11" s="43"/>
      <c r="E11" s="44">
        <f t="shared" si="3"/>
        <v>0</v>
      </c>
      <c r="F11" s="43"/>
      <c r="G11" s="43"/>
      <c r="H11" s="43"/>
      <c r="I11" s="48">
        <f t="shared" si="4"/>
        <v>0</v>
      </c>
      <c r="J11" s="49" t="e">
        <f t="shared" si="5"/>
        <v>#DIV/0!</v>
      </c>
      <c r="K11" s="43"/>
    </row>
    <row r="12" spans="1:11" ht="14.25">
      <c r="A12" s="7">
        <v>2010104</v>
      </c>
      <c r="B12" s="7" t="s">
        <v>710</v>
      </c>
      <c r="C12" s="43">
        <v>30000</v>
      </c>
      <c r="D12" s="43">
        <v>28482</v>
      </c>
      <c r="E12" s="44">
        <f t="shared" si="3"/>
        <v>30000</v>
      </c>
      <c r="F12" s="43">
        <v>30000</v>
      </c>
      <c r="G12" s="43"/>
      <c r="H12" s="43"/>
      <c r="I12" s="48">
        <f t="shared" si="4"/>
        <v>1518</v>
      </c>
      <c r="J12" s="49">
        <f t="shared" si="5"/>
        <v>5.3</v>
      </c>
      <c r="K12" s="43"/>
    </row>
    <row r="13" spans="1:11" ht="14.25" hidden="1">
      <c r="A13" s="7">
        <v>2010105</v>
      </c>
      <c r="B13" s="7" t="s">
        <v>711</v>
      </c>
      <c r="C13" s="43"/>
      <c r="D13" s="43"/>
      <c r="E13" s="44">
        <f t="shared" si="3"/>
        <v>0</v>
      </c>
      <c r="F13" s="43"/>
      <c r="G13" s="43"/>
      <c r="H13" s="43"/>
      <c r="I13" s="48">
        <f t="shared" si="4"/>
        <v>0</v>
      </c>
      <c r="J13" s="49" t="e">
        <f t="shared" si="5"/>
        <v>#DIV/0!</v>
      </c>
      <c r="K13" s="43"/>
    </row>
    <row r="14" spans="1:11" ht="14.25" hidden="1">
      <c r="A14" s="7">
        <v>2010106</v>
      </c>
      <c r="B14" s="7" t="s">
        <v>712</v>
      </c>
      <c r="C14" s="43"/>
      <c r="D14" s="43"/>
      <c r="E14" s="44">
        <f t="shared" si="3"/>
        <v>0</v>
      </c>
      <c r="F14" s="43"/>
      <c r="G14" s="43"/>
      <c r="H14" s="43"/>
      <c r="I14" s="48">
        <f t="shared" si="4"/>
        <v>0</v>
      </c>
      <c r="J14" s="49" t="e">
        <f t="shared" si="5"/>
        <v>#DIV/0!</v>
      </c>
      <c r="K14" s="43"/>
    </row>
    <row r="15" spans="1:11" ht="14.25" hidden="1">
      <c r="A15" s="7">
        <v>2010107</v>
      </c>
      <c r="B15" s="7" t="s">
        <v>713</v>
      </c>
      <c r="C15" s="43"/>
      <c r="D15" s="43"/>
      <c r="E15" s="44">
        <f t="shared" si="3"/>
        <v>0</v>
      </c>
      <c r="F15" s="43"/>
      <c r="G15" s="43"/>
      <c r="H15" s="43"/>
      <c r="I15" s="48">
        <f t="shared" si="4"/>
        <v>0</v>
      </c>
      <c r="J15" s="49" t="e">
        <f t="shared" si="5"/>
        <v>#DIV/0!</v>
      </c>
      <c r="K15" s="43"/>
    </row>
    <row r="16" spans="1:11" ht="14.25" hidden="1">
      <c r="A16" s="7">
        <v>2010108</v>
      </c>
      <c r="B16" s="7" t="s">
        <v>714</v>
      </c>
      <c r="C16" s="43"/>
      <c r="D16" s="43"/>
      <c r="E16" s="44">
        <f t="shared" si="3"/>
        <v>0</v>
      </c>
      <c r="F16" s="43"/>
      <c r="G16" s="43"/>
      <c r="H16" s="43"/>
      <c r="I16" s="48">
        <f t="shared" si="4"/>
        <v>0</v>
      </c>
      <c r="J16" s="49" t="e">
        <f t="shared" si="5"/>
        <v>#DIV/0!</v>
      </c>
      <c r="K16" s="43"/>
    </row>
    <row r="17" spans="1:11" ht="14.25" hidden="1">
      <c r="A17" s="7">
        <v>2010109</v>
      </c>
      <c r="B17" s="7" t="s">
        <v>715</v>
      </c>
      <c r="C17" s="43"/>
      <c r="D17" s="43"/>
      <c r="E17" s="44">
        <f t="shared" si="3"/>
        <v>0</v>
      </c>
      <c r="F17" s="43"/>
      <c r="G17" s="43"/>
      <c r="H17" s="43"/>
      <c r="I17" s="48">
        <f t="shared" si="4"/>
        <v>0</v>
      </c>
      <c r="J17" s="49" t="e">
        <f t="shared" si="5"/>
        <v>#DIV/0!</v>
      </c>
      <c r="K17" s="43"/>
    </row>
    <row r="18" spans="1:11" ht="14.25" hidden="1">
      <c r="A18" s="7">
        <v>2010150</v>
      </c>
      <c r="B18" s="7" t="s">
        <v>716</v>
      </c>
      <c r="C18" s="43"/>
      <c r="D18" s="43"/>
      <c r="E18" s="44">
        <f t="shared" si="3"/>
        <v>0</v>
      </c>
      <c r="F18" s="43"/>
      <c r="G18" s="43"/>
      <c r="H18" s="43"/>
      <c r="I18" s="48">
        <f t="shared" si="4"/>
        <v>0</v>
      </c>
      <c r="J18" s="49" t="e">
        <f t="shared" si="5"/>
        <v>#DIV/0!</v>
      </c>
      <c r="K18" s="43"/>
    </row>
    <row r="19" spans="1:11" ht="14.25" hidden="1">
      <c r="A19" s="7">
        <v>2010199</v>
      </c>
      <c r="B19" s="7" t="s">
        <v>717</v>
      </c>
      <c r="C19" s="43"/>
      <c r="D19" s="43"/>
      <c r="E19" s="44">
        <f t="shared" si="3"/>
        <v>0</v>
      </c>
      <c r="F19" s="43"/>
      <c r="G19" s="43"/>
      <c r="H19" s="43"/>
      <c r="I19" s="48">
        <f t="shared" si="4"/>
        <v>0</v>
      </c>
      <c r="J19" s="49" t="e">
        <f t="shared" si="5"/>
        <v>#DIV/0!</v>
      </c>
      <c r="K19" s="43"/>
    </row>
    <row r="20" spans="1:11" ht="14.25" hidden="1">
      <c r="A20" s="7">
        <v>20102</v>
      </c>
      <c r="B20" s="42" t="s">
        <v>718</v>
      </c>
      <c r="C20" s="9">
        <f aca="true" t="shared" si="6" ref="C20:I20">SUM(C21:C28)</f>
        <v>0</v>
      </c>
      <c r="D20" s="9">
        <f t="shared" si="6"/>
        <v>0</v>
      </c>
      <c r="E20" s="9">
        <f t="shared" si="6"/>
        <v>0</v>
      </c>
      <c r="F20" s="9">
        <f t="shared" si="6"/>
        <v>0</v>
      </c>
      <c r="G20" s="9">
        <f t="shared" si="6"/>
        <v>0</v>
      </c>
      <c r="H20" s="9">
        <f t="shared" si="6"/>
        <v>0</v>
      </c>
      <c r="I20" s="9">
        <f t="shared" si="6"/>
        <v>0</v>
      </c>
      <c r="J20" s="46" t="e">
        <f t="shared" si="5"/>
        <v>#DIV/0!</v>
      </c>
      <c r="K20" s="47"/>
    </row>
    <row r="21" spans="1:11" ht="14.25" hidden="1">
      <c r="A21" s="7">
        <v>2010201</v>
      </c>
      <c r="B21" s="7" t="s">
        <v>707</v>
      </c>
      <c r="C21" s="43"/>
      <c r="D21" s="43"/>
      <c r="E21" s="44">
        <f aca="true" t="shared" si="7" ref="E21:E28">SUM(F21:H21)</f>
        <v>0</v>
      </c>
      <c r="F21" s="43"/>
      <c r="G21" s="43"/>
      <c r="H21" s="43"/>
      <c r="I21" s="48">
        <f aca="true" t="shared" si="8" ref="I21:I28">E21-D21</f>
        <v>0</v>
      </c>
      <c r="J21" s="49" t="e">
        <f aca="true" t="shared" si="9" ref="J21:J29">I21/D21*100</f>
        <v>#DIV/0!</v>
      </c>
      <c r="K21" s="43"/>
    </row>
    <row r="22" spans="1:11" ht="14.25" hidden="1">
      <c r="A22" s="7">
        <v>2010202</v>
      </c>
      <c r="B22" s="7" t="s">
        <v>708</v>
      </c>
      <c r="C22" s="43"/>
      <c r="D22" s="43"/>
      <c r="E22" s="44">
        <f t="shared" si="7"/>
        <v>0</v>
      </c>
      <c r="F22" s="43"/>
      <c r="G22" s="43"/>
      <c r="H22" s="43"/>
      <c r="I22" s="48">
        <f t="shared" si="8"/>
        <v>0</v>
      </c>
      <c r="J22" s="49" t="e">
        <f t="shared" si="9"/>
        <v>#DIV/0!</v>
      </c>
      <c r="K22" s="43"/>
    </row>
    <row r="23" spans="1:11" ht="14.25" hidden="1">
      <c r="A23" s="7">
        <v>2010203</v>
      </c>
      <c r="B23" s="7" t="s">
        <v>709</v>
      </c>
      <c r="C23" s="43"/>
      <c r="D23" s="43"/>
      <c r="E23" s="44">
        <f t="shared" si="7"/>
        <v>0</v>
      </c>
      <c r="F23" s="43"/>
      <c r="G23" s="43"/>
      <c r="H23" s="43"/>
      <c r="I23" s="48">
        <f t="shared" si="8"/>
        <v>0</v>
      </c>
      <c r="J23" s="49" t="e">
        <f t="shared" si="9"/>
        <v>#DIV/0!</v>
      </c>
      <c r="K23" s="43"/>
    </row>
    <row r="24" spans="1:11" ht="14.25" hidden="1">
      <c r="A24" s="7">
        <v>2010204</v>
      </c>
      <c r="B24" s="7" t="s">
        <v>719</v>
      </c>
      <c r="C24" s="43"/>
      <c r="D24" s="43"/>
      <c r="E24" s="44">
        <f t="shared" si="7"/>
        <v>0</v>
      </c>
      <c r="F24" s="43"/>
      <c r="G24" s="43"/>
      <c r="H24" s="43"/>
      <c r="I24" s="48">
        <f t="shared" si="8"/>
        <v>0</v>
      </c>
      <c r="J24" s="49" t="e">
        <f t="shared" si="9"/>
        <v>#DIV/0!</v>
      </c>
      <c r="K24" s="43"/>
    </row>
    <row r="25" spans="1:11" ht="14.25" hidden="1">
      <c r="A25" s="7">
        <v>2010205</v>
      </c>
      <c r="B25" s="7" t="s">
        <v>720</v>
      </c>
      <c r="C25" s="43"/>
      <c r="D25" s="43"/>
      <c r="E25" s="44">
        <f t="shared" si="7"/>
        <v>0</v>
      </c>
      <c r="F25" s="43"/>
      <c r="G25" s="43"/>
      <c r="H25" s="43"/>
      <c r="I25" s="48">
        <f t="shared" si="8"/>
        <v>0</v>
      </c>
      <c r="J25" s="49" t="e">
        <f t="shared" si="9"/>
        <v>#DIV/0!</v>
      </c>
      <c r="K25" s="43"/>
    </row>
    <row r="26" spans="1:11" ht="14.25" hidden="1">
      <c r="A26" s="7">
        <v>2010206</v>
      </c>
      <c r="B26" s="7" t="s">
        <v>721</v>
      </c>
      <c r="C26" s="43"/>
      <c r="D26" s="43"/>
      <c r="E26" s="44">
        <f t="shared" si="7"/>
        <v>0</v>
      </c>
      <c r="F26" s="43"/>
      <c r="G26" s="43"/>
      <c r="H26" s="43"/>
      <c r="I26" s="48">
        <f t="shared" si="8"/>
        <v>0</v>
      </c>
      <c r="J26" s="49" t="e">
        <f t="shared" si="9"/>
        <v>#DIV/0!</v>
      </c>
      <c r="K26" s="43"/>
    </row>
    <row r="27" spans="1:11" ht="14.25" hidden="1">
      <c r="A27" s="7">
        <v>2010250</v>
      </c>
      <c r="B27" s="7" t="s">
        <v>716</v>
      </c>
      <c r="C27" s="43"/>
      <c r="D27" s="43"/>
      <c r="E27" s="44">
        <f t="shared" si="7"/>
        <v>0</v>
      </c>
      <c r="F27" s="43"/>
      <c r="G27" s="43"/>
      <c r="H27" s="43"/>
      <c r="I27" s="48">
        <f t="shared" si="8"/>
        <v>0</v>
      </c>
      <c r="J27" s="49" t="e">
        <f t="shared" si="9"/>
        <v>#DIV/0!</v>
      </c>
      <c r="K27" s="43"/>
    </row>
    <row r="28" spans="1:11" ht="14.25" hidden="1">
      <c r="A28" s="7">
        <v>2010299</v>
      </c>
      <c r="B28" s="7" t="s">
        <v>722</v>
      </c>
      <c r="C28" s="43"/>
      <c r="D28" s="43"/>
      <c r="E28" s="44">
        <f t="shared" si="7"/>
        <v>0</v>
      </c>
      <c r="F28" s="43"/>
      <c r="G28" s="43"/>
      <c r="H28" s="43"/>
      <c r="I28" s="48">
        <f t="shared" si="8"/>
        <v>0</v>
      </c>
      <c r="J28" s="49" t="e">
        <f t="shared" si="9"/>
        <v>#DIV/0!</v>
      </c>
      <c r="K28" s="43"/>
    </row>
    <row r="29" spans="1:11" ht="14.25">
      <c r="A29" s="7">
        <v>20103</v>
      </c>
      <c r="B29" s="42" t="s">
        <v>723</v>
      </c>
      <c r="C29" s="9">
        <f aca="true" t="shared" si="10" ref="C29:I29">SUM(C30:C39)</f>
        <v>10225032</v>
      </c>
      <c r="D29" s="9">
        <f t="shared" si="10"/>
        <v>9881746</v>
      </c>
      <c r="E29" s="9">
        <f t="shared" si="10"/>
        <v>6702967</v>
      </c>
      <c r="F29" s="9">
        <f t="shared" si="10"/>
        <v>0</v>
      </c>
      <c r="G29" s="9">
        <f t="shared" si="10"/>
        <v>0</v>
      </c>
      <c r="H29" s="9">
        <f t="shared" si="10"/>
        <v>6702967</v>
      </c>
      <c r="I29" s="9">
        <f t="shared" si="10"/>
        <v>-3178779</v>
      </c>
      <c r="J29" s="46">
        <f t="shared" si="9"/>
        <v>-32.2</v>
      </c>
      <c r="K29" s="47"/>
    </row>
    <row r="30" spans="1:11" ht="14.25">
      <c r="A30" s="7">
        <v>2010301</v>
      </c>
      <c r="B30" s="7" t="s">
        <v>707</v>
      </c>
      <c r="C30" s="43">
        <v>127700</v>
      </c>
      <c r="D30" s="43">
        <v>127669</v>
      </c>
      <c r="E30" s="44">
        <f aca="true" t="shared" si="11" ref="E30:E39">SUM(F30:H30)</f>
        <v>81599</v>
      </c>
      <c r="F30" s="43"/>
      <c r="G30" s="43"/>
      <c r="H30" s="43">
        <v>81599</v>
      </c>
      <c r="I30" s="48">
        <f aca="true" t="shared" si="12" ref="I30:I39">E30-D30</f>
        <v>-46070</v>
      </c>
      <c r="J30" s="49">
        <f aca="true" t="shared" si="13" ref="J30:J40">I30/D30*100</f>
        <v>-36.1</v>
      </c>
      <c r="K30" s="43"/>
    </row>
    <row r="31" spans="1:11" ht="14.25" hidden="1">
      <c r="A31" s="7">
        <v>2010302</v>
      </c>
      <c r="B31" s="7" t="s">
        <v>708</v>
      </c>
      <c r="C31" s="43"/>
      <c r="D31" s="43"/>
      <c r="E31" s="44">
        <f t="shared" si="11"/>
        <v>0</v>
      </c>
      <c r="F31" s="43"/>
      <c r="G31" s="43"/>
      <c r="H31" s="43"/>
      <c r="I31" s="48">
        <f t="shared" si="12"/>
        <v>0</v>
      </c>
      <c r="J31" s="49" t="e">
        <f t="shared" si="13"/>
        <v>#DIV/0!</v>
      </c>
      <c r="K31" s="43"/>
    </row>
    <row r="32" spans="1:11" ht="14.25" hidden="1">
      <c r="A32" s="7">
        <v>2010303</v>
      </c>
      <c r="B32" s="7" t="s">
        <v>709</v>
      </c>
      <c r="C32" s="43"/>
      <c r="D32" s="43"/>
      <c r="E32" s="44">
        <f t="shared" si="11"/>
        <v>0</v>
      </c>
      <c r="F32" s="43"/>
      <c r="G32" s="43"/>
      <c r="H32" s="43"/>
      <c r="I32" s="48">
        <f t="shared" si="12"/>
        <v>0</v>
      </c>
      <c r="J32" s="49" t="e">
        <f t="shared" si="13"/>
        <v>#DIV/0!</v>
      </c>
      <c r="K32" s="43"/>
    </row>
    <row r="33" spans="1:11" ht="14.25" hidden="1">
      <c r="A33" s="7">
        <v>2010304</v>
      </c>
      <c r="B33" s="7" t="s">
        <v>724</v>
      </c>
      <c r="C33" s="43"/>
      <c r="D33" s="43"/>
      <c r="E33" s="44">
        <f t="shared" si="11"/>
        <v>0</v>
      </c>
      <c r="F33" s="43"/>
      <c r="G33" s="43"/>
      <c r="H33" s="43"/>
      <c r="I33" s="48">
        <f t="shared" si="12"/>
        <v>0</v>
      </c>
      <c r="J33" s="49" t="e">
        <f t="shared" si="13"/>
        <v>#DIV/0!</v>
      </c>
      <c r="K33" s="43"/>
    </row>
    <row r="34" spans="1:11" ht="14.25" hidden="1">
      <c r="A34" s="7">
        <v>2010305</v>
      </c>
      <c r="B34" s="7" t="s">
        <v>725</v>
      </c>
      <c r="C34" s="43"/>
      <c r="D34" s="43"/>
      <c r="E34" s="44">
        <f t="shared" si="11"/>
        <v>0</v>
      </c>
      <c r="F34" s="43"/>
      <c r="G34" s="43"/>
      <c r="H34" s="43"/>
      <c r="I34" s="48">
        <f t="shared" si="12"/>
        <v>0</v>
      </c>
      <c r="J34" s="49" t="e">
        <f t="shared" si="13"/>
        <v>#DIV/0!</v>
      </c>
      <c r="K34" s="43"/>
    </row>
    <row r="35" spans="1:11" ht="14.25" hidden="1">
      <c r="A35" s="7">
        <v>2010306</v>
      </c>
      <c r="B35" s="7" t="s">
        <v>726</v>
      </c>
      <c r="C35" s="43"/>
      <c r="D35" s="43"/>
      <c r="E35" s="44">
        <f t="shared" si="11"/>
        <v>0</v>
      </c>
      <c r="F35" s="43"/>
      <c r="G35" s="43"/>
      <c r="H35" s="43"/>
      <c r="I35" s="48">
        <f t="shared" si="12"/>
        <v>0</v>
      </c>
      <c r="J35" s="49" t="e">
        <f t="shared" si="13"/>
        <v>#DIV/0!</v>
      </c>
      <c r="K35" s="43"/>
    </row>
    <row r="36" spans="1:11" ht="14.25" hidden="1">
      <c r="A36" s="7">
        <v>2010308</v>
      </c>
      <c r="B36" s="7" t="s">
        <v>727</v>
      </c>
      <c r="C36" s="43"/>
      <c r="D36" s="43"/>
      <c r="E36" s="44">
        <f t="shared" si="11"/>
        <v>0</v>
      </c>
      <c r="F36" s="43"/>
      <c r="G36" s="43"/>
      <c r="H36" s="43"/>
      <c r="I36" s="48">
        <f t="shared" si="12"/>
        <v>0</v>
      </c>
      <c r="J36" s="49" t="e">
        <f t="shared" si="13"/>
        <v>#DIV/0!</v>
      </c>
      <c r="K36" s="43"/>
    </row>
    <row r="37" spans="1:11" ht="14.25" hidden="1">
      <c r="A37" s="7">
        <v>2010309</v>
      </c>
      <c r="B37" s="7" t="s">
        <v>728</v>
      </c>
      <c r="C37" s="43"/>
      <c r="D37" s="43"/>
      <c r="E37" s="44">
        <f t="shared" si="11"/>
        <v>0</v>
      </c>
      <c r="F37" s="43"/>
      <c r="G37" s="43"/>
      <c r="H37" s="43"/>
      <c r="I37" s="48">
        <f t="shared" si="12"/>
        <v>0</v>
      </c>
      <c r="J37" s="49" t="e">
        <f t="shared" si="13"/>
        <v>#DIV/0!</v>
      </c>
      <c r="K37" s="43"/>
    </row>
    <row r="38" spans="1:11" ht="14.25" hidden="1">
      <c r="A38" s="7">
        <v>2010350</v>
      </c>
      <c r="B38" s="7" t="s">
        <v>716</v>
      </c>
      <c r="C38" s="43"/>
      <c r="D38" s="43"/>
      <c r="E38" s="44">
        <f t="shared" si="11"/>
        <v>0</v>
      </c>
      <c r="F38" s="43"/>
      <c r="G38" s="43"/>
      <c r="H38" s="43"/>
      <c r="I38" s="48">
        <f t="shared" si="12"/>
        <v>0</v>
      </c>
      <c r="J38" s="49" t="e">
        <f t="shared" si="13"/>
        <v>#DIV/0!</v>
      </c>
      <c r="K38" s="43"/>
    </row>
    <row r="39" spans="1:11" ht="14.25">
      <c r="A39" s="7">
        <v>2010399</v>
      </c>
      <c r="B39" s="7" t="s">
        <v>729</v>
      </c>
      <c r="C39" s="43">
        <v>10097332</v>
      </c>
      <c r="D39" s="43">
        <v>9754077</v>
      </c>
      <c r="E39" s="44">
        <f t="shared" si="11"/>
        <v>6621368</v>
      </c>
      <c r="F39" s="43"/>
      <c r="G39" s="43"/>
      <c r="H39" s="43">
        <v>6621368</v>
      </c>
      <c r="I39" s="48">
        <f t="shared" si="12"/>
        <v>-3132709</v>
      </c>
      <c r="J39" s="49">
        <f t="shared" si="13"/>
        <v>-32.1</v>
      </c>
      <c r="K39" s="43"/>
    </row>
    <row r="40" spans="1:11" ht="14.25" hidden="1">
      <c r="A40" s="7">
        <v>20104</v>
      </c>
      <c r="B40" s="42" t="s">
        <v>730</v>
      </c>
      <c r="C40" s="9">
        <f aca="true" t="shared" si="14" ref="C40:I40">SUM(C41:C50)</f>
        <v>0</v>
      </c>
      <c r="D40" s="9">
        <f t="shared" si="14"/>
        <v>0</v>
      </c>
      <c r="E40" s="9">
        <f t="shared" si="14"/>
        <v>0</v>
      </c>
      <c r="F40" s="9">
        <f t="shared" si="14"/>
        <v>0</v>
      </c>
      <c r="G40" s="9">
        <f t="shared" si="14"/>
        <v>0</v>
      </c>
      <c r="H40" s="9">
        <f t="shared" si="14"/>
        <v>0</v>
      </c>
      <c r="I40" s="9">
        <f t="shared" si="14"/>
        <v>0</v>
      </c>
      <c r="J40" s="46" t="e">
        <f t="shared" si="13"/>
        <v>#DIV/0!</v>
      </c>
      <c r="K40" s="47"/>
    </row>
    <row r="41" spans="1:11" ht="14.25" hidden="1">
      <c r="A41" s="7">
        <v>2010401</v>
      </c>
      <c r="B41" s="7" t="s">
        <v>707</v>
      </c>
      <c r="C41" s="43"/>
      <c r="D41" s="43"/>
      <c r="E41" s="44">
        <f aca="true" t="shared" si="15" ref="E41:E50">SUM(F41:H41)</f>
        <v>0</v>
      </c>
      <c r="F41" s="43"/>
      <c r="G41" s="43"/>
      <c r="H41" s="43"/>
      <c r="I41" s="48">
        <f aca="true" t="shared" si="16" ref="I41:I50">E41-D41</f>
        <v>0</v>
      </c>
      <c r="J41" s="49" t="e">
        <f aca="true" t="shared" si="17" ref="J41:J51">I41/D41*100</f>
        <v>#DIV/0!</v>
      </c>
      <c r="K41" s="43"/>
    </row>
    <row r="42" spans="1:11" ht="14.25" hidden="1">
      <c r="A42" s="7">
        <v>2010402</v>
      </c>
      <c r="B42" s="7" t="s">
        <v>708</v>
      </c>
      <c r="C42" s="43"/>
      <c r="D42" s="43"/>
      <c r="E42" s="44">
        <f t="shared" si="15"/>
        <v>0</v>
      </c>
      <c r="F42" s="43"/>
      <c r="G42" s="43"/>
      <c r="H42" s="43"/>
      <c r="I42" s="48">
        <f t="shared" si="16"/>
        <v>0</v>
      </c>
      <c r="J42" s="49" t="e">
        <f t="shared" si="17"/>
        <v>#DIV/0!</v>
      </c>
      <c r="K42" s="43"/>
    </row>
    <row r="43" spans="1:11" ht="14.25" hidden="1">
      <c r="A43" s="7">
        <v>2010403</v>
      </c>
      <c r="B43" s="7" t="s">
        <v>709</v>
      </c>
      <c r="C43" s="43"/>
      <c r="D43" s="43"/>
      <c r="E43" s="44">
        <f t="shared" si="15"/>
        <v>0</v>
      </c>
      <c r="F43" s="43"/>
      <c r="G43" s="43"/>
      <c r="H43" s="43"/>
      <c r="I43" s="48">
        <f t="shared" si="16"/>
        <v>0</v>
      </c>
      <c r="J43" s="49" t="e">
        <f t="shared" si="17"/>
        <v>#DIV/0!</v>
      </c>
      <c r="K43" s="43"/>
    </row>
    <row r="44" spans="1:11" ht="14.25" hidden="1">
      <c r="A44" s="7">
        <v>2010404</v>
      </c>
      <c r="B44" s="7" t="s">
        <v>731</v>
      </c>
      <c r="C44" s="43"/>
      <c r="D44" s="43"/>
      <c r="E44" s="44">
        <f t="shared" si="15"/>
        <v>0</v>
      </c>
      <c r="F44" s="43"/>
      <c r="G44" s="43"/>
      <c r="H44" s="43"/>
      <c r="I44" s="48">
        <f t="shared" si="16"/>
        <v>0</v>
      </c>
      <c r="J44" s="49" t="e">
        <f t="shared" si="17"/>
        <v>#DIV/0!</v>
      </c>
      <c r="K44" s="43"/>
    </row>
    <row r="45" spans="1:11" ht="14.25" hidden="1">
      <c r="A45" s="7">
        <v>2010405</v>
      </c>
      <c r="B45" s="7" t="s">
        <v>732</v>
      </c>
      <c r="C45" s="43"/>
      <c r="D45" s="43"/>
      <c r="E45" s="44">
        <f t="shared" si="15"/>
        <v>0</v>
      </c>
      <c r="F45" s="43"/>
      <c r="G45" s="43"/>
      <c r="H45" s="43"/>
      <c r="I45" s="48">
        <f t="shared" si="16"/>
        <v>0</v>
      </c>
      <c r="J45" s="49" t="e">
        <f t="shared" si="17"/>
        <v>#DIV/0!</v>
      </c>
      <c r="K45" s="43"/>
    </row>
    <row r="46" spans="1:11" ht="14.25" hidden="1">
      <c r="A46" s="7">
        <v>2010406</v>
      </c>
      <c r="B46" s="7" t="s">
        <v>733</v>
      </c>
      <c r="C46" s="43"/>
      <c r="D46" s="43"/>
      <c r="E46" s="44">
        <f t="shared" si="15"/>
        <v>0</v>
      </c>
      <c r="F46" s="43"/>
      <c r="G46" s="43"/>
      <c r="H46" s="43"/>
      <c r="I46" s="48">
        <f t="shared" si="16"/>
        <v>0</v>
      </c>
      <c r="J46" s="49" t="e">
        <f t="shared" si="17"/>
        <v>#DIV/0!</v>
      </c>
      <c r="K46" s="43"/>
    </row>
    <row r="47" spans="1:11" ht="14.25" hidden="1">
      <c r="A47" s="7">
        <v>2010407</v>
      </c>
      <c r="B47" s="7" t="s">
        <v>734</v>
      </c>
      <c r="C47" s="43"/>
      <c r="D47" s="43"/>
      <c r="E47" s="44">
        <f t="shared" si="15"/>
        <v>0</v>
      </c>
      <c r="F47" s="43"/>
      <c r="G47" s="43"/>
      <c r="H47" s="43"/>
      <c r="I47" s="48">
        <f t="shared" si="16"/>
        <v>0</v>
      </c>
      <c r="J47" s="49" t="e">
        <f t="shared" si="17"/>
        <v>#DIV/0!</v>
      </c>
      <c r="K47" s="43"/>
    </row>
    <row r="48" spans="1:11" ht="14.25" hidden="1">
      <c r="A48" s="7">
        <v>2010408</v>
      </c>
      <c r="B48" s="7" t="s">
        <v>735</v>
      </c>
      <c r="C48" s="43"/>
      <c r="D48" s="43"/>
      <c r="E48" s="44">
        <f t="shared" si="15"/>
        <v>0</v>
      </c>
      <c r="F48" s="43"/>
      <c r="G48" s="43"/>
      <c r="H48" s="43"/>
      <c r="I48" s="48">
        <f t="shared" si="16"/>
        <v>0</v>
      </c>
      <c r="J48" s="49" t="e">
        <f t="shared" si="17"/>
        <v>#DIV/0!</v>
      </c>
      <c r="K48" s="43"/>
    </row>
    <row r="49" spans="1:11" ht="14.25" hidden="1">
      <c r="A49" s="7">
        <v>2010450</v>
      </c>
      <c r="B49" s="7" t="s">
        <v>716</v>
      </c>
      <c r="C49" s="43"/>
      <c r="D49" s="43"/>
      <c r="E49" s="44">
        <f t="shared" si="15"/>
        <v>0</v>
      </c>
      <c r="F49" s="43"/>
      <c r="G49" s="43"/>
      <c r="H49" s="43"/>
      <c r="I49" s="48">
        <f t="shared" si="16"/>
        <v>0</v>
      </c>
      <c r="J49" s="49" t="e">
        <f t="shared" si="17"/>
        <v>#DIV/0!</v>
      </c>
      <c r="K49" s="43"/>
    </row>
    <row r="50" spans="1:11" ht="14.25" hidden="1">
      <c r="A50" s="7">
        <v>2010499</v>
      </c>
      <c r="B50" s="7" t="s">
        <v>736</v>
      </c>
      <c r="C50" s="43"/>
      <c r="D50" s="43"/>
      <c r="E50" s="44">
        <f t="shared" si="15"/>
        <v>0</v>
      </c>
      <c r="F50" s="43"/>
      <c r="G50" s="43"/>
      <c r="H50" s="43"/>
      <c r="I50" s="48">
        <f t="shared" si="16"/>
        <v>0</v>
      </c>
      <c r="J50" s="49" t="e">
        <f t="shared" si="17"/>
        <v>#DIV/0!</v>
      </c>
      <c r="K50" s="43"/>
    </row>
    <row r="51" spans="1:11" ht="14.25">
      <c r="A51" s="7">
        <v>20105</v>
      </c>
      <c r="B51" s="42" t="s">
        <v>737</v>
      </c>
      <c r="C51" s="9">
        <f aca="true" t="shared" si="18" ref="C51:I51">SUM(C52:C61)</f>
        <v>67360</v>
      </c>
      <c r="D51" s="9">
        <f t="shared" si="18"/>
        <v>5120</v>
      </c>
      <c r="E51" s="9">
        <f t="shared" si="18"/>
        <v>25920</v>
      </c>
      <c r="F51" s="9">
        <f t="shared" si="18"/>
        <v>0</v>
      </c>
      <c r="G51" s="9">
        <f t="shared" si="18"/>
        <v>25920</v>
      </c>
      <c r="H51" s="9">
        <f t="shared" si="18"/>
        <v>0</v>
      </c>
      <c r="I51" s="9">
        <f t="shared" si="18"/>
        <v>20800</v>
      </c>
      <c r="J51" s="46">
        <f t="shared" si="17"/>
        <v>406.3</v>
      </c>
      <c r="K51" s="47"/>
    </row>
    <row r="52" spans="1:11" ht="14.25" hidden="1">
      <c r="A52" s="7">
        <v>2010501</v>
      </c>
      <c r="B52" s="7" t="s">
        <v>707</v>
      </c>
      <c r="C52" s="43"/>
      <c r="D52" s="43"/>
      <c r="E52" s="44">
        <f aca="true" t="shared" si="19" ref="E52:E61">SUM(F52:H52)</f>
        <v>0</v>
      </c>
      <c r="F52" s="43"/>
      <c r="G52" s="43"/>
      <c r="H52" s="43"/>
      <c r="I52" s="48">
        <f aca="true" t="shared" si="20" ref="I52:I61">E52-D52</f>
        <v>0</v>
      </c>
      <c r="J52" s="49" t="e">
        <f aca="true" t="shared" si="21" ref="J52:J62">I52/D52*100</f>
        <v>#DIV/0!</v>
      </c>
      <c r="K52" s="43"/>
    </row>
    <row r="53" spans="1:11" ht="14.25" hidden="1">
      <c r="A53" s="7">
        <v>2010502</v>
      </c>
      <c r="B53" s="7" t="s">
        <v>708</v>
      </c>
      <c r="C53" s="43"/>
      <c r="D53" s="43"/>
      <c r="E53" s="44">
        <f t="shared" si="19"/>
        <v>0</v>
      </c>
      <c r="F53" s="43"/>
      <c r="G53" s="43"/>
      <c r="H53" s="43"/>
      <c r="I53" s="48">
        <f t="shared" si="20"/>
        <v>0</v>
      </c>
      <c r="J53" s="49" t="e">
        <f t="shared" si="21"/>
        <v>#DIV/0!</v>
      </c>
      <c r="K53" s="43"/>
    </row>
    <row r="54" spans="1:11" ht="14.25" hidden="1">
      <c r="A54" s="7">
        <v>2010503</v>
      </c>
      <c r="B54" s="7" t="s">
        <v>709</v>
      </c>
      <c r="C54" s="43"/>
      <c r="D54" s="43"/>
      <c r="E54" s="44">
        <f t="shared" si="19"/>
        <v>0</v>
      </c>
      <c r="F54" s="43"/>
      <c r="G54" s="43"/>
      <c r="H54" s="43"/>
      <c r="I54" s="48">
        <f t="shared" si="20"/>
        <v>0</v>
      </c>
      <c r="J54" s="49" t="e">
        <f t="shared" si="21"/>
        <v>#DIV/0!</v>
      </c>
      <c r="K54" s="43"/>
    </row>
    <row r="55" spans="1:11" ht="14.25" hidden="1">
      <c r="A55" s="7">
        <v>2010504</v>
      </c>
      <c r="B55" s="7" t="s">
        <v>738</v>
      </c>
      <c r="C55" s="43"/>
      <c r="D55" s="43"/>
      <c r="E55" s="44">
        <f t="shared" si="19"/>
        <v>0</v>
      </c>
      <c r="F55" s="43"/>
      <c r="G55" s="43"/>
      <c r="H55" s="43"/>
      <c r="I55" s="48">
        <f t="shared" si="20"/>
        <v>0</v>
      </c>
      <c r="J55" s="49" t="e">
        <f t="shared" si="21"/>
        <v>#DIV/0!</v>
      </c>
      <c r="K55" s="43"/>
    </row>
    <row r="56" spans="1:11" ht="14.25" hidden="1">
      <c r="A56" s="7">
        <v>2010505</v>
      </c>
      <c r="B56" s="7" t="s">
        <v>739</v>
      </c>
      <c r="C56" s="43"/>
      <c r="D56" s="43"/>
      <c r="E56" s="44">
        <f t="shared" si="19"/>
        <v>0</v>
      </c>
      <c r="F56" s="43"/>
      <c r="G56" s="43"/>
      <c r="H56" s="43"/>
      <c r="I56" s="48">
        <f t="shared" si="20"/>
        <v>0</v>
      </c>
      <c r="J56" s="49" t="e">
        <f t="shared" si="21"/>
        <v>#DIV/0!</v>
      </c>
      <c r="K56" s="43"/>
    </row>
    <row r="57" spans="1:11" ht="14.25" hidden="1">
      <c r="A57" s="7">
        <v>2010506</v>
      </c>
      <c r="B57" s="7" t="s">
        <v>740</v>
      </c>
      <c r="C57" s="43"/>
      <c r="D57" s="43"/>
      <c r="E57" s="44">
        <f t="shared" si="19"/>
        <v>0</v>
      </c>
      <c r="F57" s="43"/>
      <c r="G57" s="43"/>
      <c r="H57" s="43"/>
      <c r="I57" s="48">
        <f t="shared" si="20"/>
        <v>0</v>
      </c>
      <c r="J57" s="49" t="e">
        <f t="shared" si="21"/>
        <v>#DIV/0!</v>
      </c>
      <c r="K57" s="43"/>
    </row>
    <row r="58" spans="1:11" ht="14.25" hidden="1">
      <c r="A58" s="7">
        <v>2010507</v>
      </c>
      <c r="B58" s="7" t="s">
        <v>741</v>
      </c>
      <c r="C58" s="43"/>
      <c r="D58" s="43"/>
      <c r="E58" s="44">
        <f t="shared" si="19"/>
        <v>0</v>
      </c>
      <c r="F58" s="43"/>
      <c r="G58" s="43"/>
      <c r="H58" s="43"/>
      <c r="I58" s="48">
        <f t="shared" si="20"/>
        <v>0</v>
      </c>
      <c r="J58" s="49" t="e">
        <f t="shared" si="21"/>
        <v>#DIV/0!</v>
      </c>
      <c r="K58" s="43"/>
    </row>
    <row r="59" spans="1:11" ht="14.25" hidden="1">
      <c r="A59" s="7">
        <v>2010508</v>
      </c>
      <c r="B59" s="7" t="s">
        <v>742</v>
      </c>
      <c r="C59" s="43"/>
      <c r="D59" s="43"/>
      <c r="E59" s="44">
        <f t="shared" si="19"/>
        <v>0</v>
      </c>
      <c r="F59" s="43"/>
      <c r="G59" s="43"/>
      <c r="H59" s="43"/>
      <c r="I59" s="48">
        <f t="shared" si="20"/>
        <v>0</v>
      </c>
      <c r="J59" s="49" t="e">
        <f t="shared" si="21"/>
        <v>#DIV/0!</v>
      </c>
      <c r="K59" s="43"/>
    </row>
    <row r="60" spans="1:11" ht="14.25" hidden="1">
      <c r="A60" s="7">
        <v>2010550</v>
      </c>
      <c r="B60" s="7" t="s">
        <v>716</v>
      </c>
      <c r="C60" s="43"/>
      <c r="D60" s="43"/>
      <c r="E60" s="44">
        <f t="shared" si="19"/>
        <v>0</v>
      </c>
      <c r="F60" s="43"/>
      <c r="G60" s="43"/>
      <c r="H60" s="43"/>
      <c r="I60" s="48">
        <f t="shared" si="20"/>
        <v>0</v>
      </c>
      <c r="J60" s="49" t="e">
        <f t="shared" si="21"/>
        <v>#DIV/0!</v>
      </c>
      <c r="K60" s="43"/>
    </row>
    <row r="61" spans="1:11" ht="14.25">
      <c r="A61" s="7">
        <v>2010599</v>
      </c>
      <c r="B61" s="7" t="s">
        <v>743</v>
      </c>
      <c r="C61" s="43">
        <v>67360</v>
      </c>
      <c r="D61" s="43">
        <v>5120</v>
      </c>
      <c r="E61" s="44">
        <f t="shared" si="19"/>
        <v>25920</v>
      </c>
      <c r="F61" s="43"/>
      <c r="G61" s="43">
        <v>25920</v>
      </c>
      <c r="H61" s="43"/>
      <c r="I61" s="48">
        <f t="shared" si="20"/>
        <v>20800</v>
      </c>
      <c r="J61" s="49">
        <f t="shared" si="21"/>
        <v>406.3</v>
      </c>
      <c r="K61" s="43"/>
    </row>
    <row r="62" spans="1:11" ht="14.25">
      <c r="A62" s="7">
        <v>20106</v>
      </c>
      <c r="B62" s="42" t="s">
        <v>744</v>
      </c>
      <c r="C62" s="9">
        <f aca="true" t="shared" si="22" ref="C62:I62">SUM(C63:C72)</f>
        <v>338800</v>
      </c>
      <c r="D62" s="9">
        <f t="shared" si="22"/>
        <v>213831</v>
      </c>
      <c r="E62" s="9">
        <f t="shared" si="22"/>
        <v>264180</v>
      </c>
      <c r="F62" s="9">
        <f t="shared" si="22"/>
        <v>130000</v>
      </c>
      <c r="G62" s="9">
        <f t="shared" si="22"/>
        <v>84180</v>
      </c>
      <c r="H62" s="9">
        <f t="shared" si="22"/>
        <v>50000</v>
      </c>
      <c r="I62" s="9">
        <f t="shared" si="22"/>
        <v>50349</v>
      </c>
      <c r="J62" s="46">
        <f t="shared" si="21"/>
        <v>23.5</v>
      </c>
      <c r="K62" s="47"/>
    </row>
    <row r="63" spans="1:11" ht="14.25" hidden="1">
      <c r="A63" s="7">
        <v>2010601</v>
      </c>
      <c r="B63" s="7" t="s">
        <v>707</v>
      </c>
      <c r="C63" s="43"/>
      <c r="D63" s="43"/>
      <c r="E63" s="44">
        <f aca="true" t="shared" si="23" ref="E63:E72">SUM(F63:H63)</f>
        <v>0</v>
      </c>
      <c r="F63" s="43"/>
      <c r="G63" s="43"/>
      <c r="H63" s="43"/>
      <c r="I63" s="48">
        <f aca="true" t="shared" si="24" ref="I63:I72">E63-D63</f>
        <v>0</v>
      </c>
      <c r="J63" s="49" t="e">
        <f aca="true" t="shared" si="25" ref="J63:J73">I63/D63*100</f>
        <v>#DIV/0!</v>
      </c>
      <c r="K63" s="43"/>
    </row>
    <row r="64" spans="1:11" ht="14.25" hidden="1">
      <c r="A64" s="7">
        <v>2010602</v>
      </c>
      <c r="B64" s="7" t="s">
        <v>708</v>
      </c>
      <c r="C64" s="43"/>
      <c r="D64" s="43"/>
      <c r="E64" s="44">
        <f t="shared" si="23"/>
        <v>0</v>
      </c>
      <c r="F64" s="43"/>
      <c r="G64" s="43"/>
      <c r="H64" s="43"/>
      <c r="I64" s="48">
        <f t="shared" si="24"/>
        <v>0</v>
      </c>
      <c r="J64" s="49" t="e">
        <f t="shared" si="25"/>
        <v>#DIV/0!</v>
      </c>
      <c r="K64" s="43"/>
    </row>
    <row r="65" spans="1:11" ht="14.25" hidden="1">
      <c r="A65" s="7">
        <v>2010603</v>
      </c>
      <c r="B65" s="7" t="s">
        <v>709</v>
      </c>
      <c r="C65" s="43"/>
      <c r="D65" s="43"/>
      <c r="E65" s="44">
        <f t="shared" si="23"/>
        <v>0</v>
      </c>
      <c r="F65" s="43"/>
      <c r="G65" s="43"/>
      <c r="H65" s="43"/>
      <c r="I65" s="48">
        <f t="shared" si="24"/>
        <v>0</v>
      </c>
      <c r="J65" s="49" t="e">
        <f t="shared" si="25"/>
        <v>#DIV/0!</v>
      </c>
      <c r="K65" s="43"/>
    </row>
    <row r="66" spans="1:11" ht="14.25" hidden="1">
      <c r="A66" s="7">
        <v>2010604</v>
      </c>
      <c r="B66" s="7" t="s">
        <v>745</v>
      </c>
      <c r="C66" s="43"/>
      <c r="D66" s="43"/>
      <c r="E66" s="44">
        <f t="shared" si="23"/>
        <v>0</v>
      </c>
      <c r="F66" s="43"/>
      <c r="G66" s="43"/>
      <c r="H66" s="43"/>
      <c r="I66" s="48">
        <f t="shared" si="24"/>
        <v>0</v>
      </c>
      <c r="J66" s="49" t="e">
        <f t="shared" si="25"/>
        <v>#DIV/0!</v>
      </c>
      <c r="K66" s="43"/>
    </row>
    <row r="67" spans="1:11" ht="14.25" hidden="1">
      <c r="A67" s="7">
        <v>2010605</v>
      </c>
      <c r="B67" s="7" t="s">
        <v>746</v>
      </c>
      <c r="C67" s="43"/>
      <c r="D67" s="43"/>
      <c r="E67" s="44">
        <f t="shared" si="23"/>
        <v>0</v>
      </c>
      <c r="F67" s="43"/>
      <c r="G67" s="43"/>
      <c r="H67" s="43"/>
      <c r="I67" s="48">
        <f t="shared" si="24"/>
        <v>0</v>
      </c>
      <c r="J67" s="49" t="e">
        <f t="shared" si="25"/>
        <v>#DIV/0!</v>
      </c>
      <c r="K67" s="43"/>
    </row>
    <row r="68" spans="1:11" ht="14.25" hidden="1">
      <c r="A68" s="7">
        <v>2010606</v>
      </c>
      <c r="B68" s="7" t="s">
        <v>747</v>
      </c>
      <c r="C68" s="43"/>
      <c r="D68" s="43"/>
      <c r="E68" s="44">
        <f t="shared" si="23"/>
        <v>0</v>
      </c>
      <c r="F68" s="43"/>
      <c r="G68" s="43"/>
      <c r="H68" s="43"/>
      <c r="I68" s="48">
        <f t="shared" si="24"/>
        <v>0</v>
      </c>
      <c r="J68" s="49" t="e">
        <f t="shared" si="25"/>
        <v>#DIV/0!</v>
      </c>
      <c r="K68" s="43"/>
    </row>
    <row r="69" spans="1:11" ht="14.25" hidden="1">
      <c r="A69" s="7">
        <v>2010607</v>
      </c>
      <c r="B69" s="7" t="s">
        <v>748</v>
      </c>
      <c r="C69" s="43"/>
      <c r="D69" s="43"/>
      <c r="E69" s="44">
        <f t="shared" si="23"/>
        <v>0</v>
      </c>
      <c r="F69" s="43"/>
      <c r="G69" s="43"/>
      <c r="H69" s="43"/>
      <c r="I69" s="48">
        <f t="shared" si="24"/>
        <v>0</v>
      </c>
      <c r="J69" s="49" t="e">
        <f t="shared" si="25"/>
        <v>#DIV/0!</v>
      </c>
      <c r="K69" s="43"/>
    </row>
    <row r="70" spans="1:11" ht="14.25" hidden="1">
      <c r="A70" s="7">
        <v>2010608</v>
      </c>
      <c r="B70" s="7" t="s">
        <v>749</v>
      </c>
      <c r="C70" s="43"/>
      <c r="D70" s="43"/>
      <c r="E70" s="44">
        <f t="shared" si="23"/>
        <v>0</v>
      </c>
      <c r="F70" s="43"/>
      <c r="G70" s="43"/>
      <c r="H70" s="43"/>
      <c r="I70" s="48">
        <f t="shared" si="24"/>
        <v>0</v>
      </c>
      <c r="J70" s="49" t="e">
        <f t="shared" si="25"/>
        <v>#DIV/0!</v>
      </c>
      <c r="K70" s="43"/>
    </row>
    <row r="71" spans="1:11" ht="14.25" hidden="1">
      <c r="A71" s="7">
        <v>2010650</v>
      </c>
      <c r="B71" s="7" t="s">
        <v>716</v>
      </c>
      <c r="C71" s="43"/>
      <c r="D71" s="43"/>
      <c r="E71" s="44">
        <f t="shared" si="23"/>
        <v>0</v>
      </c>
      <c r="F71" s="43"/>
      <c r="G71" s="43"/>
      <c r="H71" s="43"/>
      <c r="I71" s="48">
        <f t="shared" si="24"/>
        <v>0</v>
      </c>
      <c r="J71" s="49" t="e">
        <f t="shared" si="25"/>
        <v>#DIV/0!</v>
      </c>
      <c r="K71" s="43"/>
    </row>
    <row r="72" spans="1:11" ht="14.25">
      <c r="A72" s="7">
        <v>2010699</v>
      </c>
      <c r="B72" s="7" t="s">
        <v>750</v>
      </c>
      <c r="C72" s="43">
        <v>338800</v>
      </c>
      <c r="D72" s="43">
        <v>213831</v>
      </c>
      <c r="E72" s="44">
        <f t="shared" si="23"/>
        <v>264180</v>
      </c>
      <c r="F72" s="43">
        <v>130000</v>
      </c>
      <c r="G72" s="43">
        <v>84180</v>
      </c>
      <c r="H72" s="43">
        <v>50000</v>
      </c>
      <c r="I72" s="48">
        <f t="shared" si="24"/>
        <v>50349</v>
      </c>
      <c r="J72" s="49">
        <f t="shared" si="25"/>
        <v>23.5</v>
      </c>
      <c r="K72" s="43"/>
    </row>
    <row r="73" spans="1:11" ht="14.25" hidden="1">
      <c r="A73" s="7">
        <v>20107</v>
      </c>
      <c r="B73" s="42" t="s">
        <v>751</v>
      </c>
      <c r="C73" s="9">
        <f aca="true" t="shared" si="26" ref="C73:I73">SUM(C74:C84)</f>
        <v>0</v>
      </c>
      <c r="D73" s="9">
        <f t="shared" si="26"/>
        <v>0</v>
      </c>
      <c r="E73" s="9">
        <f t="shared" si="26"/>
        <v>0</v>
      </c>
      <c r="F73" s="9">
        <f t="shared" si="26"/>
        <v>0</v>
      </c>
      <c r="G73" s="9">
        <f t="shared" si="26"/>
        <v>0</v>
      </c>
      <c r="H73" s="9">
        <f t="shared" si="26"/>
        <v>0</v>
      </c>
      <c r="I73" s="9">
        <f t="shared" si="26"/>
        <v>0</v>
      </c>
      <c r="J73" s="46" t="e">
        <f t="shared" si="25"/>
        <v>#DIV/0!</v>
      </c>
      <c r="K73" s="47"/>
    </row>
    <row r="74" spans="1:11" ht="14.25" hidden="1">
      <c r="A74" s="7">
        <v>2010701</v>
      </c>
      <c r="B74" s="7" t="s">
        <v>707</v>
      </c>
      <c r="C74" s="43"/>
      <c r="D74" s="43"/>
      <c r="E74" s="44">
        <f aca="true" t="shared" si="27" ref="E74:E84">SUM(F74:H74)</f>
        <v>0</v>
      </c>
      <c r="F74" s="43"/>
      <c r="G74" s="43"/>
      <c r="H74" s="43"/>
      <c r="I74" s="48">
        <f aca="true" t="shared" si="28" ref="I74:I84">E74-D74</f>
        <v>0</v>
      </c>
      <c r="J74" s="49" t="e">
        <f aca="true" t="shared" si="29" ref="J74:J85">I74/D74*100</f>
        <v>#DIV/0!</v>
      </c>
      <c r="K74" s="43"/>
    </row>
    <row r="75" spans="1:11" ht="14.25" hidden="1">
      <c r="A75" s="7">
        <v>2010702</v>
      </c>
      <c r="B75" s="7" t="s">
        <v>708</v>
      </c>
      <c r="C75" s="43"/>
      <c r="D75" s="43"/>
      <c r="E75" s="44">
        <f t="shared" si="27"/>
        <v>0</v>
      </c>
      <c r="F75" s="43"/>
      <c r="G75" s="43"/>
      <c r="H75" s="43"/>
      <c r="I75" s="48">
        <f t="shared" si="28"/>
        <v>0</v>
      </c>
      <c r="J75" s="49" t="e">
        <f t="shared" si="29"/>
        <v>#DIV/0!</v>
      </c>
      <c r="K75" s="43"/>
    </row>
    <row r="76" spans="1:11" ht="14.25" hidden="1">
      <c r="A76" s="7">
        <v>2010703</v>
      </c>
      <c r="B76" s="7" t="s">
        <v>709</v>
      </c>
      <c r="C76" s="43"/>
      <c r="D76" s="43"/>
      <c r="E76" s="44">
        <f t="shared" si="27"/>
        <v>0</v>
      </c>
      <c r="F76" s="43"/>
      <c r="G76" s="43"/>
      <c r="H76" s="43"/>
      <c r="I76" s="48">
        <f t="shared" si="28"/>
        <v>0</v>
      </c>
      <c r="J76" s="49" t="e">
        <f t="shared" si="29"/>
        <v>#DIV/0!</v>
      </c>
      <c r="K76" s="43"/>
    </row>
    <row r="77" spans="1:11" ht="14.25" hidden="1">
      <c r="A77" s="7">
        <v>2010704</v>
      </c>
      <c r="B77" s="7" t="s">
        <v>752</v>
      </c>
      <c r="C77" s="43"/>
      <c r="D77" s="43"/>
      <c r="E77" s="44">
        <f t="shared" si="27"/>
        <v>0</v>
      </c>
      <c r="F77" s="43"/>
      <c r="G77" s="43"/>
      <c r="H77" s="43"/>
      <c r="I77" s="48">
        <f t="shared" si="28"/>
        <v>0</v>
      </c>
      <c r="J77" s="49" t="e">
        <f t="shared" si="29"/>
        <v>#DIV/0!</v>
      </c>
      <c r="K77" s="43"/>
    </row>
    <row r="78" spans="1:11" ht="14.25" hidden="1">
      <c r="A78" s="7">
        <v>2010705</v>
      </c>
      <c r="B78" s="7" t="s">
        <v>753</v>
      </c>
      <c r="C78" s="43"/>
      <c r="D78" s="43"/>
      <c r="E78" s="44">
        <f t="shared" si="27"/>
        <v>0</v>
      </c>
      <c r="F78" s="43"/>
      <c r="G78" s="43"/>
      <c r="H78" s="43"/>
      <c r="I78" s="48">
        <f t="shared" si="28"/>
        <v>0</v>
      </c>
      <c r="J78" s="49" t="e">
        <f t="shared" si="29"/>
        <v>#DIV/0!</v>
      </c>
      <c r="K78" s="43"/>
    </row>
    <row r="79" spans="1:11" ht="14.25" hidden="1">
      <c r="A79" s="7">
        <v>2010706</v>
      </c>
      <c r="B79" s="7" t="s">
        <v>754</v>
      </c>
      <c r="C79" s="43"/>
      <c r="D79" s="43"/>
      <c r="E79" s="44">
        <f t="shared" si="27"/>
        <v>0</v>
      </c>
      <c r="F79" s="43"/>
      <c r="G79" s="43"/>
      <c r="H79" s="43"/>
      <c r="I79" s="48">
        <f t="shared" si="28"/>
        <v>0</v>
      </c>
      <c r="J79" s="49" t="e">
        <f t="shared" si="29"/>
        <v>#DIV/0!</v>
      </c>
      <c r="K79" s="43"/>
    </row>
    <row r="80" spans="1:11" ht="14.25" hidden="1">
      <c r="A80" s="7">
        <v>2010707</v>
      </c>
      <c r="B80" s="7" t="s">
        <v>755</v>
      </c>
      <c r="C80" s="43"/>
      <c r="D80" s="43"/>
      <c r="E80" s="44">
        <f t="shared" si="27"/>
        <v>0</v>
      </c>
      <c r="F80" s="43"/>
      <c r="G80" s="43"/>
      <c r="H80" s="43"/>
      <c r="I80" s="48">
        <f t="shared" si="28"/>
        <v>0</v>
      </c>
      <c r="J80" s="49" t="e">
        <f t="shared" si="29"/>
        <v>#DIV/0!</v>
      </c>
      <c r="K80" s="43"/>
    </row>
    <row r="81" spans="1:11" ht="14.25" hidden="1">
      <c r="A81" s="7">
        <v>2010708</v>
      </c>
      <c r="B81" s="7" t="s">
        <v>756</v>
      </c>
      <c r="C81" s="43"/>
      <c r="D81" s="43"/>
      <c r="E81" s="44">
        <f t="shared" si="27"/>
        <v>0</v>
      </c>
      <c r="F81" s="43"/>
      <c r="G81" s="43"/>
      <c r="H81" s="43"/>
      <c r="I81" s="48">
        <f t="shared" si="28"/>
        <v>0</v>
      </c>
      <c r="J81" s="49" t="e">
        <f t="shared" si="29"/>
        <v>#DIV/0!</v>
      </c>
      <c r="K81" s="43"/>
    </row>
    <row r="82" spans="1:11" ht="14.25" hidden="1">
      <c r="A82" s="7">
        <v>2010709</v>
      </c>
      <c r="B82" s="7" t="s">
        <v>748</v>
      </c>
      <c r="C82" s="43"/>
      <c r="D82" s="43"/>
      <c r="E82" s="44">
        <f t="shared" si="27"/>
        <v>0</v>
      </c>
      <c r="F82" s="43"/>
      <c r="G82" s="43"/>
      <c r="H82" s="43"/>
      <c r="I82" s="48">
        <f t="shared" si="28"/>
        <v>0</v>
      </c>
      <c r="J82" s="49" t="e">
        <f t="shared" si="29"/>
        <v>#DIV/0!</v>
      </c>
      <c r="K82" s="43"/>
    </row>
    <row r="83" spans="1:11" ht="14.25" hidden="1">
      <c r="A83" s="7">
        <v>2010750</v>
      </c>
      <c r="B83" s="7" t="s">
        <v>716</v>
      </c>
      <c r="C83" s="43"/>
      <c r="D83" s="43"/>
      <c r="E83" s="44">
        <f t="shared" si="27"/>
        <v>0</v>
      </c>
      <c r="F83" s="43"/>
      <c r="G83" s="43"/>
      <c r="H83" s="43"/>
      <c r="I83" s="48">
        <f t="shared" si="28"/>
        <v>0</v>
      </c>
      <c r="J83" s="49" t="e">
        <f t="shared" si="29"/>
        <v>#DIV/0!</v>
      </c>
      <c r="K83" s="43"/>
    </row>
    <row r="84" spans="1:11" ht="14.25" hidden="1">
      <c r="A84" s="7">
        <v>2010799</v>
      </c>
      <c r="B84" s="7" t="s">
        <v>757</v>
      </c>
      <c r="C84" s="43"/>
      <c r="D84" s="43"/>
      <c r="E84" s="44">
        <f t="shared" si="27"/>
        <v>0</v>
      </c>
      <c r="F84" s="43"/>
      <c r="G84" s="43"/>
      <c r="H84" s="43"/>
      <c r="I84" s="48">
        <f t="shared" si="28"/>
        <v>0</v>
      </c>
      <c r="J84" s="49" t="e">
        <f t="shared" si="29"/>
        <v>#DIV/0!</v>
      </c>
      <c r="K84" s="43"/>
    </row>
    <row r="85" spans="1:11" ht="14.25" hidden="1">
      <c r="A85" s="7">
        <v>20108</v>
      </c>
      <c r="B85" s="42" t="s">
        <v>758</v>
      </c>
      <c r="C85" s="9">
        <f aca="true" t="shared" si="30" ref="C85:I85">SUM(C86:C93)</f>
        <v>0</v>
      </c>
      <c r="D85" s="9">
        <f t="shared" si="30"/>
        <v>0</v>
      </c>
      <c r="E85" s="9">
        <f t="shared" si="30"/>
        <v>0</v>
      </c>
      <c r="F85" s="9">
        <f t="shared" si="30"/>
        <v>0</v>
      </c>
      <c r="G85" s="9">
        <f t="shared" si="30"/>
        <v>0</v>
      </c>
      <c r="H85" s="9">
        <f t="shared" si="30"/>
        <v>0</v>
      </c>
      <c r="I85" s="9">
        <f t="shared" si="30"/>
        <v>0</v>
      </c>
      <c r="J85" s="46" t="e">
        <f t="shared" si="29"/>
        <v>#DIV/0!</v>
      </c>
      <c r="K85" s="47"/>
    </row>
    <row r="86" spans="1:11" ht="14.25" hidden="1">
      <c r="A86" s="7">
        <v>2010801</v>
      </c>
      <c r="B86" s="7" t="s">
        <v>707</v>
      </c>
      <c r="C86" s="43"/>
      <c r="D86" s="43"/>
      <c r="E86" s="44">
        <f aca="true" t="shared" si="31" ref="E86:E93">SUM(F86:H86)</f>
        <v>0</v>
      </c>
      <c r="F86" s="43"/>
      <c r="G86" s="43"/>
      <c r="H86" s="43"/>
      <c r="I86" s="48">
        <f aca="true" t="shared" si="32" ref="I86:I93">E86-D86</f>
        <v>0</v>
      </c>
      <c r="J86" s="49" t="e">
        <f aca="true" t="shared" si="33" ref="J86:J94">I86/D86*100</f>
        <v>#DIV/0!</v>
      </c>
      <c r="K86" s="43"/>
    </row>
    <row r="87" spans="1:11" ht="14.25" hidden="1">
      <c r="A87" s="7">
        <v>2010802</v>
      </c>
      <c r="B87" s="7" t="s">
        <v>708</v>
      </c>
      <c r="C87" s="43"/>
      <c r="D87" s="43"/>
      <c r="E87" s="44">
        <f t="shared" si="31"/>
        <v>0</v>
      </c>
      <c r="F87" s="43"/>
      <c r="G87" s="43"/>
      <c r="H87" s="43"/>
      <c r="I87" s="48">
        <f t="shared" si="32"/>
        <v>0</v>
      </c>
      <c r="J87" s="49" t="e">
        <f t="shared" si="33"/>
        <v>#DIV/0!</v>
      </c>
      <c r="K87" s="43"/>
    </row>
    <row r="88" spans="1:11" ht="14.25" hidden="1">
      <c r="A88" s="7">
        <v>2010803</v>
      </c>
      <c r="B88" s="7" t="s">
        <v>709</v>
      </c>
      <c r="C88" s="43"/>
      <c r="D88" s="43"/>
      <c r="E88" s="44">
        <f t="shared" si="31"/>
        <v>0</v>
      </c>
      <c r="F88" s="43"/>
      <c r="G88" s="43"/>
      <c r="H88" s="43"/>
      <c r="I88" s="48">
        <f t="shared" si="32"/>
        <v>0</v>
      </c>
      <c r="J88" s="49" t="e">
        <f t="shared" si="33"/>
        <v>#DIV/0!</v>
      </c>
      <c r="K88" s="43"/>
    </row>
    <row r="89" spans="1:11" ht="14.25" hidden="1">
      <c r="A89" s="7">
        <v>2010804</v>
      </c>
      <c r="B89" s="7" t="s">
        <v>759</v>
      </c>
      <c r="C89" s="43"/>
      <c r="D89" s="43"/>
      <c r="E89" s="44">
        <f t="shared" si="31"/>
        <v>0</v>
      </c>
      <c r="F89" s="43"/>
      <c r="G89" s="43"/>
      <c r="H89" s="43"/>
      <c r="I89" s="48">
        <f t="shared" si="32"/>
        <v>0</v>
      </c>
      <c r="J89" s="49" t="e">
        <f t="shared" si="33"/>
        <v>#DIV/0!</v>
      </c>
      <c r="K89" s="43"/>
    </row>
    <row r="90" spans="1:11" ht="14.25" hidden="1">
      <c r="A90" s="7">
        <v>2010805</v>
      </c>
      <c r="B90" s="7" t="s">
        <v>760</v>
      </c>
      <c r="C90" s="43"/>
      <c r="D90" s="43"/>
      <c r="E90" s="44">
        <f t="shared" si="31"/>
        <v>0</v>
      </c>
      <c r="F90" s="43"/>
      <c r="G90" s="43"/>
      <c r="H90" s="43"/>
      <c r="I90" s="48">
        <f t="shared" si="32"/>
        <v>0</v>
      </c>
      <c r="J90" s="49" t="e">
        <f t="shared" si="33"/>
        <v>#DIV/0!</v>
      </c>
      <c r="K90" s="43"/>
    </row>
    <row r="91" spans="1:11" ht="14.25" hidden="1">
      <c r="A91" s="7">
        <v>2010806</v>
      </c>
      <c r="B91" s="7" t="s">
        <v>748</v>
      </c>
      <c r="C91" s="43"/>
      <c r="D91" s="43"/>
      <c r="E91" s="44">
        <f t="shared" si="31"/>
        <v>0</v>
      </c>
      <c r="F91" s="43"/>
      <c r="G91" s="43"/>
      <c r="H91" s="43"/>
      <c r="I91" s="48">
        <f t="shared" si="32"/>
        <v>0</v>
      </c>
      <c r="J91" s="49" t="e">
        <f t="shared" si="33"/>
        <v>#DIV/0!</v>
      </c>
      <c r="K91" s="43"/>
    </row>
    <row r="92" spans="1:11" ht="14.25" hidden="1">
      <c r="A92" s="7">
        <v>2010850</v>
      </c>
      <c r="B92" s="7" t="s">
        <v>716</v>
      </c>
      <c r="C92" s="43"/>
      <c r="D92" s="43"/>
      <c r="E92" s="44">
        <f t="shared" si="31"/>
        <v>0</v>
      </c>
      <c r="F92" s="43"/>
      <c r="G92" s="43"/>
      <c r="H92" s="43"/>
      <c r="I92" s="48">
        <f t="shared" si="32"/>
        <v>0</v>
      </c>
      <c r="J92" s="49" t="e">
        <f t="shared" si="33"/>
        <v>#DIV/0!</v>
      </c>
      <c r="K92" s="43"/>
    </row>
    <row r="93" spans="1:11" ht="14.25" hidden="1">
      <c r="A93" s="7">
        <v>2010899</v>
      </c>
      <c r="B93" s="7" t="s">
        <v>761</v>
      </c>
      <c r="C93" s="43"/>
      <c r="D93" s="43"/>
      <c r="E93" s="44">
        <f t="shared" si="31"/>
        <v>0</v>
      </c>
      <c r="F93" s="43"/>
      <c r="G93" s="43"/>
      <c r="H93" s="43"/>
      <c r="I93" s="48">
        <f t="shared" si="32"/>
        <v>0</v>
      </c>
      <c r="J93" s="49" t="e">
        <f t="shared" si="33"/>
        <v>#DIV/0!</v>
      </c>
      <c r="K93" s="43"/>
    </row>
    <row r="94" spans="1:11" ht="14.25" hidden="1">
      <c r="A94" s="7">
        <v>20109</v>
      </c>
      <c r="B94" s="42" t="s">
        <v>762</v>
      </c>
      <c r="C94" s="9">
        <f aca="true" t="shared" si="34" ref="C94:I94">SUM(C95:C106)</f>
        <v>0</v>
      </c>
      <c r="D94" s="9">
        <f t="shared" si="34"/>
        <v>0</v>
      </c>
      <c r="E94" s="9">
        <f t="shared" si="34"/>
        <v>0</v>
      </c>
      <c r="F94" s="9">
        <f t="shared" si="34"/>
        <v>0</v>
      </c>
      <c r="G94" s="9">
        <f t="shared" si="34"/>
        <v>0</v>
      </c>
      <c r="H94" s="9">
        <f t="shared" si="34"/>
        <v>0</v>
      </c>
      <c r="I94" s="9">
        <f t="shared" si="34"/>
        <v>0</v>
      </c>
      <c r="J94" s="46" t="e">
        <f t="shared" si="33"/>
        <v>#DIV/0!</v>
      </c>
      <c r="K94" s="47"/>
    </row>
    <row r="95" spans="1:11" ht="14.25" hidden="1">
      <c r="A95" s="7">
        <v>2010901</v>
      </c>
      <c r="B95" s="7" t="s">
        <v>707</v>
      </c>
      <c r="C95" s="43"/>
      <c r="D95" s="43"/>
      <c r="E95" s="44">
        <f aca="true" t="shared" si="35" ref="E95:E106">SUM(F95:H95)</f>
        <v>0</v>
      </c>
      <c r="F95" s="43"/>
      <c r="G95" s="43"/>
      <c r="H95" s="43"/>
      <c r="I95" s="48">
        <f aca="true" t="shared" si="36" ref="I95:I106">E95-D95</f>
        <v>0</v>
      </c>
      <c r="J95" s="49" t="e">
        <f aca="true" t="shared" si="37" ref="J95:J107">I95/D95*100</f>
        <v>#DIV/0!</v>
      </c>
      <c r="K95" s="43"/>
    </row>
    <row r="96" spans="1:11" ht="14.25" hidden="1">
      <c r="A96" s="7">
        <v>2010902</v>
      </c>
      <c r="B96" s="7" t="s">
        <v>708</v>
      </c>
      <c r="C96" s="43"/>
      <c r="D96" s="43"/>
      <c r="E96" s="44">
        <f t="shared" si="35"/>
        <v>0</v>
      </c>
      <c r="F96" s="43"/>
      <c r="G96" s="43"/>
      <c r="H96" s="43"/>
      <c r="I96" s="48">
        <f t="shared" si="36"/>
        <v>0</v>
      </c>
      <c r="J96" s="49" t="e">
        <f t="shared" si="37"/>
        <v>#DIV/0!</v>
      </c>
      <c r="K96" s="43"/>
    </row>
    <row r="97" spans="1:11" ht="14.25" hidden="1">
      <c r="A97" s="7">
        <v>2010903</v>
      </c>
      <c r="B97" s="7" t="s">
        <v>709</v>
      </c>
      <c r="C97" s="43"/>
      <c r="D97" s="43"/>
      <c r="E97" s="44">
        <f t="shared" si="35"/>
        <v>0</v>
      </c>
      <c r="F97" s="43"/>
      <c r="G97" s="43"/>
      <c r="H97" s="43"/>
      <c r="I97" s="48">
        <f t="shared" si="36"/>
        <v>0</v>
      </c>
      <c r="J97" s="49" t="e">
        <f t="shared" si="37"/>
        <v>#DIV/0!</v>
      </c>
      <c r="K97" s="43"/>
    </row>
    <row r="98" spans="1:11" ht="14.25" hidden="1">
      <c r="A98" s="7">
        <v>2010905</v>
      </c>
      <c r="B98" s="7" t="s">
        <v>763</v>
      </c>
      <c r="C98" s="43"/>
      <c r="D98" s="43"/>
      <c r="E98" s="44">
        <f t="shared" si="35"/>
        <v>0</v>
      </c>
      <c r="F98" s="43"/>
      <c r="G98" s="43"/>
      <c r="H98" s="43"/>
      <c r="I98" s="48">
        <f t="shared" si="36"/>
        <v>0</v>
      </c>
      <c r="J98" s="49" t="e">
        <f t="shared" si="37"/>
        <v>#DIV/0!</v>
      </c>
      <c r="K98" s="43"/>
    </row>
    <row r="99" spans="1:11" ht="14.25" hidden="1">
      <c r="A99" s="7">
        <v>2010907</v>
      </c>
      <c r="B99" s="7" t="s">
        <v>764</v>
      </c>
      <c r="C99" s="43"/>
      <c r="D99" s="43"/>
      <c r="E99" s="44">
        <f t="shared" si="35"/>
        <v>0</v>
      </c>
      <c r="F99" s="43"/>
      <c r="G99" s="43"/>
      <c r="H99" s="43"/>
      <c r="I99" s="48">
        <f t="shared" si="36"/>
        <v>0</v>
      </c>
      <c r="J99" s="49" t="e">
        <f t="shared" si="37"/>
        <v>#DIV/0!</v>
      </c>
      <c r="K99" s="43"/>
    </row>
    <row r="100" spans="1:11" ht="14.25" hidden="1">
      <c r="A100" s="7">
        <v>2010908</v>
      </c>
      <c r="B100" s="7" t="s">
        <v>748</v>
      </c>
      <c r="C100" s="43"/>
      <c r="D100" s="43"/>
      <c r="E100" s="44">
        <f t="shared" si="35"/>
        <v>0</v>
      </c>
      <c r="F100" s="43"/>
      <c r="G100" s="43"/>
      <c r="H100" s="43"/>
      <c r="I100" s="48">
        <f t="shared" si="36"/>
        <v>0</v>
      </c>
      <c r="J100" s="49" t="e">
        <f t="shared" si="37"/>
        <v>#DIV/0!</v>
      </c>
      <c r="K100" s="43"/>
    </row>
    <row r="101" spans="1:11" ht="14.25" hidden="1">
      <c r="A101" s="7">
        <v>2010909</v>
      </c>
      <c r="B101" s="7" t="s">
        <v>765</v>
      </c>
      <c r="C101" s="43"/>
      <c r="D101" s="43"/>
      <c r="E101" s="44">
        <f t="shared" si="35"/>
        <v>0</v>
      </c>
      <c r="F101" s="43"/>
      <c r="G101" s="43"/>
      <c r="H101" s="43"/>
      <c r="I101" s="48">
        <f t="shared" si="36"/>
        <v>0</v>
      </c>
      <c r="J101" s="49" t="e">
        <f t="shared" si="37"/>
        <v>#DIV/0!</v>
      </c>
      <c r="K101" s="43"/>
    </row>
    <row r="102" spans="1:11" ht="14.25" hidden="1">
      <c r="A102" s="7">
        <v>2010910</v>
      </c>
      <c r="B102" s="7" t="s">
        <v>766</v>
      </c>
      <c r="C102" s="43"/>
      <c r="D102" s="43"/>
      <c r="E102" s="44">
        <f t="shared" si="35"/>
        <v>0</v>
      </c>
      <c r="F102" s="43"/>
      <c r="G102" s="43"/>
      <c r="H102" s="43"/>
      <c r="I102" s="48">
        <f t="shared" si="36"/>
        <v>0</v>
      </c>
      <c r="J102" s="49" t="e">
        <f t="shared" si="37"/>
        <v>#DIV/0!</v>
      </c>
      <c r="K102" s="43"/>
    </row>
    <row r="103" spans="1:11" ht="14.25" hidden="1">
      <c r="A103" s="7">
        <v>2010911</v>
      </c>
      <c r="B103" s="7" t="s">
        <v>767</v>
      </c>
      <c r="C103" s="43"/>
      <c r="D103" s="43"/>
      <c r="E103" s="44">
        <f t="shared" si="35"/>
        <v>0</v>
      </c>
      <c r="F103" s="43"/>
      <c r="G103" s="43"/>
      <c r="H103" s="43"/>
      <c r="I103" s="48">
        <f t="shared" si="36"/>
        <v>0</v>
      </c>
      <c r="J103" s="49" t="e">
        <f t="shared" si="37"/>
        <v>#DIV/0!</v>
      </c>
      <c r="K103" s="43"/>
    </row>
    <row r="104" spans="1:11" ht="14.25" hidden="1">
      <c r="A104" s="7">
        <v>2010912</v>
      </c>
      <c r="B104" s="7" t="s">
        <v>768</v>
      </c>
      <c r="C104" s="43"/>
      <c r="D104" s="43"/>
      <c r="E104" s="44">
        <f t="shared" si="35"/>
        <v>0</v>
      </c>
      <c r="F104" s="43"/>
      <c r="G104" s="43"/>
      <c r="H104" s="43"/>
      <c r="I104" s="48">
        <f t="shared" si="36"/>
        <v>0</v>
      </c>
      <c r="J104" s="49" t="e">
        <f t="shared" si="37"/>
        <v>#DIV/0!</v>
      </c>
      <c r="K104" s="43"/>
    </row>
    <row r="105" spans="1:11" ht="14.25" hidden="1">
      <c r="A105" s="7">
        <v>2010950</v>
      </c>
      <c r="B105" s="7" t="s">
        <v>716</v>
      </c>
      <c r="C105" s="43"/>
      <c r="D105" s="43"/>
      <c r="E105" s="44">
        <f t="shared" si="35"/>
        <v>0</v>
      </c>
      <c r="F105" s="43"/>
      <c r="G105" s="43"/>
      <c r="H105" s="43"/>
      <c r="I105" s="48">
        <f t="shared" si="36"/>
        <v>0</v>
      </c>
      <c r="J105" s="49" t="e">
        <f t="shared" si="37"/>
        <v>#DIV/0!</v>
      </c>
      <c r="K105" s="43"/>
    </row>
    <row r="106" spans="1:11" ht="14.25" hidden="1">
      <c r="A106" s="7">
        <v>2010999</v>
      </c>
      <c r="B106" s="7" t="s">
        <v>769</v>
      </c>
      <c r="C106" s="43"/>
      <c r="D106" s="43"/>
      <c r="E106" s="44">
        <f t="shared" si="35"/>
        <v>0</v>
      </c>
      <c r="F106" s="43"/>
      <c r="G106" s="43"/>
      <c r="H106" s="43"/>
      <c r="I106" s="48">
        <f t="shared" si="36"/>
        <v>0</v>
      </c>
      <c r="J106" s="49" t="e">
        <f t="shared" si="37"/>
        <v>#DIV/0!</v>
      </c>
      <c r="K106" s="43"/>
    </row>
    <row r="107" spans="1:11" ht="14.25" hidden="1">
      <c r="A107" s="7">
        <v>20110</v>
      </c>
      <c r="B107" s="42" t="s">
        <v>770</v>
      </c>
      <c r="C107" s="9">
        <f aca="true" t="shared" si="38" ref="C107:I107">SUM(C108:C116)</f>
        <v>0</v>
      </c>
      <c r="D107" s="9">
        <f t="shared" si="38"/>
        <v>0</v>
      </c>
      <c r="E107" s="9">
        <f t="shared" si="38"/>
        <v>0</v>
      </c>
      <c r="F107" s="9">
        <f t="shared" si="38"/>
        <v>0</v>
      </c>
      <c r="G107" s="9">
        <f t="shared" si="38"/>
        <v>0</v>
      </c>
      <c r="H107" s="9">
        <f t="shared" si="38"/>
        <v>0</v>
      </c>
      <c r="I107" s="9">
        <f t="shared" si="38"/>
        <v>0</v>
      </c>
      <c r="J107" s="46" t="e">
        <f t="shared" si="37"/>
        <v>#DIV/0!</v>
      </c>
      <c r="K107" s="47"/>
    </row>
    <row r="108" spans="1:11" ht="14.25" hidden="1">
      <c r="A108" s="7">
        <v>2011001</v>
      </c>
      <c r="B108" s="7" t="s">
        <v>707</v>
      </c>
      <c r="C108" s="43"/>
      <c r="D108" s="43"/>
      <c r="E108" s="44">
        <f aca="true" t="shared" si="39" ref="E108:E116">SUM(F108:H108)</f>
        <v>0</v>
      </c>
      <c r="F108" s="43"/>
      <c r="G108" s="43"/>
      <c r="H108" s="43"/>
      <c r="I108" s="48">
        <f aca="true" t="shared" si="40" ref="I108:I116">E108-D108</f>
        <v>0</v>
      </c>
      <c r="J108" s="49" t="e">
        <f aca="true" t="shared" si="41" ref="J108:J117">I108/D108*100</f>
        <v>#DIV/0!</v>
      </c>
      <c r="K108" s="43"/>
    </row>
    <row r="109" spans="1:11" ht="14.25" hidden="1">
      <c r="A109" s="7">
        <v>2011002</v>
      </c>
      <c r="B109" s="7" t="s">
        <v>708</v>
      </c>
      <c r="C109" s="43"/>
      <c r="D109" s="43"/>
      <c r="E109" s="44">
        <f t="shared" si="39"/>
        <v>0</v>
      </c>
      <c r="F109" s="43"/>
      <c r="G109" s="43"/>
      <c r="H109" s="43"/>
      <c r="I109" s="48">
        <f t="shared" si="40"/>
        <v>0</v>
      </c>
      <c r="J109" s="49" t="e">
        <f t="shared" si="41"/>
        <v>#DIV/0!</v>
      </c>
      <c r="K109" s="43"/>
    </row>
    <row r="110" spans="1:11" ht="14.25" hidden="1">
      <c r="A110" s="7">
        <v>2011003</v>
      </c>
      <c r="B110" s="7" t="s">
        <v>709</v>
      </c>
      <c r="C110" s="43"/>
      <c r="D110" s="43"/>
      <c r="E110" s="44">
        <f t="shared" si="39"/>
        <v>0</v>
      </c>
      <c r="F110" s="43"/>
      <c r="G110" s="43"/>
      <c r="H110" s="43"/>
      <c r="I110" s="48">
        <f t="shared" si="40"/>
        <v>0</v>
      </c>
      <c r="J110" s="49" t="e">
        <f t="shared" si="41"/>
        <v>#DIV/0!</v>
      </c>
      <c r="K110" s="43"/>
    </row>
    <row r="111" spans="1:11" ht="14.25" hidden="1">
      <c r="A111" s="7">
        <v>2011004</v>
      </c>
      <c r="B111" s="7" t="s">
        <v>771</v>
      </c>
      <c r="C111" s="43"/>
      <c r="D111" s="43"/>
      <c r="E111" s="44">
        <f t="shared" si="39"/>
        <v>0</v>
      </c>
      <c r="F111" s="43"/>
      <c r="G111" s="43"/>
      <c r="H111" s="43"/>
      <c r="I111" s="48">
        <f t="shared" si="40"/>
        <v>0</v>
      </c>
      <c r="J111" s="49" t="e">
        <f t="shared" si="41"/>
        <v>#DIV/0!</v>
      </c>
      <c r="K111" s="43"/>
    </row>
    <row r="112" spans="1:11" ht="14.25" hidden="1">
      <c r="A112" s="7">
        <v>2011005</v>
      </c>
      <c r="B112" s="7" t="s">
        <v>772</v>
      </c>
      <c r="C112" s="43"/>
      <c r="D112" s="43"/>
      <c r="E112" s="44">
        <f t="shared" si="39"/>
        <v>0</v>
      </c>
      <c r="F112" s="43"/>
      <c r="G112" s="43"/>
      <c r="H112" s="43"/>
      <c r="I112" s="48">
        <f t="shared" si="40"/>
        <v>0</v>
      </c>
      <c r="J112" s="49" t="e">
        <f t="shared" si="41"/>
        <v>#DIV/0!</v>
      </c>
      <c r="K112" s="43"/>
    </row>
    <row r="113" spans="1:11" ht="14.25" hidden="1">
      <c r="A113" s="7">
        <v>2011007</v>
      </c>
      <c r="B113" s="7" t="s">
        <v>773</v>
      </c>
      <c r="C113" s="43"/>
      <c r="D113" s="43"/>
      <c r="E113" s="44">
        <f t="shared" si="39"/>
        <v>0</v>
      </c>
      <c r="F113" s="43"/>
      <c r="G113" s="43"/>
      <c r="H113" s="43"/>
      <c r="I113" s="48">
        <f t="shared" si="40"/>
        <v>0</v>
      </c>
      <c r="J113" s="49" t="e">
        <f t="shared" si="41"/>
        <v>#DIV/0!</v>
      </c>
      <c r="K113" s="43"/>
    </row>
    <row r="114" spans="1:11" ht="14.25" hidden="1">
      <c r="A114" s="7">
        <v>2011008</v>
      </c>
      <c r="B114" s="7" t="s">
        <v>774</v>
      </c>
      <c r="C114" s="43"/>
      <c r="D114" s="43"/>
      <c r="E114" s="44">
        <f t="shared" si="39"/>
        <v>0</v>
      </c>
      <c r="F114" s="43"/>
      <c r="G114" s="43"/>
      <c r="H114" s="43"/>
      <c r="I114" s="48">
        <f t="shared" si="40"/>
        <v>0</v>
      </c>
      <c r="J114" s="49" t="e">
        <f t="shared" si="41"/>
        <v>#DIV/0!</v>
      </c>
      <c r="K114" s="43"/>
    </row>
    <row r="115" spans="1:11" ht="14.25" hidden="1">
      <c r="A115" s="7">
        <v>2011050</v>
      </c>
      <c r="B115" s="7" t="s">
        <v>716</v>
      </c>
      <c r="C115" s="43"/>
      <c r="D115" s="43"/>
      <c r="E115" s="44">
        <f t="shared" si="39"/>
        <v>0</v>
      </c>
      <c r="F115" s="43"/>
      <c r="G115" s="43"/>
      <c r="H115" s="43"/>
      <c r="I115" s="48">
        <f t="shared" si="40"/>
        <v>0</v>
      </c>
      <c r="J115" s="49" t="e">
        <f t="shared" si="41"/>
        <v>#DIV/0!</v>
      </c>
      <c r="K115" s="43"/>
    </row>
    <row r="116" spans="1:11" ht="14.25" hidden="1">
      <c r="A116" s="7">
        <v>2011099</v>
      </c>
      <c r="B116" s="7" t="s">
        <v>775</v>
      </c>
      <c r="C116" s="43"/>
      <c r="D116" s="43"/>
      <c r="E116" s="44">
        <f t="shared" si="39"/>
        <v>0</v>
      </c>
      <c r="F116" s="43"/>
      <c r="G116" s="43"/>
      <c r="H116" s="43"/>
      <c r="I116" s="48">
        <f t="shared" si="40"/>
        <v>0</v>
      </c>
      <c r="J116" s="49" t="e">
        <f t="shared" si="41"/>
        <v>#DIV/0!</v>
      </c>
      <c r="K116" s="43"/>
    </row>
    <row r="117" spans="1:11" ht="14.25">
      <c r="A117" s="7">
        <v>20111</v>
      </c>
      <c r="B117" s="42" t="s">
        <v>776</v>
      </c>
      <c r="C117" s="9">
        <f aca="true" t="shared" si="42" ref="C117:I117">SUM(C118:C125)</f>
        <v>65000</v>
      </c>
      <c r="D117" s="9">
        <f t="shared" si="42"/>
        <v>65000</v>
      </c>
      <c r="E117" s="9">
        <f t="shared" si="42"/>
        <v>63200</v>
      </c>
      <c r="F117" s="9">
        <f t="shared" si="42"/>
        <v>50000</v>
      </c>
      <c r="G117" s="9">
        <f t="shared" si="42"/>
        <v>0</v>
      </c>
      <c r="H117" s="9">
        <f t="shared" si="42"/>
        <v>13200</v>
      </c>
      <c r="I117" s="9">
        <f t="shared" si="42"/>
        <v>-1800</v>
      </c>
      <c r="J117" s="46">
        <f t="shared" si="41"/>
        <v>-2.8</v>
      </c>
      <c r="K117" s="47"/>
    </row>
    <row r="118" spans="1:11" ht="14.25" hidden="1">
      <c r="A118" s="7">
        <v>2011101</v>
      </c>
      <c r="B118" s="7" t="s">
        <v>707</v>
      </c>
      <c r="C118" s="43"/>
      <c r="D118" s="43"/>
      <c r="E118" s="44">
        <f aca="true" t="shared" si="43" ref="E118:E125">SUM(F118:H118)</f>
        <v>0</v>
      </c>
      <c r="F118" s="43"/>
      <c r="G118" s="43"/>
      <c r="H118" s="43"/>
      <c r="I118" s="48">
        <f aca="true" t="shared" si="44" ref="I118:I125">E118-D118</f>
        <v>0</v>
      </c>
      <c r="J118" s="49" t="e">
        <f aca="true" t="shared" si="45" ref="J118:J126">I118/D118*100</f>
        <v>#DIV/0!</v>
      </c>
      <c r="K118" s="43"/>
    </row>
    <row r="119" spans="1:11" ht="14.25" hidden="1">
      <c r="A119" s="7">
        <v>2011102</v>
      </c>
      <c r="B119" s="7" t="s">
        <v>708</v>
      </c>
      <c r="C119" s="43"/>
      <c r="D119" s="43"/>
      <c r="E119" s="44">
        <f t="shared" si="43"/>
        <v>0</v>
      </c>
      <c r="F119" s="43"/>
      <c r="G119" s="43"/>
      <c r="H119" s="43"/>
      <c r="I119" s="48">
        <f t="shared" si="44"/>
        <v>0</v>
      </c>
      <c r="J119" s="49" t="e">
        <f t="shared" si="45"/>
        <v>#DIV/0!</v>
      </c>
      <c r="K119" s="43"/>
    </row>
    <row r="120" spans="1:11" ht="14.25" hidden="1">
      <c r="A120" s="7">
        <v>2011103</v>
      </c>
      <c r="B120" s="7" t="s">
        <v>709</v>
      </c>
      <c r="C120" s="43"/>
      <c r="D120" s="43"/>
      <c r="E120" s="44">
        <f t="shared" si="43"/>
        <v>0</v>
      </c>
      <c r="F120" s="43"/>
      <c r="G120" s="43"/>
      <c r="H120" s="43"/>
      <c r="I120" s="48">
        <f t="shared" si="44"/>
        <v>0</v>
      </c>
      <c r="J120" s="49" t="e">
        <f t="shared" si="45"/>
        <v>#DIV/0!</v>
      </c>
      <c r="K120" s="43"/>
    </row>
    <row r="121" spans="1:11" ht="14.25" hidden="1">
      <c r="A121" s="7">
        <v>2011104</v>
      </c>
      <c r="B121" s="7" t="s">
        <v>777</v>
      </c>
      <c r="C121" s="43"/>
      <c r="D121" s="43"/>
      <c r="E121" s="44">
        <f t="shared" si="43"/>
        <v>0</v>
      </c>
      <c r="F121" s="43"/>
      <c r="G121" s="43"/>
      <c r="H121" s="43"/>
      <c r="I121" s="48">
        <f t="shared" si="44"/>
        <v>0</v>
      </c>
      <c r="J121" s="49" t="e">
        <f t="shared" si="45"/>
        <v>#DIV/0!</v>
      </c>
      <c r="K121" s="43"/>
    </row>
    <row r="122" spans="1:11" ht="14.25" hidden="1">
      <c r="A122" s="7">
        <v>2011105</v>
      </c>
      <c r="B122" s="7" t="s">
        <v>778</v>
      </c>
      <c r="C122" s="43"/>
      <c r="D122" s="43"/>
      <c r="E122" s="44">
        <f t="shared" si="43"/>
        <v>0</v>
      </c>
      <c r="F122" s="43"/>
      <c r="G122" s="43"/>
      <c r="H122" s="43"/>
      <c r="I122" s="48">
        <f t="shared" si="44"/>
        <v>0</v>
      </c>
      <c r="J122" s="49" t="e">
        <f t="shared" si="45"/>
        <v>#DIV/0!</v>
      </c>
      <c r="K122" s="43"/>
    </row>
    <row r="123" spans="1:11" ht="14.25" hidden="1">
      <c r="A123" s="7">
        <v>2011106</v>
      </c>
      <c r="B123" s="7" t="s">
        <v>779</v>
      </c>
      <c r="C123" s="43"/>
      <c r="D123" s="43"/>
      <c r="E123" s="44">
        <f t="shared" si="43"/>
        <v>0</v>
      </c>
      <c r="F123" s="43"/>
      <c r="G123" s="43"/>
      <c r="H123" s="43"/>
      <c r="I123" s="48">
        <f t="shared" si="44"/>
        <v>0</v>
      </c>
      <c r="J123" s="49" t="e">
        <f t="shared" si="45"/>
        <v>#DIV/0!</v>
      </c>
      <c r="K123" s="43"/>
    </row>
    <row r="124" spans="1:11" ht="14.25" hidden="1">
      <c r="A124" s="7">
        <v>2011150</v>
      </c>
      <c r="B124" s="7" t="s">
        <v>716</v>
      </c>
      <c r="C124" s="43"/>
      <c r="D124" s="43"/>
      <c r="E124" s="44">
        <f t="shared" si="43"/>
        <v>0</v>
      </c>
      <c r="F124" s="43"/>
      <c r="G124" s="43"/>
      <c r="H124" s="43"/>
      <c r="I124" s="48">
        <f t="shared" si="44"/>
        <v>0</v>
      </c>
      <c r="J124" s="49" t="e">
        <f t="shared" si="45"/>
        <v>#DIV/0!</v>
      </c>
      <c r="K124" s="43"/>
    </row>
    <row r="125" spans="1:11" ht="14.25">
      <c r="A125" s="7">
        <v>2011199</v>
      </c>
      <c r="B125" s="7" t="s">
        <v>780</v>
      </c>
      <c r="C125" s="43">
        <v>65000</v>
      </c>
      <c r="D125" s="43">
        <v>65000</v>
      </c>
      <c r="E125" s="44">
        <f t="shared" si="43"/>
        <v>63200</v>
      </c>
      <c r="F125" s="43">
        <v>50000</v>
      </c>
      <c r="G125" s="43"/>
      <c r="H125" s="43">
        <v>13200</v>
      </c>
      <c r="I125" s="48">
        <f t="shared" si="44"/>
        <v>-1800</v>
      </c>
      <c r="J125" s="49">
        <f t="shared" si="45"/>
        <v>-2.8</v>
      </c>
      <c r="K125" s="43"/>
    </row>
    <row r="126" spans="1:11" ht="14.25" hidden="1">
      <c r="A126" s="7">
        <v>20113</v>
      </c>
      <c r="B126" s="42" t="s">
        <v>781</v>
      </c>
      <c r="C126" s="9">
        <f aca="true" t="shared" si="46" ref="C126:I126">SUM(C127:C136)</f>
        <v>0</v>
      </c>
      <c r="D126" s="9">
        <f t="shared" si="46"/>
        <v>0</v>
      </c>
      <c r="E126" s="9">
        <f t="shared" si="46"/>
        <v>0</v>
      </c>
      <c r="F126" s="9">
        <f t="shared" si="46"/>
        <v>0</v>
      </c>
      <c r="G126" s="9">
        <f t="shared" si="46"/>
        <v>0</v>
      </c>
      <c r="H126" s="9">
        <f t="shared" si="46"/>
        <v>0</v>
      </c>
      <c r="I126" s="9">
        <f t="shared" si="46"/>
        <v>0</v>
      </c>
      <c r="J126" s="46" t="e">
        <f t="shared" si="45"/>
        <v>#DIV/0!</v>
      </c>
      <c r="K126" s="47"/>
    </row>
    <row r="127" spans="1:11" ht="14.25" hidden="1">
      <c r="A127" s="7">
        <v>2011301</v>
      </c>
      <c r="B127" s="7" t="s">
        <v>707</v>
      </c>
      <c r="C127" s="43"/>
      <c r="D127" s="43"/>
      <c r="E127" s="44">
        <f aca="true" t="shared" si="47" ref="E127:E136">SUM(F127:H127)</f>
        <v>0</v>
      </c>
      <c r="F127" s="43"/>
      <c r="G127" s="43"/>
      <c r="H127" s="43"/>
      <c r="I127" s="48">
        <f aca="true" t="shared" si="48" ref="I127:I136">E127-D127</f>
        <v>0</v>
      </c>
      <c r="J127" s="49" t="e">
        <f aca="true" t="shared" si="49" ref="J127:J137">I127/D127*100</f>
        <v>#DIV/0!</v>
      </c>
      <c r="K127" s="43"/>
    </row>
    <row r="128" spans="1:11" ht="14.25" hidden="1">
      <c r="A128" s="7">
        <v>2011302</v>
      </c>
      <c r="B128" s="7" t="s">
        <v>708</v>
      </c>
      <c r="C128" s="43"/>
      <c r="D128" s="43"/>
      <c r="E128" s="44">
        <f t="shared" si="47"/>
        <v>0</v>
      </c>
      <c r="F128" s="43"/>
      <c r="G128" s="43"/>
      <c r="H128" s="43"/>
      <c r="I128" s="48">
        <f t="shared" si="48"/>
        <v>0</v>
      </c>
      <c r="J128" s="49" t="e">
        <f t="shared" si="49"/>
        <v>#DIV/0!</v>
      </c>
      <c r="K128" s="43"/>
    </row>
    <row r="129" spans="1:11" ht="14.25" hidden="1">
      <c r="A129" s="7">
        <v>2011303</v>
      </c>
      <c r="B129" s="7" t="s">
        <v>709</v>
      </c>
      <c r="C129" s="43"/>
      <c r="D129" s="43"/>
      <c r="E129" s="44">
        <f t="shared" si="47"/>
        <v>0</v>
      </c>
      <c r="F129" s="43"/>
      <c r="G129" s="43"/>
      <c r="H129" s="43"/>
      <c r="I129" s="48">
        <f t="shared" si="48"/>
        <v>0</v>
      </c>
      <c r="J129" s="49" t="e">
        <f t="shared" si="49"/>
        <v>#DIV/0!</v>
      </c>
      <c r="K129" s="43"/>
    </row>
    <row r="130" spans="1:11" ht="14.25" hidden="1">
      <c r="A130" s="7">
        <v>2011304</v>
      </c>
      <c r="B130" s="7" t="s">
        <v>782</v>
      </c>
      <c r="C130" s="43"/>
      <c r="D130" s="43"/>
      <c r="E130" s="44">
        <f t="shared" si="47"/>
        <v>0</v>
      </c>
      <c r="F130" s="43"/>
      <c r="G130" s="43"/>
      <c r="H130" s="43"/>
      <c r="I130" s="48">
        <f t="shared" si="48"/>
        <v>0</v>
      </c>
      <c r="J130" s="49" t="e">
        <f t="shared" si="49"/>
        <v>#DIV/0!</v>
      </c>
      <c r="K130" s="43"/>
    </row>
    <row r="131" spans="1:11" ht="14.25" hidden="1">
      <c r="A131" s="7">
        <v>2011305</v>
      </c>
      <c r="B131" s="7" t="s">
        <v>783</v>
      </c>
      <c r="C131" s="43"/>
      <c r="D131" s="43"/>
      <c r="E131" s="44">
        <f t="shared" si="47"/>
        <v>0</v>
      </c>
      <c r="F131" s="43"/>
      <c r="G131" s="43"/>
      <c r="H131" s="43"/>
      <c r="I131" s="48">
        <f t="shared" si="48"/>
        <v>0</v>
      </c>
      <c r="J131" s="49" t="e">
        <f t="shared" si="49"/>
        <v>#DIV/0!</v>
      </c>
      <c r="K131" s="43"/>
    </row>
    <row r="132" spans="1:11" ht="14.25" hidden="1">
      <c r="A132" s="7">
        <v>2011306</v>
      </c>
      <c r="B132" s="7" t="s">
        <v>784</v>
      </c>
      <c r="C132" s="43"/>
      <c r="D132" s="43"/>
      <c r="E132" s="44">
        <f t="shared" si="47"/>
        <v>0</v>
      </c>
      <c r="F132" s="43"/>
      <c r="G132" s="43"/>
      <c r="H132" s="43"/>
      <c r="I132" s="48">
        <f t="shared" si="48"/>
        <v>0</v>
      </c>
      <c r="J132" s="49" t="e">
        <f t="shared" si="49"/>
        <v>#DIV/0!</v>
      </c>
      <c r="K132" s="43"/>
    </row>
    <row r="133" spans="1:11" ht="14.25" hidden="1">
      <c r="A133" s="7">
        <v>2011307</v>
      </c>
      <c r="B133" s="7" t="s">
        <v>785</v>
      </c>
      <c r="C133" s="43"/>
      <c r="D133" s="43"/>
      <c r="E133" s="44">
        <f t="shared" si="47"/>
        <v>0</v>
      </c>
      <c r="F133" s="43"/>
      <c r="G133" s="43"/>
      <c r="H133" s="43"/>
      <c r="I133" s="48">
        <f t="shared" si="48"/>
        <v>0</v>
      </c>
      <c r="J133" s="49" t="e">
        <f t="shared" si="49"/>
        <v>#DIV/0!</v>
      </c>
      <c r="K133" s="43"/>
    </row>
    <row r="134" spans="1:11" ht="14.25" hidden="1">
      <c r="A134" s="7">
        <v>2011308</v>
      </c>
      <c r="B134" s="7" t="s">
        <v>786</v>
      </c>
      <c r="C134" s="43"/>
      <c r="D134" s="43"/>
      <c r="E134" s="44">
        <f t="shared" si="47"/>
        <v>0</v>
      </c>
      <c r="F134" s="43"/>
      <c r="G134" s="43"/>
      <c r="H134" s="43"/>
      <c r="I134" s="48">
        <f t="shared" si="48"/>
        <v>0</v>
      </c>
      <c r="J134" s="49" t="e">
        <f t="shared" si="49"/>
        <v>#DIV/0!</v>
      </c>
      <c r="K134" s="43"/>
    </row>
    <row r="135" spans="1:11" ht="14.25" hidden="1">
      <c r="A135" s="7">
        <v>2011350</v>
      </c>
      <c r="B135" s="7" t="s">
        <v>716</v>
      </c>
      <c r="C135" s="43"/>
      <c r="D135" s="43"/>
      <c r="E135" s="44">
        <f t="shared" si="47"/>
        <v>0</v>
      </c>
      <c r="F135" s="43"/>
      <c r="G135" s="43"/>
      <c r="H135" s="43"/>
      <c r="I135" s="48">
        <f t="shared" si="48"/>
        <v>0</v>
      </c>
      <c r="J135" s="49" t="e">
        <f t="shared" si="49"/>
        <v>#DIV/0!</v>
      </c>
      <c r="K135" s="43"/>
    </row>
    <row r="136" spans="1:11" ht="14.25" hidden="1">
      <c r="A136" s="7">
        <v>2011399</v>
      </c>
      <c r="B136" s="7" t="s">
        <v>787</v>
      </c>
      <c r="C136" s="43"/>
      <c r="D136" s="43"/>
      <c r="E136" s="44">
        <f t="shared" si="47"/>
        <v>0</v>
      </c>
      <c r="F136" s="43"/>
      <c r="G136" s="43"/>
      <c r="H136" s="43"/>
      <c r="I136" s="48">
        <f t="shared" si="48"/>
        <v>0</v>
      </c>
      <c r="J136" s="49" t="e">
        <f t="shared" si="49"/>
        <v>#DIV/0!</v>
      </c>
      <c r="K136" s="43"/>
    </row>
    <row r="137" spans="1:11" ht="14.25" hidden="1">
      <c r="A137" s="7">
        <v>20114</v>
      </c>
      <c r="B137" s="42" t="s">
        <v>788</v>
      </c>
      <c r="C137" s="9">
        <f aca="true" t="shared" si="50" ref="C137:I137">SUM(C138:C149)</f>
        <v>0</v>
      </c>
      <c r="D137" s="9">
        <f t="shared" si="50"/>
        <v>0</v>
      </c>
      <c r="E137" s="9">
        <f t="shared" si="50"/>
        <v>0</v>
      </c>
      <c r="F137" s="9">
        <f t="shared" si="50"/>
        <v>0</v>
      </c>
      <c r="G137" s="9">
        <f t="shared" si="50"/>
        <v>0</v>
      </c>
      <c r="H137" s="9">
        <f t="shared" si="50"/>
        <v>0</v>
      </c>
      <c r="I137" s="9">
        <f t="shared" si="50"/>
        <v>0</v>
      </c>
      <c r="J137" s="46" t="e">
        <f t="shared" si="49"/>
        <v>#DIV/0!</v>
      </c>
      <c r="K137" s="47"/>
    </row>
    <row r="138" spans="1:11" ht="14.25" hidden="1">
      <c r="A138" s="7">
        <v>2011401</v>
      </c>
      <c r="B138" s="7" t="s">
        <v>707</v>
      </c>
      <c r="C138" s="43"/>
      <c r="D138" s="43"/>
      <c r="E138" s="44">
        <f aca="true" t="shared" si="51" ref="E138:E149">SUM(F138:H138)</f>
        <v>0</v>
      </c>
      <c r="F138" s="43"/>
      <c r="G138" s="43"/>
      <c r="H138" s="43"/>
      <c r="I138" s="48">
        <f aca="true" t="shared" si="52" ref="I138:I149">E138-D138</f>
        <v>0</v>
      </c>
      <c r="J138" s="49" t="e">
        <f aca="true" t="shared" si="53" ref="J138:J150">I138/D138*100</f>
        <v>#DIV/0!</v>
      </c>
      <c r="K138" s="43"/>
    </row>
    <row r="139" spans="1:11" ht="14.25" hidden="1">
      <c r="A139" s="7">
        <v>2011402</v>
      </c>
      <c r="B139" s="7" t="s">
        <v>708</v>
      </c>
      <c r="C139" s="43"/>
      <c r="D139" s="43"/>
      <c r="E139" s="44">
        <f t="shared" si="51"/>
        <v>0</v>
      </c>
      <c r="F139" s="43"/>
      <c r="G139" s="43"/>
      <c r="H139" s="43"/>
      <c r="I139" s="48">
        <f t="shared" si="52"/>
        <v>0</v>
      </c>
      <c r="J139" s="49" t="e">
        <f t="shared" si="53"/>
        <v>#DIV/0!</v>
      </c>
      <c r="K139" s="43"/>
    </row>
    <row r="140" spans="1:11" ht="14.25" hidden="1">
      <c r="A140" s="7">
        <v>2011403</v>
      </c>
      <c r="B140" s="7" t="s">
        <v>709</v>
      </c>
      <c r="C140" s="43"/>
      <c r="D140" s="43"/>
      <c r="E140" s="44">
        <f t="shared" si="51"/>
        <v>0</v>
      </c>
      <c r="F140" s="43"/>
      <c r="G140" s="43"/>
      <c r="H140" s="43"/>
      <c r="I140" s="48">
        <f t="shared" si="52"/>
        <v>0</v>
      </c>
      <c r="J140" s="49" t="e">
        <f t="shared" si="53"/>
        <v>#DIV/0!</v>
      </c>
      <c r="K140" s="43"/>
    </row>
    <row r="141" spans="1:11" ht="14.25" hidden="1">
      <c r="A141" s="7">
        <v>2011404</v>
      </c>
      <c r="B141" s="7" t="s">
        <v>789</v>
      </c>
      <c r="C141" s="43"/>
      <c r="D141" s="43"/>
      <c r="E141" s="44">
        <f t="shared" si="51"/>
        <v>0</v>
      </c>
      <c r="F141" s="43"/>
      <c r="G141" s="43"/>
      <c r="H141" s="43"/>
      <c r="I141" s="48">
        <f t="shared" si="52"/>
        <v>0</v>
      </c>
      <c r="J141" s="49" t="e">
        <f t="shared" si="53"/>
        <v>#DIV/0!</v>
      </c>
      <c r="K141" s="43"/>
    </row>
    <row r="142" spans="1:11" ht="14.25" hidden="1">
      <c r="A142" s="7">
        <v>2011405</v>
      </c>
      <c r="B142" s="7" t="s">
        <v>790</v>
      </c>
      <c r="C142" s="43"/>
      <c r="D142" s="43"/>
      <c r="E142" s="44">
        <f t="shared" si="51"/>
        <v>0</v>
      </c>
      <c r="F142" s="43"/>
      <c r="G142" s="43"/>
      <c r="H142" s="43"/>
      <c r="I142" s="48">
        <f t="shared" si="52"/>
        <v>0</v>
      </c>
      <c r="J142" s="49" t="e">
        <f t="shared" si="53"/>
        <v>#DIV/0!</v>
      </c>
      <c r="K142" s="43"/>
    </row>
    <row r="143" spans="1:11" ht="14.25" hidden="1">
      <c r="A143" s="7">
        <v>2011406</v>
      </c>
      <c r="B143" s="7" t="s">
        <v>791</v>
      </c>
      <c r="C143" s="43"/>
      <c r="D143" s="43"/>
      <c r="E143" s="44">
        <f t="shared" si="51"/>
        <v>0</v>
      </c>
      <c r="F143" s="43"/>
      <c r="G143" s="43"/>
      <c r="H143" s="43"/>
      <c r="I143" s="48">
        <f t="shared" si="52"/>
        <v>0</v>
      </c>
      <c r="J143" s="49" t="e">
        <f t="shared" si="53"/>
        <v>#DIV/0!</v>
      </c>
      <c r="K143" s="43"/>
    </row>
    <row r="144" spans="1:11" ht="14.25" hidden="1">
      <c r="A144" s="7">
        <v>2011408</v>
      </c>
      <c r="B144" s="7" t="s">
        <v>792</v>
      </c>
      <c r="C144" s="43"/>
      <c r="D144" s="43"/>
      <c r="E144" s="44">
        <f t="shared" si="51"/>
        <v>0</v>
      </c>
      <c r="F144" s="43"/>
      <c r="G144" s="43"/>
      <c r="H144" s="43"/>
      <c r="I144" s="48">
        <f t="shared" si="52"/>
        <v>0</v>
      </c>
      <c r="J144" s="49" t="e">
        <f t="shared" si="53"/>
        <v>#DIV/0!</v>
      </c>
      <c r="K144" s="43"/>
    </row>
    <row r="145" spans="1:11" ht="14.25" hidden="1">
      <c r="A145" s="7">
        <v>2011409</v>
      </c>
      <c r="B145" s="7" t="s">
        <v>793</v>
      </c>
      <c r="C145" s="43"/>
      <c r="D145" s="43"/>
      <c r="E145" s="44">
        <f t="shared" si="51"/>
        <v>0</v>
      </c>
      <c r="F145" s="43"/>
      <c r="G145" s="43"/>
      <c r="H145" s="43"/>
      <c r="I145" s="48">
        <f t="shared" si="52"/>
        <v>0</v>
      </c>
      <c r="J145" s="49" t="e">
        <f t="shared" si="53"/>
        <v>#DIV/0!</v>
      </c>
      <c r="K145" s="43"/>
    </row>
    <row r="146" spans="1:11" ht="14.25" hidden="1">
      <c r="A146" s="7">
        <v>2011410</v>
      </c>
      <c r="B146" s="7" t="s">
        <v>794</v>
      </c>
      <c r="C146" s="43"/>
      <c r="D146" s="43"/>
      <c r="E146" s="44">
        <f t="shared" si="51"/>
        <v>0</v>
      </c>
      <c r="F146" s="43"/>
      <c r="G146" s="43"/>
      <c r="H146" s="43"/>
      <c r="I146" s="48">
        <f t="shared" si="52"/>
        <v>0</v>
      </c>
      <c r="J146" s="49" t="e">
        <f t="shared" si="53"/>
        <v>#DIV/0!</v>
      </c>
      <c r="K146" s="43"/>
    </row>
    <row r="147" spans="1:11" ht="14.25" hidden="1">
      <c r="A147" s="7">
        <v>2011411</v>
      </c>
      <c r="B147" s="7" t="s">
        <v>795</v>
      </c>
      <c r="C147" s="43"/>
      <c r="D147" s="43"/>
      <c r="E147" s="44">
        <f t="shared" si="51"/>
        <v>0</v>
      </c>
      <c r="F147" s="43"/>
      <c r="G147" s="43"/>
      <c r="H147" s="43"/>
      <c r="I147" s="48">
        <f t="shared" si="52"/>
        <v>0</v>
      </c>
      <c r="J147" s="49" t="e">
        <f t="shared" si="53"/>
        <v>#DIV/0!</v>
      </c>
      <c r="K147" s="43"/>
    </row>
    <row r="148" spans="1:11" ht="14.25" hidden="1">
      <c r="A148" s="7">
        <v>2011450</v>
      </c>
      <c r="B148" s="7" t="s">
        <v>716</v>
      </c>
      <c r="C148" s="43"/>
      <c r="D148" s="43"/>
      <c r="E148" s="44">
        <f t="shared" si="51"/>
        <v>0</v>
      </c>
      <c r="F148" s="43"/>
      <c r="G148" s="43"/>
      <c r="H148" s="43"/>
      <c r="I148" s="48">
        <f t="shared" si="52"/>
        <v>0</v>
      </c>
      <c r="J148" s="49" t="e">
        <f t="shared" si="53"/>
        <v>#DIV/0!</v>
      </c>
      <c r="K148" s="43"/>
    </row>
    <row r="149" spans="1:11" ht="14.25" hidden="1">
      <c r="A149" s="7">
        <v>2011499</v>
      </c>
      <c r="B149" s="7" t="s">
        <v>796</v>
      </c>
      <c r="C149" s="43"/>
      <c r="D149" s="43"/>
      <c r="E149" s="44">
        <f t="shared" si="51"/>
        <v>0</v>
      </c>
      <c r="F149" s="43"/>
      <c r="G149" s="43"/>
      <c r="H149" s="43"/>
      <c r="I149" s="48">
        <f t="shared" si="52"/>
        <v>0</v>
      </c>
      <c r="J149" s="49" t="e">
        <f t="shared" si="53"/>
        <v>#DIV/0!</v>
      </c>
      <c r="K149" s="43"/>
    </row>
    <row r="150" spans="1:11" ht="14.25" hidden="1">
      <c r="A150" s="7">
        <v>20123</v>
      </c>
      <c r="B150" s="42" t="s">
        <v>797</v>
      </c>
      <c r="C150" s="9">
        <f aca="true" t="shared" si="54" ref="C150:I150">SUM(C151:C156)</f>
        <v>0</v>
      </c>
      <c r="D150" s="9">
        <f t="shared" si="54"/>
        <v>0</v>
      </c>
      <c r="E150" s="9">
        <f t="shared" si="54"/>
        <v>0</v>
      </c>
      <c r="F150" s="9">
        <f t="shared" si="54"/>
        <v>0</v>
      </c>
      <c r="G150" s="9">
        <f t="shared" si="54"/>
        <v>0</v>
      </c>
      <c r="H150" s="9">
        <f t="shared" si="54"/>
        <v>0</v>
      </c>
      <c r="I150" s="9">
        <f t="shared" si="54"/>
        <v>0</v>
      </c>
      <c r="J150" s="46" t="e">
        <f t="shared" si="53"/>
        <v>#DIV/0!</v>
      </c>
      <c r="K150" s="47"/>
    </row>
    <row r="151" spans="1:11" ht="14.25" hidden="1">
      <c r="A151" s="7">
        <v>2012301</v>
      </c>
      <c r="B151" s="7" t="s">
        <v>707</v>
      </c>
      <c r="C151" s="43"/>
      <c r="D151" s="43"/>
      <c r="E151" s="44">
        <f aca="true" t="shared" si="55" ref="E151:E156">SUM(F151:H151)</f>
        <v>0</v>
      </c>
      <c r="F151" s="43"/>
      <c r="G151" s="43"/>
      <c r="H151" s="43"/>
      <c r="I151" s="48">
        <f aca="true" t="shared" si="56" ref="I151:I156">E151-D151</f>
        <v>0</v>
      </c>
      <c r="J151" s="49" t="e">
        <f aca="true" t="shared" si="57" ref="J151:J157">I151/D151*100</f>
        <v>#DIV/0!</v>
      </c>
      <c r="K151" s="43"/>
    </row>
    <row r="152" spans="1:11" ht="14.25" hidden="1">
      <c r="A152" s="7">
        <v>2012302</v>
      </c>
      <c r="B152" s="7" t="s">
        <v>708</v>
      </c>
      <c r="C152" s="43"/>
      <c r="D152" s="43"/>
      <c r="E152" s="44">
        <f t="shared" si="55"/>
        <v>0</v>
      </c>
      <c r="F152" s="43"/>
      <c r="G152" s="43"/>
      <c r="H152" s="43"/>
      <c r="I152" s="48">
        <f t="shared" si="56"/>
        <v>0</v>
      </c>
      <c r="J152" s="49" t="e">
        <f t="shared" si="57"/>
        <v>#DIV/0!</v>
      </c>
      <c r="K152" s="43"/>
    </row>
    <row r="153" spans="1:11" ht="14.25" hidden="1">
      <c r="A153" s="7">
        <v>2012303</v>
      </c>
      <c r="B153" s="7" t="s">
        <v>709</v>
      </c>
      <c r="C153" s="43"/>
      <c r="D153" s="43"/>
      <c r="E153" s="44">
        <f t="shared" si="55"/>
        <v>0</v>
      </c>
      <c r="F153" s="43"/>
      <c r="G153" s="43"/>
      <c r="H153" s="43"/>
      <c r="I153" s="48">
        <f t="shared" si="56"/>
        <v>0</v>
      </c>
      <c r="J153" s="49" t="e">
        <f t="shared" si="57"/>
        <v>#DIV/0!</v>
      </c>
      <c r="K153" s="43"/>
    </row>
    <row r="154" spans="1:11" ht="14.25" hidden="1">
      <c r="A154" s="7">
        <v>2012304</v>
      </c>
      <c r="B154" s="7" t="s">
        <v>798</v>
      </c>
      <c r="C154" s="43"/>
      <c r="D154" s="43"/>
      <c r="E154" s="44">
        <f t="shared" si="55"/>
        <v>0</v>
      </c>
      <c r="F154" s="43"/>
      <c r="G154" s="43"/>
      <c r="H154" s="43"/>
      <c r="I154" s="48">
        <f t="shared" si="56"/>
        <v>0</v>
      </c>
      <c r="J154" s="49" t="e">
        <f t="shared" si="57"/>
        <v>#DIV/0!</v>
      </c>
      <c r="K154" s="43"/>
    </row>
    <row r="155" spans="1:11" ht="14.25" hidden="1">
      <c r="A155" s="7">
        <v>2012350</v>
      </c>
      <c r="B155" s="7" t="s">
        <v>716</v>
      </c>
      <c r="C155" s="43"/>
      <c r="D155" s="43"/>
      <c r="E155" s="44">
        <f t="shared" si="55"/>
        <v>0</v>
      </c>
      <c r="F155" s="43"/>
      <c r="G155" s="43"/>
      <c r="H155" s="43"/>
      <c r="I155" s="48">
        <f t="shared" si="56"/>
        <v>0</v>
      </c>
      <c r="J155" s="49" t="e">
        <f t="shared" si="57"/>
        <v>#DIV/0!</v>
      </c>
      <c r="K155" s="43"/>
    </row>
    <row r="156" spans="1:11" ht="14.25" hidden="1">
      <c r="A156" s="7">
        <v>2012399</v>
      </c>
      <c r="B156" s="7" t="s">
        <v>799</v>
      </c>
      <c r="C156" s="43"/>
      <c r="D156" s="43"/>
      <c r="E156" s="44">
        <f t="shared" si="55"/>
        <v>0</v>
      </c>
      <c r="F156" s="43"/>
      <c r="G156" s="43"/>
      <c r="H156" s="43"/>
      <c r="I156" s="48">
        <f t="shared" si="56"/>
        <v>0</v>
      </c>
      <c r="J156" s="49" t="e">
        <f t="shared" si="57"/>
        <v>#DIV/0!</v>
      </c>
      <c r="K156" s="43"/>
    </row>
    <row r="157" spans="1:11" ht="14.25" hidden="1">
      <c r="A157" s="7">
        <v>20125</v>
      </c>
      <c r="B157" s="42" t="s">
        <v>800</v>
      </c>
      <c r="C157" s="9">
        <f aca="true" t="shared" si="58" ref="C157:I157">SUM(C158:C164)</f>
        <v>0</v>
      </c>
      <c r="D157" s="9">
        <f t="shared" si="58"/>
        <v>0</v>
      </c>
      <c r="E157" s="9">
        <f t="shared" si="58"/>
        <v>0</v>
      </c>
      <c r="F157" s="9">
        <f t="shared" si="58"/>
        <v>0</v>
      </c>
      <c r="G157" s="9">
        <f t="shared" si="58"/>
        <v>0</v>
      </c>
      <c r="H157" s="9">
        <f t="shared" si="58"/>
        <v>0</v>
      </c>
      <c r="I157" s="9">
        <f t="shared" si="58"/>
        <v>0</v>
      </c>
      <c r="J157" s="46" t="e">
        <f t="shared" si="57"/>
        <v>#DIV/0!</v>
      </c>
      <c r="K157" s="47"/>
    </row>
    <row r="158" spans="1:11" ht="14.25" hidden="1">
      <c r="A158" s="7">
        <v>2012501</v>
      </c>
      <c r="B158" s="7" t="s">
        <v>707</v>
      </c>
      <c r="C158" s="43"/>
      <c r="D158" s="43"/>
      <c r="E158" s="44">
        <f aca="true" t="shared" si="59" ref="E158:E164">SUM(F158:H158)</f>
        <v>0</v>
      </c>
      <c r="F158" s="43"/>
      <c r="G158" s="43"/>
      <c r="H158" s="43"/>
      <c r="I158" s="48">
        <f aca="true" t="shared" si="60" ref="I158:I164">E158-D158</f>
        <v>0</v>
      </c>
      <c r="J158" s="49" t="e">
        <f aca="true" t="shared" si="61" ref="J158:J164">I158/D158*100</f>
        <v>#DIV/0!</v>
      </c>
      <c r="K158" s="43"/>
    </row>
    <row r="159" spans="1:11" ht="14.25" hidden="1">
      <c r="A159" s="7">
        <v>2012502</v>
      </c>
      <c r="B159" s="7" t="s">
        <v>708</v>
      </c>
      <c r="C159" s="43"/>
      <c r="D159" s="43"/>
      <c r="E159" s="44">
        <f t="shared" si="59"/>
        <v>0</v>
      </c>
      <c r="F159" s="43"/>
      <c r="G159" s="43"/>
      <c r="H159" s="43"/>
      <c r="I159" s="48">
        <f t="shared" si="60"/>
        <v>0</v>
      </c>
      <c r="J159" s="49" t="e">
        <f t="shared" si="61"/>
        <v>#DIV/0!</v>
      </c>
      <c r="K159" s="43"/>
    </row>
    <row r="160" spans="1:11" ht="14.25" hidden="1">
      <c r="A160" s="7">
        <v>2012503</v>
      </c>
      <c r="B160" s="7" t="s">
        <v>709</v>
      </c>
      <c r="C160" s="43"/>
      <c r="D160" s="43"/>
      <c r="E160" s="44">
        <f t="shared" si="59"/>
        <v>0</v>
      </c>
      <c r="F160" s="43"/>
      <c r="G160" s="43"/>
      <c r="H160" s="43"/>
      <c r="I160" s="48">
        <f t="shared" si="60"/>
        <v>0</v>
      </c>
      <c r="J160" s="49" t="e">
        <f t="shared" si="61"/>
        <v>#DIV/0!</v>
      </c>
      <c r="K160" s="43"/>
    </row>
    <row r="161" spans="1:11" ht="14.25" hidden="1">
      <c r="A161" s="7">
        <v>2012504</v>
      </c>
      <c r="B161" s="7" t="s">
        <v>801</v>
      </c>
      <c r="C161" s="43"/>
      <c r="D161" s="43"/>
      <c r="E161" s="44">
        <f t="shared" si="59"/>
        <v>0</v>
      </c>
      <c r="F161" s="43"/>
      <c r="G161" s="43"/>
      <c r="H161" s="43"/>
      <c r="I161" s="48">
        <f t="shared" si="60"/>
        <v>0</v>
      </c>
      <c r="J161" s="49" t="e">
        <f t="shared" si="61"/>
        <v>#DIV/0!</v>
      </c>
      <c r="K161" s="43"/>
    </row>
    <row r="162" spans="1:11" ht="14.25" hidden="1">
      <c r="A162" s="7">
        <v>2012505</v>
      </c>
      <c r="B162" s="7" t="s">
        <v>802</v>
      </c>
      <c r="C162" s="43"/>
      <c r="D162" s="43"/>
      <c r="E162" s="44">
        <f t="shared" si="59"/>
        <v>0</v>
      </c>
      <c r="F162" s="43"/>
      <c r="G162" s="43"/>
      <c r="H162" s="43"/>
      <c r="I162" s="48">
        <f t="shared" si="60"/>
        <v>0</v>
      </c>
      <c r="J162" s="49" t="e">
        <f t="shared" si="61"/>
        <v>#DIV/0!</v>
      </c>
      <c r="K162" s="43"/>
    </row>
    <row r="163" spans="1:11" ht="14.25" hidden="1">
      <c r="A163" s="7">
        <v>2012550</v>
      </c>
      <c r="B163" s="7" t="s">
        <v>716</v>
      </c>
      <c r="C163" s="43"/>
      <c r="D163" s="43"/>
      <c r="E163" s="44">
        <f t="shared" si="59"/>
        <v>0</v>
      </c>
      <c r="F163" s="43"/>
      <c r="G163" s="43"/>
      <c r="H163" s="43"/>
      <c r="I163" s="48">
        <f t="shared" si="60"/>
        <v>0</v>
      </c>
      <c r="J163" s="49" t="e">
        <f t="shared" si="61"/>
        <v>#DIV/0!</v>
      </c>
      <c r="K163" s="43"/>
    </row>
    <row r="164" spans="1:11" ht="14.25" hidden="1">
      <c r="A164" s="7">
        <v>2012599</v>
      </c>
      <c r="B164" s="7" t="s">
        <v>803</v>
      </c>
      <c r="C164" s="43"/>
      <c r="D164" s="43"/>
      <c r="E164" s="44">
        <f t="shared" si="59"/>
        <v>0</v>
      </c>
      <c r="F164" s="43"/>
      <c r="G164" s="43"/>
      <c r="H164" s="43"/>
      <c r="I164" s="48">
        <f t="shared" si="60"/>
        <v>0</v>
      </c>
      <c r="J164" s="49" t="e">
        <f t="shared" si="61"/>
        <v>#DIV/0!</v>
      </c>
      <c r="K164" s="43"/>
    </row>
    <row r="165" spans="1:11" ht="14.25" hidden="1">
      <c r="A165" s="7">
        <v>20126</v>
      </c>
      <c r="B165" s="42" t="s">
        <v>804</v>
      </c>
      <c r="C165" s="9">
        <f aca="true" t="shared" si="62" ref="C165:I165">SUM(C166:C170)</f>
        <v>0</v>
      </c>
      <c r="D165" s="9">
        <f t="shared" si="62"/>
        <v>0</v>
      </c>
      <c r="E165" s="9">
        <f t="shared" si="62"/>
        <v>0</v>
      </c>
      <c r="F165" s="9">
        <f t="shared" si="62"/>
        <v>0</v>
      </c>
      <c r="G165" s="9">
        <f t="shared" si="62"/>
        <v>0</v>
      </c>
      <c r="H165" s="9">
        <f t="shared" si="62"/>
        <v>0</v>
      </c>
      <c r="I165" s="9">
        <f t="shared" si="62"/>
        <v>0</v>
      </c>
      <c r="J165" s="46" t="e">
        <f aca="true" t="shared" si="63" ref="J165:J171">I165/D165*100</f>
        <v>#DIV/0!</v>
      </c>
      <c r="K165" s="47"/>
    </row>
    <row r="166" spans="1:11" ht="14.25" hidden="1">
      <c r="A166" s="7">
        <v>2012601</v>
      </c>
      <c r="B166" s="7" t="s">
        <v>707</v>
      </c>
      <c r="C166" s="43"/>
      <c r="D166" s="43"/>
      <c r="E166" s="44">
        <f>SUM(F166:H166)</f>
        <v>0</v>
      </c>
      <c r="F166" s="43"/>
      <c r="G166" s="43"/>
      <c r="H166" s="43"/>
      <c r="I166" s="48">
        <f>E166-D166</f>
        <v>0</v>
      </c>
      <c r="J166" s="49" t="e">
        <f t="shared" si="63"/>
        <v>#DIV/0!</v>
      </c>
      <c r="K166" s="43"/>
    </row>
    <row r="167" spans="1:11" ht="14.25" hidden="1">
      <c r="A167" s="7">
        <v>2012602</v>
      </c>
      <c r="B167" s="7" t="s">
        <v>708</v>
      </c>
      <c r="C167" s="43"/>
      <c r="D167" s="43"/>
      <c r="E167" s="44">
        <f>SUM(F167:H167)</f>
        <v>0</v>
      </c>
      <c r="F167" s="43"/>
      <c r="G167" s="43"/>
      <c r="H167" s="43"/>
      <c r="I167" s="48">
        <f>E167-D167</f>
        <v>0</v>
      </c>
      <c r="J167" s="49" t="e">
        <f t="shared" si="63"/>
        <v>#DIV/0!</v>
      </c>
      <c r="K167" s="43"/>
    </row>
    <row r="168" spans="1:11" ht="14.25" hidden="1">
      <c r="A168" s="7">
        <v>2012603</v>
      </c>
      <c r="B168" s="7" t="s">
        <v>709</v>
      </c>
      <c r="C168" s="43"/>
      <c r="D168" s="43"/>
      <c r="E168" s="44">
        <f>SUM(F168:H168)</f>
        <v>0</v>
      </c>
      <c r="F168" s="43"/>
      <c r="G168" s="43"/>
      <c r="H168" s="43"/>
      <c r="I168" s="48">
        <f>E168-D168</f>
        <v>0</v>
      </c>
      <c r="J168" s="49" t="e">
        <f t="shared" si="63"/>
        <v>#DIV/0!</v>
      </c>
      <c r="K168" s="43"/>
    </row>
    <row r="169" spans="1:11" ht="14.25" hidden="1">
      <c r="A169" s="7">
        <v>2012604</v>
      </c>
      <c r="B169" s="7" t="s">
        <v>805</v>
      </c>
      <c r="C169" s="43"/>
      <c r="D169" s="43"/>
      <c r="E169" s="44">
        <f>SUM(F169:H169)</f>
        <v>0</v>
      </c>
      <c r="F169" s="43"/>
      <c r="G169" s="43"/>
      <c r="H169" s="43"/>
      <c r="I169" s="48">
        <f>E169-D169</f>
        <v>0</v>
      </c>
      <c r="J169" s="49" t="e">
        <f t="shared" si="63"/>
        <v>#DIV/0!</v>
      </c>
      <c r="K169" s="43"/>
    </row>
    <row r="170" spans="1:11" ht="14.25" hidden="1">
      <c r="A170" s="7">
        <v>2012699</v>
      </c>
      <c r="B170" s="7" t="s">
        <v>806</v>
      </c>
      <c r="C170" s="43"/>
      <c r="D170" s="43"/>
      <c r="E170" s="44">
        <f>SUM(F170:H170)</f>
        <v>0</v>
      </c>
      <c r="F170" s="43"/>
      <c r="G170" s="43"/>
      <c r="H170" s="43"/>
      <c r="I170" s="48">
        <f>E170-D170</f>
        <v>0</v>
      </c>
      <c r="J170" s="49" t="e">
        <f t="shared" si="63"/>
        <v>#DIV/0!</v>
      </c>
      <c r="K170" s="43"/>
    </row>
    <row r="171" spans="1:11" ht="14.25" hidden="1">
      <c r="A171" s="7">
        <v>20128</v>
      </c>
      <c r="B171" s="42" t="s">
        <v>807</v>
      </c>
      <c r="C171" s="9">
        <f aca="true" t="shared" si="64" ref="C171:I171">SUM(C172:C177)</f>
        <v>0</v>
      </c>
      <c r="D171" s="9">
        <f t="shared" si="64"/>
        <v>0</v>
      </c>
      <c r="E171" s="9">
        <f t="shared" si="64"/>
        <v>0</v>
      </c>
      <c r="F171" s="9">
        <f t="shared" si="64"/>
        <v>0</v>
      </c>
      <c r="G171" s="9">
        <f t="shared" si="64"/>
        <v>0</v>
      </c>
      <c r="H171" s="9">
        <f t="shared" si="64"/>
        <v>0</v>
      </c>
      <c r="I171" s="9">
        <f t="shared" si="64"/>
        <v>0</v>
      </c>
      <c r="J171" s="46" t="e">
        <f t="shared" si="63"/>
        <v>#DIV/0!</v>
      </c>
      <c r="K171" s="47"/>
    </row>
    <row r="172" spans="1:11" ht="14.25" hidden="1">
      <c r="A172" s="7">
        <v>2012801</v>
      </c>
      <c r="B172" s="7" t="s">
        <v>707</v>
      </c>
      <c r="C172" s="43"/>
      <c r="D172" s="43"/>
      <c r="E172" s="44">
        <f aca="true" t="shared" si="65" ref="E172:E177">SUM(F172:H172)</f>
        <v>0</v>
      </c>
      <c r="F172" s="43"/>
      <c r="G172" s="43"/>
      <c r="H172" s="43"/>
      <c r="I172" s="48">
        <f aca="true" t="shared" si="66" ref="I172:I177">E172-D172</f>
        <v>0</v>
      </c>
      <c r="J172" s="49" t="e">
        <f aca="true" t="shared" si="67" ref="J172:J178">I172/D172*100</f>
        <v>#DIV/0!</v>
      </c>
      <c r="K172" s="43"/>
    </row>
    <row r="173" spans="1:11" ht="14.25" hidden="1">
      <c r="A173" s="7">
        <v>2012802</v>
      </c>
      <c r="B173" s="7" t="s">
        <v>708</v>
      </c>
      <c r="C173" s="43"/>
      <c r="D173" s="43"/>
      <c r="E173" s="44">
        <f t="shared" si="65"/>
        <v>0</v>
      </c>
      <c r="F173" s="43"/>
      <c r="G173" s="43"/>
      <c r="H173" s="43"/>
      <c r="I173" s="48">
        <f t="shared" si="66"/>
        <v>0</v>
      </c>
      <c r="J173" s="49" t="e">
        <f t="shared" si="67"/>
        <v>#DIV/0!</v>
      </c>
      <c r="K173" s="43"/>
    </row>
    <row r="174" spans="1:11" ht="14.25" hidden="1">
      <c r="A174" s="7">
        <v>2012803</v>
      </c>
      <c r="B174" s="7" t="s">
        <v>709</v>
      </c>
      <c r="C174" s="43"/>
      <c r="D174" s="43"/>
      <c r="E174" s="44">
        <f t="shared" si="65"/>
        <v>0</v>
      </c>
      <c r="F174" s="43"/>
      <c r="G174" s="43"/>
      <c r="H174" s="43"/>
      <c r="I174" s="48">
        <f t="shared" si="66"/>
        <v>0</v>
      </c>
      <c r="J174" s="49" t="e">
        <f t="shared" si="67"/>
        <v>#DIV/0!</v>
      </c>
      <c r="K174" s="43"/>
    </row>
    <row r="175" spans="1:11" ht="14.25" hidden="1">
      <c r="A175" s="7">
        <v>2012804</v>
      </c>
      <c r="B175" s="7" t="s">
        <v>721</v>
      </c>
      <c r="C175" s="43"/>
      <c r="D175" s="43"/>
      <c r="E175" s="44">
        <f t="shared" si="65"/>
        <v>0</v>
      </c>
      <c r="F175" s="43"/>
      <c r="G175" s="43"/>
      <c r="H175" s="43"/>
      <c r="I175" s="48">
        <f t="shared" si="66"/>
        <v>0</v>
      </c>
      <c r="J175" s="49" t="e">
        <f t="shared" si="67"/>
        <v>#DIV/0!</v>
      </c>
      <c r="K175" s="43"/>
    </row>
    <row r="176" spans="1:11" ht="14.25" hidden="1">
      <c r="A176" s="7">
        <v>2012850</v>
      </c>
      <c r="B176" s="7" t="s">
        <v>716</v>
      </c>
      <c r="C176" s="43"/>
      <c r="D176" s="43"/>
      <c r="E176" s="44">
        <f t="shared" si="65"/>
        <v>0</v>
      </c>
      <c r="F176" s="43"/>
      <c r="G176" s="43"/>
      <c r="H176" s="43"/>
      <c r="I176" s="48">
        <f t="shared" si="66"/>
        <v>0</v>
      </c>
      <c r="J176" s="49" t="e">
        <f t="shared" si="67"/>
        <v>#DIV/0!</v>
      </c>
      <c r="K176" s="43"/>
    </row>
    <row r="177" spans="1:11" ht="14.25" hidden="1">
      <c r="A177" s="7">
        <v>2012899</v>
      </c>
      <c r="B177" s="7" t="s">
        <v>808</v>
      </c>
      <c r="C177" s="43"/>
      <c r="D177" s="43"/>
      <c r="E177" s="44">
        <f t="shared" si="65"/>
        <v>0</v>
      </c>
      <c r="F177" s="43"/>
      <c r="G177" s="43"/>
      <c r="H177" s="43"/>
      <c r="I177" s="48">
        <f t="shared" si="66"/>
        <v>0</v>
      </c>
      <c r="J177" s="49" t="e">
        <f t="shared" si="67"/>
        <v>#DIV/0!</v>
      </c>
      <c r="K177" s="43"/>
    </row>
    <row r="178" spans="1:11" ht="14.25">
      <c r="A178" s="7">
        <v>20129</v>
      </c>
      <c r="B178" s="42" t="s">
        <v>809</v>
      </c>
      <c r="C178" s="9">
        <f aca="true" t="shared" si="68" ref="C178:I178">SUM(C179:C184)</f>
        <v>33520</v>
      </c>
      <c r="D178" s="9">
        <f t="shared" si="68"/>
        <v>10500</v>
      </c>
      <c r="E178" s="9">
        <f t="shared" si="68"/>
        <v>49500</v>
      </c>
      <c r="F178" s="9">
        <f t="shared" si="68"/>
        <v>0</v>
      </c>
      <c r="G178" s="9">
        <f t="shared" si="68"/>
        <v>19500</v>
      </c>
      <c r="H178" s="9">
        <f t="shared" si="68"/>
        <v>30000</v>
      </c>
      <c r="I178" s="9">
        <f t="shared" si="68"/>
        <v>39000</v>
      </c>
      <c r="J178" s="46">
        <f t="shared" si="67"/>
        <v>371.4</v>
      </c>
      <c r="K178" s="47"/>
    </row>
    <row r="179" spans="1:11" ht="14.25" hidden="1">
      <c r="A179" s="7">
        <v>2012901</v>
      </c>
      <c r="B179" s="7" t="s">
        <v>707</v>
      </c>
      <c r="C179" s="43"/>
      <c r="D179" s="43"/>
      <c r="E179" s="44">
        <f aca="true" t="shared" si="69" ref="E179:E184">SUM(F179:H179)</f>
        <v>0</v>
      </c>
      <c r="F179" s="43"/>
      <c r="G179" s="43"/>
      <c r="H179" s="43"/>
      <c r="I179" s="48">
        <f aca="true" t="shared" si="70" ref="I179:I184">E179-D179</f>
        <v>0</v>
      </c>
      <c r="J179" s="49" t="e">
        <f aca="true" t="shared" si="71" ref="J179:J185">I179/D179*100</f>
        <v>#DIV/0!</v>
      </c>
      <c r="K179" s="43"/>
    </row>
    <row r="180" spans="1:11" ht="14.25" hidden="1">
      <c r="A180" s="7">
        <v>2012902</v>
      </c>
      <c r="B180" s="7" t="s">
        <v>708</v>
      </c>
      <c r="C180" s="43"/>
      <c r="D180" s="43"/>
      <c r="E180" s="44">
        <f t="shared" si="69"/>
        <v>0</v>
      </c>
      <c r="F180" s="43"/>
      <c r="G180" s="43"/>
      <c r="H180" s="43"/>
      <c r="I180" s="48">
        <f t="shared" si="70"/>
        <v>0</v>
      </c>
      <c r="J180" s="49" t="e">
        <f t="shared" si="71"/>
        <v>#DIV/0!</v>
      </c>
      <c r="K180" s="43"/>
    </row>
    <row r="181" spans="1:11" ht="14.25" hidden="1">
      <c r="A181" s="7">
        <v>2012903</v>
      </c>
      <c r="B181" s="7" t="s">
        <v>709</v>
      </c>
      <c r="C181" s="43"/>
      <c r="D181" s="43"/>
      <c r="E181" s="44">
        <f t="shared" si="69"/>
        <v>0</v>
      </c>
      <c r="F181" s="43"/>
      <c r="G181" s="43"/>
      <c r="H181" s="43"/>
      <c r="I181" s="48">
        <f t="shared" si="70"/>
        <v>0</v>
      </c>
      <c r="J181" s="49" t="e">
        <f t="shared" si="71"/>
        <v>#DIV/0!</v>
      </c>
      <c r="K181" s="43"/>
    </row>
    <row r="182" spans="1:11" ht="14.25" hidden="1">
      <c r="A182" s="7">
        <v>2012906</v>
      </c>
      <c r="B182" s="7" t="s">
        <v>810</v>
      </c>
      <c r="C182" s="43"/>
      <c r="D182" s="43"/>
      <c r="E182" s="44">
        <f t="shared" si="69"/>
        <v>0</v>
      </c>
      <c r="F182" s="43"/>
      <c r="G182" s="43"/>
      <c r="H182" s="43"/>
      <c r="I182" s="48">
        <f t="shared" si="70"/>
        <v>0</v>
      </c>
      <c r="J182" s="49" t="e">
        <f t="shared" si="71"/>
        <v>#DIV/0!</v>
      </c>
      <c r="K182" s="43"/>
    </row>
    <row r="183" spans="1:11" ht="14.25" hidden="1">
      <c r="A183" s="7">
        <v>2012950</v>
      </c>
      <c r="B183" s="7" t="s">
        <v>716</v>
      </c>
      <c r="C183" s="43"/>
      <c r="D183" s="43"/>
      <c r="E183" s="44">
        <f t="shared" si="69"/>
        <v>0</v>
      </c>
      <c r="F183" s="43"/>
      <c r="G183" s="43"/>
      <c r="H183" s="43"/>
      <c r="I183" s="48">
        <f t="shared" si="70"/>
        <v>0</v>
      </c>
      <c r="J183" s="49" t="e">
        <f t="shared" si="71"/>
        <v>#DIV/0!</v>
      </c>
      <c r="K183" s="43"/>
    </row>
    <row r="184" spans="1:11" ht="14.25">
      <c r="A184" s="7">
        <v>2012999</v>
      </c>
      <c r="B184" s="7" t="s">
        <v>811</v>
      </c>
      <c r="C184" s="43">
        <v>33520</v>
      </c>
      <c r="D184" s="43">
        <v>10500</v>
      </c>
      <c r="E184" s="44">
        <f t="shared" si="69"/>
        <v>49500</v>
      </c>
      <c r="F184" s="43"/>
      <c r="G184" s="43">
        <v>19500</v>
      </c>
      <c r="H184" s="43">
        <v>30000</v>
      </c>
      <c r="I184" s="48">
        <f t="shared" si="70"/>
        <v>39000</v>
      </c>
      <c r="J184" s="49">
        <f t="shared" si="71"/>
        <v>371.4</v>
      </c>
      <c r="K184" s="43"/>
    </row>
    <row r="185" spans="1:11" ht="14.25">
      <c r="A185" s="7">
        <v>20131</v>
      </c>
      <c r="B185" s="42" t="s">
        <v>812</v>
      </c>
      <c r="C185" s="9">
        <f aca="true" t="shared" si="72" ref="C185:I185">SUM(C186:C191)</f>
        <v>1095326</v>
      </c>
      <c r="D185" s="9">
        <f t="shared" si="72"/>
        <v>783423</v>
      </c>
      <c r="E185" s="9">
        <f t="shared" si="72"/>
        <v>0</v>
      </c>
      <c r="F185" s="9">
        <f t="shared" si="72"/>
        <v>0</v>
      </c>
      <c r="G185" s="9">
        <f t="shared" si="72"/>
        <v>0</v>
      </c>
      <c r="H185" s="9">
        <f t="shared" si="72"/>
        <v>0</v>
      </c>
      <c r="I185" s="9">
        <f t="shared" si="72"/>
        <v>-783423</v>
      </c>
      <c r="J185" s="46">
        <f t="shared" si="71"/>
        <v>-100</v>
      </c>
      <c r="K185" s="47"/>
    </row>
    <row r="186" spans="1:11" ht="14.25" hidden="1">
      <c r="A186" s="7">
        <v>2013101</v>
      </c>
      <c r="B186" s="7" t="s">
        <v>707</v>
      </c>
      <c r="C186" s="43"/>
      <c r="D186" s="43"/>
      <c r="E186" s="44">
        <f aca="true" t="shared" si="73" ref="E186:E191">SUM(F186:H186)</f>
        <v>0</v>
      </c>
      <c r="F186" s="43"/>
      <c r="G186" s="43"/>
      <c r="H186" s="43"/>
      <c r="I186" s="48">
        <f aca="true" t="shared" si="74" ref="I186:I191">E186-D186</f>
        <v>0</v>
      </c>
      <c r="J186" s="49" t="e">
        <f aca="true" t="shared" si="75" ref="J186:J192">I186/D186*100</f>
        <v>#DIV/0!</v>
      </c>
      <c r="K186" s="43"/>
    </row>
    <row r="187" spans="1:11" ht="14.25" hidden="1">
      <c r="A187" s="7">
        <v>2013102</v>
      </c>
      <c r="B187" s="7" t="s">
        <v>708</v>
      </c>
      <c r="C187" s="43"/>
      <c r="D187" s="43"/>
      <c r="E187" s="44">
        <f t="shared" si="73"/>
        <v>0</v>
      </c>
      <c r="F187" s="43"/>
      <c r="G187" s="43"/>
      <c r="H187" s="43"/>
      <c r="I187" s="48">
        <f t="shared" si="74"/>
        <v>0</v>
      </c>
      <c r="J187" s="49" t="e">
        <f t="shared" si="75"/>
        <v>#DIV/0!</v>
      </c>
      <c r="K187" s="43"/>
    </row>
    <row r="188" spans="1:11" ht="14.25" hidden="1">
      <c r="A188" s="7">
        <v>2013103</v>
      </c>
      <c r="B188" s="7" t="s">
        <v>709</v>
      </c>
      <c r="C188" s="43"/>
      <c r="D188" s="43"/>
      <c r="E188" s="44">
        <f t="shared" si="73"/>
        <v>0</v>
      </c>
      <c r="F188" s="43"/>
      <c r="G188" s="43"/>
      <c r="H188" s="43"/>
      <c r="I188" s="48">
        <f t="shared" si="74"/>
        <v>0</v>
      </c>
      <c r="J188" s="49" t="e">
        <f t="shared" si="75"/>
        <v>#DIV/0!</v>
      </c>
      <c r="K188" s="43"/>
    </row>
    <row r="189" spans="1:11" ht="14.25" hidden="1">
      <c r="A189" s="7">
        <v>2013105</v>
      </c>
      <c r="B189" s="7" t="s">
        <v>813</v>
      </c>
      <c r="C189" s="43"/>
      <c r="D189" s="43"/>
      <c r="E189" s="44">
        <f t="shared" si="73"/>
        <v>0</v>
      </c>
      <c r="F189" s="43"/>
      <c r="G189" s="43"/>
      <c r="H189" s="43"/>
      <c r="I189" s="48">
        <f t="shared" si="74"/>
        <v>0</v>
      </c>
      <c r="J189" s="49" t="e">
        <f t="shared" si="75"/>
        <v>#DIV/0!</v>
      </c>
      <c r="K189" s="43"/>
    </row>
    <row r="190" spans="1:11" ht="14.25" hidden="1">
      <c r="A190" s="7">
        <v>2013150</v>
      </c>
      <c r="B190" s="7" t="s">
        <v>716</v>
      </c>
      <c r="C190" s="43"/>
      <c r="D190" s="43"/>
      <c r="E190" s="44">
        <f t="shared" si="73"/>
        <v>0</v>
      </c>
      <c r="F190" s="43"/>
      <c r="G190" s="43"/>
      <c r="H190" s="43"/>
      <c r="I190" s="48">
        <f t="shared" si="74"/>
        <v>0</v>
      </c>
      <c r="J190" s="49" t="e">
        <f t="shared" si="75"/>
        <v>#DIV/0!</v>
      </c>
      <c r="K190" s="43"/>
    </row>
    <row r="191" spans="1:11" ht="14.25">
      <c r="A191" s="7">
        <v>2013199</v>
      </c>
      <c r="B191" s="7" t="s">
        <v>814</v>
      </c>
      <c r="C191" s="43">
        <v>1095326</v>
      </c>
      <c r="D191" s="43">
        <v>783423</v>
      </c>
      <c r="E191" s="44">
        <f t="shared" si="73"/>
        <v>0</v>
      </c>
      <c r="F191" s="43"/>
      <c r="G191" s="43"/>
      <c r="H191" s="43"/>
      <c r="I191" s="48">
        <f t="shared" si="74"/>
        <v>-783423</v>
      </c>
      <c r="J191" s="49">
        <f t="shared" si="75"/>
        <v>-100</v>
      </c>
      <c r="K191" s="43"/>
    </row>
    <row r="192" spans="1:11" ht="14.25" hidden="1">
      <c r="A192" s="7">
        <v>20132</v>
      </c>
      <c r="B192" s="42" t="s">
        <v>815</v>
      </c>
      <c r="C192" s="9">
        <f aca="true" t="shared" si="76" ref="C192:I192">SUM(C193:C198)</f>
        <v>0</v>
      </c>
      <c r="D192" s="9">
        <f t="shared" si="76"/>
        <v>0</v>
      </c>
      <c r="E192" s="9">
        <f t="shared" si="76"/>
        <v>0</v>
      </c>
      <c r="F192" s="9">
        <f t="shared" si="76"/>
        <v>0</v>
      </c>
      <c r="G192" s="9">
        <f t="shared" si="76"/>
        <v>0</v>
      </c>
      <c r="H192" s="9">
        <f t="shared" si="76"/>
        <v>0</v>
      </c>
      <c r="I192" s="9">
        <f t="shared" si="76"/>
        <v>0</v>
      </c>
      <c r="J192" s="46" t="e">
        <f t="shared" si="75"/>
        <v>#DIV/0!</v>
      </c>
      <c r="K192" s="47"/>
    </row>
    <row r="193" spans="1:11" ht="14.25" hidden="1">
      <c r="A193" s="7">
        <v>2013201</v>
      </c>
      <c r="B193" s="7" t="s">
        <v>707</v>
      </c>
      <c r="C193" s="43"/>
      <c r="D193" s="43"/>
      <c r="E193" s="44">
        <f aca="true" t="shared" si="77" ref="E193:E198">SUM(F193:H193)</f>
        <v>0</v>
      </c>
      <c r="F193" s="43"/>
      <c r="G193" s="43"/>
      <c r="H193" s="43"/>
      <c r="I193" s="48">
        <f aca="true" t="shared" si="78" ref="I193:I198">E193-D193</f>
        <v>0</v>
      </c>
      <c r="J193" s="49" t="e">
        <f aca="true" t="shared" si="79" ref="J193:J199">I193/D193*100</f>
        <v>#DIV/0!</v>
      </c>
      <c r="K193" s="43"/>
    </row>
    <row r="194" spans="1:11" ht="14.25" hidden="1">
      <c r="A194" s="7">
        <v>2013202</v>
      </c>
      <c r="B194" s="7" t="s">
        <v>708</v>
      </c>
      <c r="C194" s="43"/>
      <c r="D194" s="43"/>
      <c r="E194" s="44">
        <f t="shared" si="77"/>
        <v>0</v>
      </c>
      <c r="F194" s="43"/>
      <c r="G194" s="43"/>
      <c r="H194" s="43"/>
      <c r="I194" s="48">
        <f t="shared" si="78"/>
        <v>0</v>
      </c>
      <c r="J194" s="49" t="e">
        <f t="shared" si="79"/>
        <v>#DIV/0!</v>
      </c>
      <c r="K194" s="43"/>
    </row>
    <row r="195" spans="1:11" ht="14.25" hidden="1">
      <c r="A195" s="7">
        <v>2013203</v>
      </c>
      <c r="B195" s="7" t="s">
        <v>709</v>
      </c>
      <c r="C195" s="43"/>
      <c r="D195" s="43"/>
      <c r="E195" s="44">
        <f t="shared" si="77"/>
        <v>0</v>
      </c>
      <c r="F195" s="43"/>
      <c r="G195" s="43"/>
      <c r="H195" s="43"/>
      <c r="I195" s="48">
        <f t="shared" si="78"/>
        <v>0</v>
      </c>
      <c r="J195" s="49" t="e">
        <f t="shared" si="79"/>
        <v>#DIV/0!</v>
      </c>
      <c r="K195" s="43"/>
    </row>
    <row r="196" spans="1:11" ht="14.25" hidden="1">
      <c r="A196" s="7">
        <v>2013204</v>
      </c>
      <c r="B196" s="7" t="s">
        <v>816</v>
      </c>
      <c r="C196" s="43"/>
      <c r="D196" s="43"/>
      <c r="E196" s="44">
        <f t="shared" si="77"/>
        <v>0</v>
      </c>
      <c r="F196" s="43"/>
      <c r="G196" s="43"/>
      <c r="H196" s="43"/>
      <c r="I196" s="48">
        <f t="shared" si="78"/>
        <v>0</v>
      </c>
      <c r="J196" s="49" t="e">
        <f t="shared" si="79"/>
        <v>#DIV/0!</v>
      </c>
      <c r="K196" s="43"/>
    </row>
    <row r="197" spans="1:11" ht="14.25" hidden="1">
      <c r="A197" s="7">
        <v>2013250</v>
      </c>
      <c r="B197" s="7" t="s">
        <v>716</v>
      </c>
      <c r="C197" s="43"/>
      <c r="D197" s="43"/>
      <c r="E197" s="44">
        <f t="shared" si="77"/>
        <v>0</v>
      </c>
      <c r="F197" s="43"/>
      <c r="G197" s="43"/>
      <c r="H197" s="43"/>
      <c r="I197" s="48">
        <f t="shared" si="78"/>
        <v>0</v>
      </c>
      <c r="J197" s="49" t="e">
        <f t="shared" si="79"/>
        <v>#DIV/0!</v>
      </c>
      <c r="K197" s="43"/>
    </row>
    <row r="198" spans="1:11" ht="14.25" hidden="1">
      <c r="A198" s="7">
        <v>2013299</v>
      </c>
      <c r="B198" s="7" t="s">
        <v>817</v>
      </c>
      <c r="C198" s="43"/>
      <c r="D198" s="43"/>
      <c r="E198" s="44">
        <f t="shared" si="77"/>
        <v>0</v>
      </c>
      <c r="F198" s="43"/>
      <c r="G198" s="43"/>
      <c r="H198" s="43"/>
      <c r="I198" s="48">
        <f t="shared" si="78"/>
        <v>0</v>
      </c>
      <c r="J198" s="49" t="e">
        <f t="shared" si="79"/>
        <v>#DIV/0!</v>
      </c>
      <c r="K198" s="43"/>
    </row>
    <row r="199" spans="1:11" ht="14.25" hidden="1">
      <c r="A199" s="7">
        <v>20133</v>
      </c>
      <c r="B199" s="42" t="s">
        <v>818</v>
      </c>
      <c r="C199" s="9">
        <f aca="true" t="shared" si="80" ref="C199:I199">SUM(C200:C205)</f>
        <v>0</v>
      </c>
      <c r="D199" s="9">
        <f t="shared" si="80"/>
        <v>0</v>
      </c>
      <c r="E199" s="9">
        <f t="shared" si="80"/>
        <v>0</v>
      </c>
      <c r="F199" s="9">
        <f t="shared" si="80"/>
        <v>0</v>
      </c>
      <c r="G199" s="9">
        <f t="shared" si="80"/>
        <v>0</v>
      </c>
      <c r="H199" s="9">
        <f t="shared" si="80"/>
        <v>0</v>
      </c>
      <c r="I199" s="9">
        <f t="shared" si="80"/>
        <v>0</v>
      </c>
      <c r="J199" s="46" t="e">
        <f t="shared" si="79"/>
        <v>#DIV/0!</v>
      </c>
      <c r="K199" s="47"/>
    </row>
    <row r="200" spans="1:11" ht="14.25" hidden="1">
      <c r="A200" s="7">
        <v>2013301</v>
      </c>
      <c r="B200" s="7" t="s">
        <v>707</v>
      </c>
      <c r="C200" s="43"/>
      <c r="D200" s="43"/>
      <c r="E200" s="44">
        <f aca="true" t="shared" si="81" ref="E200:E205">SUM(F200:H200)</f>
        <v>0</v>
      </c>
      <c r="F200" s="43"/>
      <c r="G200" s="43"/>
      <c r="H200" s="43"/>
      <c r="I200" s="48">
        <f aca="true" t="shared" si="82" ref="I200:I205">E200-D200</f>
        <v>0</v>
      </c>
      <c r="J200" s="49" t="e">
        <f aca="true" t="shared" si="83" ref="J200:J206">I200/D200*100</f>
        <v>#DIV/0!</v>
      </c>
      <c r="K200" s="43"/>
    </row>
    <row r="201" spans="1:11" ht="14.25" hidden="1">
      <c r="A201" s="7">
        <v>2013302</v>
      </c>
      <c r="B201" s="7" t="s">
        <v>708</v>
      </c>
      <c r="C201" s="43"/>
      <c r="D201" s="43"/>
      <c r="E201" s="44">
        <f t="shared" si="81"/>
        <v>0</v>
      </c>
      <c r="F201" s="43"/>
      <c r="G201" s="43"/>
      <c r="H201" s="43"/>
      <c r="I201" s="48">
        <f t="shared" si="82"/>
        <v>0</v>
      </c>
      <c r="J201" s="49" t="e">
        <f t="shared" si="83"/>
        <v>#DIV/0!</v>
      </c>
      <c r="K201" s="43"/>
    </row>
    <row r="202" spans="1:11" ht="14.25" hidden="1">
      <c r="A202" s="7">
        <v>2013303</v>
      </c>
      <c r="B202" s="7" t="s">
        <v>709</v>
      </c>
      <c r="C202" s="43"/>
      <c r="D202" s="43"/>
      <c r="E202" s="44">
        <f t="shared" si="81"/>
        <v>0</v>
      </c>
      <c r="F202" s="43"/>
      <c r="G202" s="43"/>
      <c r="H202" s="43"/>
      <c r="I202" s="48">
        <f t="shared" si="82"/>
        <v>0</v>
      </c>
      <c r="J202" s="49" t="e">
        <f t="shared" si="83"/>
        <v>#DIV/0!</v>
      </c>
      <c r="K202" s="43"/>
    </row>
    <row r="203" spans="1:11" ht="14.25" hidden="1">
      <c r="A203" s="7">
        <v>2013304</v>
      </c>
      <c r="B203" s="7" t="s">
        <v>819</v>
      </c>
      <c r="C203" s="43"/>
      <c r="D203" s="43"/>
      <c r="E203" s="44">
        <f t="shared" si="81"/>
        <v>0</v>
      </c>
      <c r="F203" s="43"/>
      <c r="G203" s="43"/>
      <c r="H203" s="43"/>
      <c r="I203" s="48">
        <f t="shared" si="82"/>
        <v>0</v>
      </c>
      <c r="J203" s="49" t="e">
        <f t="shared" si="83"/>
        <v>#DIV/0!</v>
      </c>
      <c r="K203" s="43"/>
    </row>
    <row r="204" spans="1:11" ht="14.25" hidden="1">
      <c r="A204" s="7">
        <v>2013350</v>
      </c>
      <c r="B204" s="7" t="s">
        <v>716</v>
      </c>
      <c r="C204" s="43"/>
      <c r="D204" s="43"/>
      <c r="E204" s="44">
        <f t="shared" si="81"/>
        <v>0</v>
      </c>
      <c r="F204" s="43"/>
      <c r="G204" s="43"/>
      <c r="H204" s="43"/>
      <c r="I204" s="48">
        <f t="shared" si="82"/>
        <v>0</v>
      </c>
      <c r="J204" s="49" t="e">
        <f t="shared" si="83"/>
        <v>#DIV/0!</v>
      </c>
      <c r="K204" s="43"/>
    </row>
    <row r="205" spans="1:11" ht="14.25" hidden="1">
      <c r="A205" s="7">
        <v>2013399</v>
      </c>
      <c r="B205" s="7" t="s">
        <v>820</v>
      </c>
      <c r="C205" s="43"/>
      <c r="D205" s="43"/>
      <c r="E205" s="44">
        <f t="shared" si="81"/>
        <v>0</v>
      </c>
      <c r="F205" s="43"/>
      <c r="G205" s="43"/>
      <c r="H205" s="43"/>
      <c r="I205" s="48">
        <f t="shared" si="82"/>
        <v>0</v>
      </c>
      <c r="J205" s="49" t="e">
        <f t="shared" si="83"/>
        <v>#DIV/0!</v>
      </c>
      <c r="K205" s="43"/>
    </row>
    <row r="206" spans="1:11" ht="14.25" hidden="1">
      <c r="A206" s="7">
        <v>20134</v>
      </c>
      <c r="B206" s="42" t="s">
        <v>821</v>
      </c>
      <c r="C206" s="9">
        <f aca="true" t="shared" si="84" ref="C206:I206">SUM(C207:C213)</f>
        <v>0</v>
      </c>
      <c r="D206" s="9">
        <f t="shared" si="84"/>
        <v>0</v>
      </c>
      <c r="E206" s="9">
        <f t="shared" si="84"/>
        <v>0</v>
      </c>
      <c r="F206" s="9">
        <f t="shared" si="84"/>
        <v>0</v>
      </c>
      <c r="G206" s="9">
        <f t="shared" si="84"/>
        <v>0</v>
      </c>
      <c r="H206" s="9">
        <f t="shared" si="84"/>
        <v>0</v>
      </c>
      <c r="I206" s="9">
        <f t="shared" si="84"/>
        <v>0</v>
      </c>
      <c r="J206" s="46" t="e">
        <f t="shared" si="83"/>
        <v>#DIV/0!</v>
      </c>
      <c r="K206" s="47"/>
    </row>
    <row r="207" spans="1:11" ht="14.25" hidden="1">
      <c r="A207" s="7">
        <v>2013401</v>
      </c>
      <c r="B207" s="7" t="s">
        <v>707</v>
      </c>
      <c r="C207" s="43"/>
      <c r="D207" s="43"/>
      <c r="E207" s="44">
        <f aca="true" t="shared" si="85" ref="E207:E213">SUM(F207:H207)</f>
        <v>0</v>
      </c>
      <c r="F207" s="43"/>
      <c r="G207" s="43"/>
      <c r="H207" s="43"/>
      <c r="I207" s="48">
        <f aca="true" t="shared" si="86" ref="I207:I213">E207-D207</f>
        <v>0</v>
      </c>
      <c r="J207" s="49" t="e">
        <f aca="true" t="shared" si="87" ref="J207:J213">I207/D207*100</f>
        <v>#DIV/0!</v>
      </c>
      <c r="K207" s="43"/>
    </row>
    <row r="208" spans="1:11" ht="14.25" hidden="1">
      <c r="A208" s="7">
        <v>2013402</v>
      </c>
      <c r="B208" s="7" t="s">
        <v>708</v>
      </c>
      <c r="C208" s="43"/>
      <c r="D208" s="43"/>
      <c r="E208" s="44">
        <f t="shared" si="85"/>
        <v>0</v>
      </c>
      <c r="F208" s="43"/>
      <c r="G208" s="43"/>
      <c r="H208" s="43"/>
      <c r="I208" s="48">
        <f t="shared" si="86"/>
        <v>0</v>
      </c>
      <c r="J208" s="49" t="e">
        <f t="shared" si="87"/>
        <v>#DIV/0!</v>
      </c>
      <c r="K208" s="43"/>
    </row>
    <row r="209" spans="1:11" ht="14.25" hidden="1">
      <c r="A209" s="7">
        <v>2013403</v>
      </c>
      <c r="B209" s="7" t="s">
        <v>709</v>
      </c>
      <c r="C209" s="43"/>
      <c r="D209" s="43"/>
      <c r="E209" s="44">
        <f t="shared" si="85"/>
        <v>0</v>
      </c>
      <c r="F209" s="43"/>
      <c r="G209" s="43"/>
      <c r="H209" s="43"/>
      <c r="I209" s="48">
        <f t="shared" si="86"/>
        <v>0</v>
      </c>
      <c r="J209" s="49" t="e">
        <f t="shared" si="87"/>
        <v>#DIV/0!</v>
      </c>
      <c r="K209" s="43"/>
    </row>
    <row r="210" spans="1:11" ht="14.25" hidden="1">
      <c r="A210" s="7">
        <v>2013404</v>
      </c>
      <c r="B210" s="7" t="s">
        <v>822</v>
      </c>
      <c r="C210" s="43"/>
      <c r="D210" s="43"/>
      <c r="E210" s="44">
        <f t="shared" si="85"/>
        <v>0</v>
      </c>
      <c r="F210" s="43"/>
      <c r="G210" s="43"/>
      <c r="H210" s="43"/>
      <c r="I210" s="48">
        <f t="shared" si="86"/>
        <v>0</v>
      </c>
      <c r="J210" s="49" t="e">
        <f t="shared" si="87"/>
        <v>#DIV/0!</v>
      </c>
      <c r="K210" s="43"/>
    </row>
    <row r="211" spans="1:11" ht="14.25" hidden="1">
      <c r="A211" s="7">
        <v>2013405</v>
      </c>
      <c r="B211" s="7" t="s">
        <v>823</v>
      </c>
      <c r="C211" s="43"/>
      <c r="D211" s="43"/>
      <c r="E211" s="44">
        <f t="shared" si="85"/>
        <v>0</v>
      </c>
      <c r="F211" s="43"/>
      <c r="G211" s="43"/>
      <c r="H211" s="43"/>
      <c r="I211" s="48">
        <f t="shared" si="86"/>
        <v>0</v>
      </c>
      <c r="J211" s="49" t="e">
        <f t="shared" si="87"/>
        <v>#DIV/0!</v>
      </c>
      <c r="K211" s="43"/>
    </row>
    <row r="212" spans="1:11" ht="14.25" hidden="1">
      <c r="A212" s="7">
        <v>2013450</v>
      </c>
      <c r="B212" s="7" t="s">
        <v>716</v>
      </c>
      <c r="C212" s="43"/>
      <c r="D212" s="43"/>
      <c r="E212" s="44">
        <f t="shared" si="85"/>
        <v>0</v>
      </c>
      <c r="F212" s="43"/>
      <c r="G212" s="43"/>
      <c r="H212" s="43"/>
      <c r="I212" s="48">
        <f t="shared" si="86"/>
        <v>0</v>
      </c>
      <c r="J212" s="49" t="e">
        <f t="shared" si="87"/>
        <v>#DIV/0!</v>
      </c>
      <c r="K212" s="43"/>
    </row>
    <row r="213" spans="1:11" ht="14.25" hidden="1">
      <c r="A213" s="7">
        <v>2013499</v>
      </c>
      <c r="B213" s="7" t="s">
        <v>824</v>
      </c>
      <c r="C213" s="43"/>
      <c r="D213" s="43"/>
      <c r="E213" s="44">
        <f t="shared" si="85"/>
        <v>0</v>
      </c>
      <c r="F213" s="43"/>
      <c r="G213" s="43"/>
      <c r="H213" s="43"/>
      <c r="I213" s="48">
        <f t="shared" si="86"/>
        <v>0</v>
      </c>
      <c r="J213" s="49" t="e">
        <f t="shared" si="87"/>
        <v>#DIV/0!</v>
      </c>
      <c r="K213" s="43"/>
    </row>
    <row r="214" spans="1:11" ht="14.25" hidden="1">
      <c r="A214" s="7">
        <v>20135</v>
      </c>
      <c r="B214" s="42" t="s">
        <v>825</v>
      </c>
      <c r="C214" s="9">
        <f aca="true" t="shared" si="88" ref="C214:I214">SUM(C215:C219)</f>
        <v>0</v>
      </c>
      <c r="D214" s="9">
        <f t="shared" si="88"/>
        <v>0</v>
      </c>
      <c r="E214" s="9">
        <f t="shared" si="88"/>
        <v>0</v>
      </c>
      <c r="F214" s="9">
        <f t="shared" si="88"/>
        <v>0</v>
      </c>
      <c r="G214" s="9">
        <f t="shared" si="88"/>
        <v>0</v>
      </c>
      <c r="H214" s="9">
        <f t="shared" si="88"/>
        <v>0</v>
      </c>
      <c r="I214" s="9">
        <f t="shared" si="88"/>
        <v>0</v>
      </c>
      <c r="J214" s="46" t="e">
        <f aca="true" t="shared" si="89" ref="J214:J226">I214/D214*100</f>
        <v>#DIV/0!</v>
      </c>
      <c r="K214" s="47"/>
    </row>
    <row r="215" spans="1:11" ht="14.25" hidden="1">
      <c r="A215" s="7">
        <v>2013501</v>
      </c>
      <c r="B215" s="7" t="s">
        <v>707</v>
      </c>
      <c r="C215" s="43"/>
      <c r="D215" s="43"/>
      <c r="E215" s="44">
        <f>SUM(F215:H215)</f>
        <v>0</v>
      </c>
      <c r="F215" s="43"/>
      <c r="G215" s="43"/>
      <c r="H215" s="43"/>
      <c r="I215" s="48">
        <f>E215-D215</f>
        <v>0</v>
      </c>
      <c r="J215" s="49" t="e">
        <f t="shared" si="89"/>
        <v>#DIV/0!</v>
      </c>
      <c r="K215" s="43"/>
    </row>
    <row r="216" spans="1:11" ht="14.25" hidden="1">
      <c r="A216" s="7">
        <v>2013502</v>
      </c>
      <c r="B216" s="7" t="s">
        <v>708</v>
      </c>
      <c r="C216" s="43"/>
      <c r="D216" s="43"/>
      <c r="E216" s="44">
        <f>SUM(F216:H216)</f>
        <v>0</v>
      </c>
      <c r="F216" s="43"/>
      <c r="G216" s="43"/>
      <c r="H216" s="43"/>
      <c r="I216" s="48">
        <f>E216-D216</f>
        <v>0</v>
      </c>
      <c r="J216" s="49" t="e">
        <f t="shared" si="89"/>
        <v>#DIV/0!</v>
      </c>
      <c r="K216" s="43"/>
    </row>
    <row r="217" spans="1:11" ht="14.25" hidden="1">
      <c r="A217" s="7">
        <v>2013503</v>
      </c>
      <c r="B217" s="7" t="s">
        <v>709</v>
      </c>
      <c r="C217" s="43"/>
      <c r="D217" s="43"/>
      <c r="E217" s="44">
        <f>SUM(F217:H217)</f>
        <v>0</v>
      </c>
      <c r="F217" s="43"/>
      <c r="G217" s="43"/>
      <c r="H217" s="43"/>
      <c r="I217" s="48">
        <f>E217-D217</f>
        <v>0</v>
      </c>
      <c r="J217" s="49" t="e">
        <f t="shared" si="89"/>
        <v>#DIV/0!</v>
      </c>
      <c r="K217" s="43"/>
    </row>
    <row r="218" spans="1:11" ht="14.25" hidden="1">
      <c r="A218" s="7">
        <v>2013550</v>
      </c>
      <c r="B218" s="7" t="s">
        <v>716</v>
      </c>
      <c r="C218" s="43"/>
      <c r="D218" s="43"/>
      <c r="E218" s="44">
        <f>SUM(F218:H218)</f>
        <v>0</v>
      </c>
      <c r="F218" s="43"/>
      <c r="G218" s="43"/>
      <c r="H218" s="43"/>
      <c r="I218" s="48">
        <f>E218-D218</f>
        <v>0</v>
      </c>
      <c r="J218" s="49" t="e">
        <f t="shared" si="89"/>
        <v>#DIV/0!</v>
      </c>
      <c r="K218" s="43"/>
    </row>
    <row r="219" spans="1:11" ht="14.25" hidden="1">
      <c r="A219" s="7">
        <v>2013599</v>
      </c>
      <c r="B219" s="7" t="s">
        <v>826</v>
      </c>
      <c r="C219" s="43"/>
      <c r="D219" s="43"/>
      <c r="E219" s="44">
        <f>SUM(F219:H219)</f>
        <v>0</v>
      </c>
      <c r="F219" s="43"/>
      <c r="G219" s="43"/>
      <c r="H219" s="43"/>
      <c r="I219" s="48">
        <f>E219-D219</f>
        <v>0</v>
      </c>
      <c r="J219" s="49" t="e">
        <f t="shared" si="89"/>
        <v>#DIV/0!</v>
      </c>
      <c r="K219" s="43"/>
    </row>
    <row r="220" spans="1:11" ht="14.25" hidden="1">
      <c r="A220" s="7">
        <v>20136</v>
      </c>
      <c r="B220" s="42" t="s">
        <v>827</v>
      </c>
      <c r="C220" s="9">
        <f aca="true" t="shared" si="90" ref="C220:I220">SUM(C221:C225)</f>
        <v>0</v>
      </c>
      <c r="D220" s="9">
        <f t="shared" si="90"/>
        <v>0</v>
      </c>
      <c r="E220" s="9">
        <f t="shared" si="90"/>
        <v>0</v>
      </c>
      <c r="F220" s="9">
        <f t="shared" si="90"/>
        <v>0</v>
      </c>
      <c r="G220" s="9">
        <f t="shared" si="90"/>
        <v>0</v>
      </c>
      <c r="H220" s="9">
        <f t="shared" si="90"/>
        <v>0</v>
      </c>
      <c r="I220" s="9">
        <f t="shared" si="90"/>
        <v>0</v>
      </c>
      <c r="J220" s="46" t="e">
        <f t="shared" si="89"/>
        <v>#DIV/0!</v>
      </c>
      <c r="K220" s="47"/>
    </row>
    <row r="221" spans="1:11" ht="14.25" hidden="1">
      <c r="A221" s="7">
        <v>2013601</v>
      </c>
      <c r="B221" s="7" t="s">
        <v>707</v>
      </c>
      <c r="C221" s="43"/>
      <c r="D221" s="43"/>
      <c r="E221" s="44">
        <f>SUM(F221:H221)</f>
        <v>0</v>
      </c>
      <c r="F221" s="43"/>
      <c r="G221" s="43"/>
      <c r="H221" s="43"/>
      <c r="I221" s="48">
        <f>E221-D221</f>
        <v>0</v>
      </c>
      <c r="J221" s="49" t="e">
        <f t="shared" si="89"/>
        <v>#DIV/0!</v>
      </c>
      <c r="K221" s="43"/>
    </row>
    <row r="222" spans="1:11" ht="14.25" hidden="1">
      <c r="A222" s="7">
        <v>2013602</v>
      </c>
      <c r="B222" s="7" t="s">
        <v>708</v>
      </c>
      <c r="C222" s="43"/>
      <c r="D222" s="43"/>
      <c r="E222" s="44">
        <f>SUM(F222:H222)</f>
        <v>0</v>
      </c>
      <c r="F222" s="43"/>
      <c r="G222" s="43"/>
      <c r="H222" s="43"/>
      <c r="I222" s="48">
        <f>E222-D222</f>
        <v>0</v>
      </c>
      <c r="J222" s="49" t="e">
        <f t="shared" si="89"/>
        <v>#DIV/0!</v>
      </c>
      <c r="K222" s="43"/>
    </row>
    <row r="223" spans="1:11" ht="14.25" hidden="1">
      <c r="A223" s="7">
        <v>2013603</v>
      </c>
      <c r="B223" s="7" t="s">
        <v>709</v>
      </c>
      <c r="C223" s="43"/>
      <c r="D223" s="43"/>
      <c r="E223" s="44">
        <f>SUM(F223:H223)</f>
        <v>0</v>
      </c>
      <c r="F223" s="43"/>
      <c r="G223" s="43"/>
      <c r="H223" s="43"/>
      <c r="I223" s="48">
        <f>E223-D223</f>
        <v>0</v>
      </c>
      <c r="J223" s="49" t="e">
        <f t="shared" si="89"/>
        <v>#DIV/0!</v>
      </c>
      <c r="K223" s="43"/>
    </row>
    <row r="224" spans="1:11" ht="14.25" hidden="1">
      <c r="A224" s="7">
        <v>2013650</v>
      </c>
      <c r="B224" s="7" t="s">
        <v>716</v>
      </c>
      <c r="C224" s="43"/>
      <c r="D224" s="43"/>
      <c r="E224" s="44">
        <f>SUM(F224:H224)</f>
        <v>0</v>
      </c>
      <c r="F224" s="43"/>
      <c r="G224" s="43"/>
      <c r="H224" s="43"/>
      <c r="I224" s="48">
        <f>E224-D224</f>
        <v>0</v>
      </c>
      <c r="J224" s="49" t="e">
        <f t="shared" si="89"/>
        <v>#DIV/0!</v>
      </c>
      <c r="K224" s="43"/>
    </row>
    <row r="225" spans="1:11" ht="14.25" hidden="1">
      <c r="A225" s="7">
        <v>2013699</v>
      </c>
      <c r="B225" s="7" t="s">
        <v>828</v>
      </c>
      <c r="C225" s="43"/>
      <c r="D225" s="43"/>
      <c r="E225" s="44">
        <f>SUM(F225:H225)</f>
        <v>0</v>
      </c>
      <c r="F225" s="43"/>
      <c r="G225" s="43"/>
      <c r="H225" s="43"/>
      <c r="I225" s="48">
        <f>E225-D225</f>
        <v>0</v>
      </c>
      <c r="J225" s="49" t="e">
        <f t="shared" si="89"/>
        <v>#DIV/0!</v>
      </c>
      <c r="K225" s="43"/>
    </row>
    <row r="226" spans="1:11" ht="14.25" hidden="1">
      <c r="A226" s="7">
        <v>20137</v>
      </c>
      <c r="B226" s="42" t="s">
        <v>829</v>
      </c>
      <c r="C226" s="9">
        <f aca="true" t="shared" si="91" ref="C226:I226">SUM(C227:C232)</f>
        <v>0</v>
      </c>
      <c r="D226" s="9">
        <f t="shared" si="91"/>
        <v>0</v>
      </c>
      <c r="E226" s="9">
        <f t="shared" si="91"/>
        <v>0</v>
      </c>
      <c r="F226" s="9">
        <f t="shared" si="91"/>
        <v>0</v>
      </c>
      <c r="G226" s="9">
        <f t="shared" si="91"/>
        <v>0</v>
      </c>
      <c r="H226" s="9">
        <f t="shared" si="91"/>
        <v>0</v>
      </c>
      <c r="I226" s="9">
        <f t="shared" si="91"/>
        <v>0</v>
      </c>
      <c r="J226" s="46" t="e">
        <f t="shared" si="89"/>
        <v>#DIV/0!</v>
      </c>
      <c r="K226" s="47"/>
    </row>
    <row r="227" spans="1:11" ht="14.25" hidden="1">
      <c r="A227" s="7">
        <v>2013701</v>
      </c>
      <c r="B227" s="7" t="s">
        <v>707</v>
      </c>
      <c r="C227" s="43"/>
      <c r="D227" s="43"/>
      <c r="E227" s="44">
        <f aca="true" t="shared" si="92" ref="E227:E232">SUM(F227:H227)</f>
        <v>0</v>
      </c>
      <c r="F227" s="43"/>
      <c r="G227" s="43"/>
      <c r="H227" s="43"/>
      <c r="I227" s="48">
        <f aca="true" t="shared" si="93" ref="I227:I232">E227-D227</f>
        <v>0</v>
      </c>
      <c r="J227" s="49" t="e">
        <f aca="true" t="shared" si="94" ref="J227:J233">I227/D227*100</f>
        <v>#DIV/0!</v>
      </c>
      <c r="K227" s="43"/>
    </row>
    <row r="228" spans="1:11" ht="14.25" hidden="1">
      <c r="A228" s="7">
        <v>2013702</v>
      </c>
      <c r="B228" s="7" t="s">
        <v>708</v>
      </c>
      <c r="C228" s="43"/>
      <c r="D228" s="43"/>
      <c r="E228" s="44">
        <f t="shared" si="92"/>
        <v>0</v>
      </c>
      <c r="F228" s="43"/>
      <c r="G228" s="43"/>
      <c r="H228" s="43"/>
      <c r="I228" s="48">
        <f t="shared" si="93"/>
        <v>0</v>
      </c>
      <c r="J228" s="49" t="e">
        <f t="shared" si="94"/>
        <v>#DIV/0!</v>
      </c>
      <c r="K228" s="43"/>
    </row>
    <row r="229" spans="1:11" ht="14.25" hidden="1">
      <c r="A229" s="7">
        <v>2013703</v>
      </c>
      <c r="B229" s="7" t="s">
        <v>709</v>
      </c>
      <c r="C229" s="43"/>
      <c r="D229" s="43"/>
      <c r="E229" s="44">
        <f t="shared" si="92"/>
        <v>0</v>
      </c>
      <c r="F229" s="43"/>
      <c r="G229" s="43"/>
      <c r="H229" s="43"/>
      <c r="I229" s="48">
        <f t="shared" si="93"/>
        <v>0</v>
      </c>
      <c r="J229" s="49" t="e">
        <f t="shared" si="94"/>
        <v>#DIV/0!</v>
      </c>
      <c r="K229" s="43"/>
    </row>
    <row r="230" spans="1:11" ht="14.25" hidden="1">
      <c r="A230" s="7">
        <v>2013704</v>
      </c>
      <c r="B230" s="7" t="s">
        <v>830</v>
      </c>
      <c r="C230" s="43"/>
      <c r="D230" s="43"/>
      <c r="E230" s="44">
        <f t="shared" si="92"/>
        <v>0</v>
      </c>
      <c r="F230" s="43"/>
      <c r="G230" s="43"/>
      <c r="H230" s="43"/>
      <c r="I230" s="48">
        <f t="shared" si="93"/>
        <v>0</v>
      </c>
      <c r="J230" s="49" t="e">
        <f t="shared" si="94"/>
        <v>#DIV/0!</v>
      </c>
      <c r="K230" s="43"/>
    </row>
    <row r="231" spans="1:11" ht="14.25" hidden="1">
      <c r="A231" s="7">
        <v>2013750</v>
      </c>
      <c r="B231" s="7" t="s">
        <v>716</v>
      </c>
      <c r="C231" s="43"/>
      <c r="D231" s="43"/>
      <c r="E231" s="44">
        <f t="shared" si="92"/>
        <v>0</v>
      </c>
      <c r="F231" s="43"/>
      <c r="G231" s="43"/>
      <c r="H231" s="43"/>
      <c r="I231" s="48">
        <f t="shared" si="93"/>
        <v>0</v>
      </c>
      <c r="J231" s="49" t="e">
        <f t="shared" si="94"/>
        <v>#DIV/0!</v>
      </c>
      <c r="K231" s="43"/>
    </row>
    <row r="232" spans="1:11" ht="14.25" hidden="1">
      <c r="A232" s="7">
        <v>2013799</v>
      </c>
      <c r="B232" s="7" t="s">
        <v>831</v>
      </c>
      <c r="C232" s="43"/>
      <c r="D232" s="43"/>
      <c r="E232" s="44">
        <f t="shared" si="92"/>
        <v>0</v>
      </c>
      <c r="F232" s="43"/>
      <c r="G232" s="43"/>
      <c r="H232" s="43"/>
      <c r="I232" s="48">
        <f t="shared" si="93"/>
        <v>0</v>
      </c>
      <c r="J232" s="49" t="e">
        <f t="shared" si="94"/>
        <v>#DIV/0!</v>
      </c>
      <c r="K232" s="43"/>
    </row>
    <row r="233" spans="1:11" ht="14.25" hidden="1">
      <c r="A233" s="7">
        <v>20138</v>
      </c>
      <c r="B233" s="42" t="s">
        <v>832</v>
      </c>
      <c r="C233" s="9">
        <f aca="true" t="shared" si="95" ref="C233:I233">SUM(C234:C247)</f>
        <v>0</v>
      </c>
      <c r="D233" s="9">
        <f t="shared" si="95"/>
        <v>0</v>
      </c>
      <c r="E233" s="9">
        <f t="shared" si="95"/>
        <v>0</v>
      </c>
      <c r="F233" s="9">
        <f t="shared" si="95"/>
        <v>0</v>
      </c>
      <c r="G233" s="9">
        <f t="shared" si="95"/>
        <v>0</v>
      </c>
      <c r="H233" s="9">
        <f t="shared" si="95"/>
        <v>0</v>
      </c>
      <c r="I233" s="9">
        <f t="shared" si="95"/>
        <v>0</v>
      </c>
      <c r="J233" s="46" t="e">
        <f t="shared" si="94"/>
        <v>#DIV/0!</v>
      </c>
      <c r="K233" s="47"/>
    </row>
    <row r="234" spans="1:11" ht="14.25" hidden="1">
      <c r="A234" s="7">
        <v>2013801</v>
      </c>
      <c r="B234" s="7" t="s">
        <v>707</v>
      </c>
      <c r="C234" s="43"/>
      <c r="D234" s="43"/>
      <c r="E234" s="44">
        <f aca="true" t="shared" si="96" ref="E234:E247">SUM(F234:H234)</f>
        <v>0</v>
      </c>
      <c r="F234" s="43"/>
      <c r="G234" s="43"/>
      <c r="H234" s="43"/>
      <c r="I234" s="48">
        <f aca="true" t="shared" si="97" ref="I234:I247">E234-D234</f>
        <v>0</v>
      </c>
      <c r="J234" s="49" t="e">
        <f aca="true" t="shared" si="98" ref="J234:J252">I234/D234*100</f>
        <v>#DIV/0!</v>
      </c>
      <c r="K234" s="43"/>
    </row>
    <row r="235" spans="1:11" ht="14.25" hidden="1">
      <c r="A235" s="7">
        <v>2013802</v>
      </c>
      <c r="B235" s="7" t="s">
        <v>708</v>
      </c>
      <c r="C235" s="43"/>
      <c r="D235" s="43"/>
      <c r="E235" s="44">
        <f t="shared" si="96"/>
        <v>0</v>
      </c>
      <c r="F235" s="43"/>
      <c r="G235" s="43"/>
      <c r="H235" s="43"/>
      <c r="I235" s="48">
        <f t="shared" si="97"/>
        <v>0</v>
      </c>
      <c r="J235" s="49" t="e">
        <f t="shared" si="98"/>
        <v>#DIV/0!</v>
      </c>
      <c r="K235" s="43"/>
    </row>
    <row r="236" spans="1:11" ht="14.25" hidden="1">
      <c r="A236" s="7">
        <v>2013803</v>
      </c>
      <c r="B236" s="7" t="s">
        <v>709</v>
      </c>
      <c r="C236" s="43"/>
      <c r="D236" s="43"/>
      <c r="E236" s="44">
        <f t="shared" si="96"/>
        <v>0</v>
      </c>
      <c r="F236" s="43"/>
      <c r="G236" s="43"/>
      <c r="H236" s="43"/>
      <c r="I236" s="48">
        <f t="shared" si="97"/>
        <v>0</v>
      </c>
      <c r="J236" s="49" t="e">
        <f t="shared" si="98"/>
        <v>#DIV/0!</v>
      </c>
      <c r="K236" s="43"/>
    </row>
    <row r="237" spans="1:11" ht="14.25" hidden="1">
      <c r="A237" s="7">
        <v>2013804</v>
      </c>
      <c r="B237" s="7" t="s">
        <v>833</v>
      </c>
      <c r="C237" s="43"/>
      <c r="D237" s="43"/>
      <c r="E237" s="44">
        <f t="shared" si="96"/>
        <v>0</v>
      </c>
      <c r="F237" s="43"/>
      <c r="G237" s="43"/>
      <c r="H237" s="43"/>
      <c r="I237" s="48">
        <f t="shared" si="97"/>
        <v>0</v>
      </c>
      <c r="J237" s="49" t="e">
        <f t="shared" si="98"/>
        <v>#DIV/0!</v>
      </c>
      <c r="K237" s="43"/>
    </row>
    <row r="238" spans="1:11" ht="14.25" hidden="1">
      <c r="A238" s="7">
        <v>2013805</v>
      </c>
      <c r="B238" s="7" t="s">
        <v>834</v>
      </c>
      <c r="C238" s="43"/>
      <c r="D238" s="43"/>
      <c r="E238" s="44">
        <f t="shared" si="96"/>
        <v>0</v>
      </c>
      <c r="F238" s="43"/>
      <c r="G238" s="43"/>
      <c r="H238" s="43"/>
      <c r="I238" s="48">
        <f t="shared" si="97"/>
        <v>0</v>
      </c>
      <c r="J238" s="49" t="e">
        <f t="shared" si="98"/>
        <v>#DIV/0!</v>
      </c>
      <c r="K238" s="43"/>
    </row>
    <row r="239" spans="1:11" ht="14.25" hidden="1">
      <c r="A239" s="7">
        <v>2013808</v>
      </c>
      <c r="B239" s="7" t="s">
        <v>748</v>
      </c>
      <c r="C239" s="43"/>
      <c r="D239" s="43"/>
      <c r="E239" s="44">
        <f t="shared" si="96"/>
        <v>0</v>
      </c>
      <c r="F239" s="43"/>
      <c r="G239" s="43"/>
      <c r="H239" s="43"/>
      <c r="I239" s="48">
        <f t="shared" si="97"/>
        <v>0</v>
      </c>
      <c r="J239" s="49" t="e">
        <f t="shared" si="98"/>
        <v>#DIV/0!</v>
      </c>
      <c r="K239" s="43"/>
    </row>
    <row r="240" spans="1:11" ht="14.25" hidden="1">
      <c r="A240" s="7">
        <v>2013810</v>
      </c>
      <c r="B240" s="7" t="s">
        <v>835</v>
      </c>
      <c r="C240" s="43"/>
      <c r="D240" s="43"/>
      <c r="E240" s="44">
        <f t="shared" si="96"/>
        <v>0</v>
      </c>
      <c r="F240" s="43"/>
      <c r="G240" s="43"/>
      <c r="H240" s="43"/>
      <c r="I240" s="48">
        <f t="shared" si="97"/>
        <v>0</v>
      </c>
      <c r="J240" s="49" t="e">
        <f t="shared" si="98"/>
        <v>#DIV/0!</v>
      </c>
      <c r="K240" s="43"/>
    </row>
    <row r="241" spans="1:11" ht="14.25" hidden="1">
      <c r="A241" s="7">
        <v>2013812</v>
      </c>
      <c r="B241" s="7" t="s">
        <v>836</v>
      </c>
      <c r="C241" s="43"/>
      <c r="D241" s="43"/>
      <c r="E241" s="44">
        <f t="shared" si="96"/>
        <v>0</v>
      </c>
      <c r="F241" s="43"/>
      <c r="G241" s="43"/>
      <c r="H241" s="43"/>
      <c r="I241" s="48">
        <f t="shared" si="97"/>
        <v>0</v>
      </c>
      <c r="J241" s="49" t="e">
        <f t="shared" si="98"/>
        <v>#DIV/0!</v>
      </c>
      <c r="K241" s="43"/>
    </row>
    <row r="242" spans="1:11" ht="14.25" hidden="1">
      <c r="A242" s="7">
        <v>2013813</v>
      </c>
      <c r="B242" s="7" t="s">
        <v>837</v>
      </c>
      <c r="C242" s="43"/>
      <c r="D242" s="43"/>
      <c r="E242" s="44">
        <f t="shared" si="96"/>
        <v>0</v>
      </c>
      <c r="F242" s="43"/>
      <c r="G242" s="43"/>
      <c r="H242" s="43"/>
      <c r="I242" s="48">
        <f t="shared" si="97"/>
        <v>0</v>
      </c>
      <c r="J242" s="49" t="e">
        <f t="shared" si="98"/>
        <v>#DIV/0!</v>
      </c>
      <c r="K242" s="43"/>
    </row>
    <row r="243" spans="1:11" ht="14.25" hidden="1">
      <c r="A243" s="7">
        <v>2013814</v>
      </c>
      <c r="B243" s="7" t="s">
        <v>838</v>
      </c>
      <c r="C243" s="43"/>
      <c r="D243" s="43"/>
      <c r="E243" s="44">
        <f t="shared" si="96"/>
        <v>0</v>
      </c>
      <c r="F243" s="43"/>
      <c r="G243" s="43"/>
      <c r="H243" s="43"/>
      <c r="I243" s="48">
        <f t="shared" si="97"/>
        <v>0</v>
      </c>
      <c r="J243" s="49" t="e">
        <f t="shared" si="98"/>
        <v>#DIV/0!</v>
      </c>
      <c r="K243" s="43"/>
    </row>
    <row r="244" spans="1:11" ht="14.25" hidden="1">
      <c r="A244" s="7">
        <v>2013815</v>
      </c>
      <c r="B244" s="7" t="s">
        <v>839</v>
      </c>
      <c r="C244" s="43"/>
      <c r="D244" s="43"/>
      <c r="E244" s="44">
        <f t="shared" si="96"/>
        <v>0</v>
      </c>
      <c r="F244" s="43"/>
      <c r="G244" s="43"/>
      <c r="H244" s="43"/>
      <c r="I244" s="48">
        <f t="shared" si="97"/>
        <v>0</v>
      </c>
      <c r="J244" s="49" t="e">
        <f t="shared" si="98"/>
        <v>#DIV/0!</v>
      </c>
      <c r="K244" s="43"/>
    </row>
    <row r="245" spans="1:11" ht="14.25" hidden="1">
      <c r="A245" s="7">
        <v>2013816</v>
      </c>
      <c r="B245" s="7" t="s">
        <v>840</v>
      </c>
      <c r="C245" s="43"/>
      <c r="D245" s="43"/>
      <c r="E245" s="44">
        <f t="shared" si="96"/>
        <v>0</v>
      </c>
      <c r="F245" s="43"/>
      <c r="G245" s="43"/>
      <c r="H245" s="43"/>
      <c r="I245" s="48">
        <f t="shared" si="97"/>
        <v>0</v>
      </c>
      <c r="J245" s="49" t="e">
        <f t="shared" si="98"/>
        <v>#DIV/0!</v>
      </c>
      <c r="K245" s="43"/>
    </row>
    <row r="246" spans="1:11" ht="14.25" hidden="1">
      <c r="A246" s="7">
        <v>2013850</v>
      </c>
      <c r="B246" s="7" t="s">
        <v>716</v>
      </c>
      <c r="C246" s="43"/>
      <c r="D246" s="43"/>
      <c r="E246" s="44">
        <f t="shared" si="96"/>
        <v>0</v>
      </c>
      <c r="F246" s="43"/>
      <c r="G246" s="43"/>
      <c r="H246" s="43"/>
      <c r="I246" s="48">
        <f t="shared" si="97"/>
        <v>0</v>
      </c>
      <c r="J246" s="49" t="e">
        <f t="shared" si="98"/>
        <v>#DIV/0!</v>
      </c>
      <c r="K246" s="43"/>
    </row>
    <row r="247" spans="1:11" ht="14.25" hidden="1">
      <c r="A247" s="7">
        <v>2013899</v>
      </c>
      <c r="B247" s="7" t="s">
        <v>841</v>
      </c>
      <c r="C247" s="43"/>
      <c r="D247" s="43"/>
      <c r="E247" s="44">
        <f t="shared" si="96"/>
        <v>0</v>
      </c>
      <c r="F247" s="43"/>
      <c r="G247" s="43"/>
      <c r="H247" s="43"/>
      <c r="I247" s="48">
        <f t="shared" si="97"/>
        <v>0</v>
      </c>
      <c r="J247" s="49" t="e">
        <f t="shared" si="98"/>
        <v>#DIV/0!</v>
      </c>
      <c r="K247" s="43"/>
    </row>
    <row r="248" spans="1:11" ht="14.25">
      <c r="A248" s="7">
        <v>20199</v>
      </c>
      <c r="B248" s="42" t="s">
        <v>842</v>
      </c>
      <c r="C248" s="9">
        <f aca="true" t="shared" si="99" ref="C248:I248">SUM(C249:C250)</f>
        <v>0</v>
      </c>
      <c r="D248" s="9">
        <f t="shared" si="99"/>
        <v>0</v>
      </c>
      <c r="E248" s="9">
        <f t="shared" si="99"/>
        <v>311903</v>
      </c>
      <c r="F248" s="9">
        <f t="shared" si="99"/>
        <v>0</v>
      </c>
      <c r="G248" s="9">
        <f t="shared" si="99"/>
        <v>311903</v>
      </c>
      <c r="H248" s="9">
        <f t="shared" si="99"/>
        <v>0</v>
      </c>
      <c r="I248" s="9">
        <f t="shared" si="99"/>
        <v>311903</v>
      </c>
      <c r="J248" s="46" t="e">
        <f t="shared" si="98"/>
        <v>#DIV/0!</v>
      </c>
      <c r="K248" s="47"/>
    </row>
    <row r="249" spans="1:11" ht="14.25">
      <c r="A249" s="7">
        <v>2019901</v>
      </c>
      <c r="B249" s="7" t="s">
        <v>843</v>
      </c>
      <c r="C249" s="43"/>
      <c r="D249" s="43"/>
      <c r="E249" s="44">
        <f>SUM(F249:H249)</f>
        <v>0</v>
      </c>
      <c r="F249" s="43"/>
      <c r="G249" s="43"/>
      <c r="H249" s="43"/>
      <c r="I249" s="48">
        <f>E249-D249</f>
        <v>0</v>
      </c>
      <c r="J249" s="49" t="e">
        <f t="shared" si="98"/>
        <v>#DIV/0!</v>
      </c>
      <c r="K249" s="43"/>
    </row>
    <row r="250" spans="1:11" ht="14.25">
      <c r="A250" s="7">
        <v>2019999</v>
      </c>
      <c r="B250" s="7" t="s">
        <v>844</v>
      </c>
      <c r="C250" s="43"/>
      <c r="D250" s="43"/>
      <c r="E250" s="44">
        <f>SUM(F250:H250)</f>
        <v>311903</v>
      </c>
      <c r="F250" s="43"/>
      <c r="G250" s="43">
        <v>311903</v>
      </c>
      <c r="H250" s="43"/>
      <c r="I250" s="48">
        <f>E250-D250</f>
        <v>311903</v>
      </c>
      <c r="J250" s="49" t="e">
        <f t="shared" si="98"/>
        <v>#DIV/0!</v>
      </c>
      <c r="K250" s="43"/>
    </row>
    <row r="251" spans="1:11" ht="14.25" hidden="1">
      <c r="A251" s="7">
        <v>202</v>
      </c>
      <c r="B251" s="42" t="s">
        <v>845</v>
      </c>
      <c r="C251" s="9">
        <f aca="true" t="shared" si="100" ref="C251:I251">C252+C259+C262+C265+C271+C276+C278+C283+C289</f>
        <v>0</v>
      </c>
      <c r="D251" s="9">
        <f t="shared" si="100"/>
        <v>0</v>
      </c>
      <c r="E251" s="9">
        <f t="shared" si="100"/>
        <v>0</v>
      </c>
      <c r="F251" s="9">
        <f t="shared" si="100"/>
        <v>0</v>
      </c>
      <c r="G251" s="9">
        <f t="shared" si="100"/>
        <v>0</v>
      </c>
      <c r="H251" s="9">
        <f t="shared" si="100"/>
        <v>0</v>
      </c>
      <c r="I251" s="9">
        <f t="shared" si="100"/>
        <v>0</v>
      </c>
      <c r="J251" s="46" t="e">
        <f t="shared" si="98"/>
        <v>#DIV/0!</v>
      </c>
      <c r="K251" s="47"/>
    </row>
    <row r="252" spans="1:11" ht="14.25" hidden="1">
      <c r="A252" s="7">
        <v>20201</v>
      </c>
      <c r="B252" s="42" t="s">
        <v>846</v>
      </c>
      <c r="C252" s="9">
        <f aca="true" t="shared" si="101" ref="C252:I252">SUM(C253:C258)</f>
        <v>0</v>
      </c>
      <c r="D252" s="9">
        <f t="shared" si="101"/>
        <v>0</v>
      </c>
      <c r="E252" s="9">
        <f t="shared" si="101"/>
        <v>0</v>
      </c>
      <c r="F252" s="9">
        <f t="shared" si="101"/>
        <v>0</v>
      </c>
      <c r="G252" s="9">
        <f t="shared" si="101"/>
        <v>0</v>
      </c>
      <c r="H252" s="9">
        <f t="shared" si="101"/>
        <v>0</v>
      </c>
      <c r="I252" s="9">
        <f t="shared" si="101"/>
        <v>0</v>
      </c>
      <c r="J252" s="46" t="e">
        <f t="shared" si="98"/>
        <v>#DIV/0!</v>
      </c>
      <c r="K252" s="47"/>
    </row>
    <row r="253" spans="1:11" ht="14.25" hidden="1">
      <c r="A253" s="7">
        <v>2020101</v>
      </c>
      <c r="B253" s="7" t="s">
        <v>707</v>
      </c>
      <c r="C253" s="43"/>
      <c r="D253" s="43"/>
      <c r="E253" s="44">
        <f aca="true" t="shared" si="102" ref="E253:E258">SUM(F253:H253)</f>
        <v>0</v>
      </c>
      <c r="F253" s="43"/>
      <c r="G253" s="43"/>
      <c r="H253" s="43"/>
      <c r="I253" s="48">
        <f aca="true" t="shared" si="103" ref="I253:I258">E253-D253</f>
        <v>0</v>
      </c>
      <c r="J253" s="49" t="e">
        <f aca="true" t="shared" si="104" ref="J253:J258">I253/D253*100</f>
        <v>#DIV/0!</v>
      </c>
      <c r="K253" s="43"/>
    </row>
    <row r="254" spans="1:11" ht="14.25" hidden="1">
      <c r="A254" s="7">
        <v>2020102</v>
      </c>
      <c r="B254" s="7" t="s">
        <v>708</v>
      </c>
      <c r="C254" s="43"/>
      <c r="D254" s="43"/>
      <c r="E254" s="44">
        <f t="shared" si="102"/>
        <v>0</v>
      </c>
      <c r="F254" s="43"/>
      <c r="G254" s="43"/>
      <c r="H254" s="43"/>
      <c r="I254" s="48">
        <f t="shared" si="103"/>
        <v>0</v>
      </c>
      <c r="J254" s="49" t="e">
        <f t="shared" si="104"/>
        <v>#DIV/0!</v>
      </c>
      <c r="K254" s="43"/>
    </row>
    <row r="255" spans="1:11" ht="14.25" hidden="1">
      <c r="A255" s="7">
        <v>2020103</v>
      </c>
      <c r="B255" s="7" t="s">
        <v>709</v>
      </c>
      <c r="C255" s="43"/>
      <c r="D255" s="43"/>
      <c r="E255" s="44">
        <f t="shared" si="102"/>
        <v>0</v>
      </c>
      <c r="F255" s="43"/>
      <c r="G255" s="43"/>
      <c r="H255" s="43"/>
      <c r="I255" s="48">
        <f t="shared" si="103"/>
        <v>0</v>
      </c>
      <c r="J255" s="49" t="e">
        <f t="shared" si="104"/>
        <v>#DIV/0!</v>
      </c>
      <c r="K255" s="43"/>
    </row>
    <row r="256" spans="1:11" ht="14.25" hidden="1">
      <c r="A256" s="7">
        <v>2020104</v>
      </c>
      <c r="B256" s="7" t="s">
        <v>813</v>
      </c>
      <c r="C256" s="43"/>
      <c r="D256" s="43"/>
      <c r="E256" s="44">
        <f t="shared" si="102"/>
        <v>0</v>
      </c>
      <c r="F256" s="43"/>
      <c r="G256" s="43"/>
      <c r="H256" s="43"/>
      <c r="I256" s="48">
        <f t="shared" si="103"/>
        <v>0</v>
      </c>
      <c r="J256" s="49" t="e">
        <f t="shared" si="104"/>
        <v>#DIV/0!</v>
      </c>
      <c r="K256" s="43"/>
    </row>
    <row r="257" spans="1:11" ht="14.25" hidden="1">
      <c r="A257" s="7">
        <v>2020150</v>
      </c>
      <c r="B257" s="7" t="s">
        <v>716</v>
      </c>
      <c r="C257" s="43"/>
      <c r="D257" s="43"/>
      <c r="E257" s="44">
        <f t="shared" si="102"/>
        <v>0</v>
      </c>
      <c r="F257" s="43"/>
      <c r="G257" s="43"/>
      <c r="H257" s="43"/>
      <c r="I257" s="48">
        <f t="shared" si="103"/>
        <v>0</v>
      </c>
      <c r="J257" s="49" t="e">
        <f t="shared" si="104"/>
        <v>#DIV/0!</v>
      </c>
      <c r="K257" s="43"/>
    </row>
    <row r="258" spans="1:11" ht="14.25" hidden="1">
      <c r="A258" s="7">
        <v>2020199</v>
      </c>
      <c r="B258" s="7" t="s">
        <v>847</v>
      </c>
      <c r="C258" s="43"/>
      <c r="D258" s="43"/>
      <c r="E258" s="44">
        <f t="shared" si="102"/>
        <v>0</v>
      </c>
      <c r="F258" s="43"/>
      <c r="G258" s="43"/>
      <c r="H258" s="43"/>
      <c r="I258" s="48">
        <f t="shared" si="103"/>
        <v>0</v>
      </c>
      <c r="J258" s="49" t="e">
        <f t="shared" si="104"/>
        <v>#DIV/0!</v>
      </c>
      <c r="K258" s="43"/>
    </row>
    <row r="259" spans="1:11" ht="14.25" hidden="1">
      <c r="A259" s="7">
        <v>20202</v>
      </c>
      <c r="B259" s="42" t="s">
        <v>848</v>
      </c>
      <c r="C259" s="9">
        <f aca="true" t="shared" si="105" ref="C259:I259">SUM(C260:C261)</f>
        <v>0</v>
      </c>
      <c r="D259" s="9">
        <f t="shared" si="105"/>
        <v>0</v>
      </c>
      <c r="E259" s="9">
        <f t="shared" si="105"/>
        <v>0</v>
      </c>
      <c r="F259" s="9">
        <f t="shared" si="105"/>
        <v>0</v>
      </c>
      <c r="G259" s="9">
        <f t="shared" si="105"/>
        <v>0</v>
      </c>
      <c r="H259" s="9">
        <f t="shared" si="105"/>
        <v>0</v>
      </c>
      <c r="I259" s="9">
        <f t="shared" si="105"/>
        <v>0</v>
      </c>
      <c r="J259" s="46" t="e">
        <f aca="true" t="shared" si="106" ref="J259:J298">I259/D259*100</f>
        <v>#DIV/0!</v>
      </c>
      <c r="K259" s="47"/>
    </row>
    <row r="260" spans="1:11" ht="14.25" hidden="1">
      <c r="A260" s="7">
        <v>2020201</v>
      </c>
      <c r="B260" s="7" t="s">
        <v>849</v>
      </c>
      <c r="C260" s="43"/>
      <c r="D260" s="43"/>
      <c r="E260" s="44">
        <f>SUM(F260:H260)</f>
        <v>0</v>
      </c>
      <c r="F260" s="43"/>
      <c r="G260" s="43"/>
      <c r="H260" s="43"/>
      <c r="I260" s="48">
        <f>E260-D260</f>
        <v>0</v>
      </c>
      <c r="J260" s="49" t="e">
        <f t="shared" si="106"/>
        <v>#DIV/0!</v>
      </c>
      <c r="K260" s="43"/>
    </row>
    <row r="261" spans="1:11" ht="14.25" hidden="1">
      <c r="A261" s="7">
        <v>2020202</v>
      </c>
      <c r="B261" s="7" t="s">
        <v>850</v>
      </c>
      <c r="C261" s="43"/>
      <c r="D261" s="43"/>
      <c r="E261" s="44">
        <f>SUM(F261:H261)</f>
        <v>0</v>
      </c>
      <c r="F261" s="43"/>
      <c r="G261" s="43"/>
      <c r="H261" s="43"/>
      <c r="I261" s="48">
        <f>E261-D261</f>
        <v>0</v>
      </c>
      <c r="J261" s="49" t="e">
        <f t="shared" si="106"/>
        <v>#DIV/0!</v>
      </c>
      <c r="K261" s="43"/>
    </row>
    <row r="262" spans="1:11" ht="14.25" hidden="1">
      <c r="A262" s="7">
        <v>20203</v>
      </c>
      <c r="B262" s="42" t="s">
        <v>851</v>
      </c>
      <c r="C262" s="9">
        <f aca="true" t="shared" si="107" ref="C262:I262">SUM(C263:C264)</f>
        <v>0</v>
      </c>
      <c r="D262" s="9">
        <f t="shared" si="107"/>
        <v>0</v>
      </c>
      <c r="E262" s="9">
        <f t="shared" si="107"/>
        <v>0</v>
      </c>
      <c r="F262" s="9">
        <f t="shared" si="107"/>
        <v>0</v>
      </c>
      <c r="G262" s="9">
        <f t="shared" si="107"/>
        <v>0</v>
      </c>
      <c r="H262" s="9">
        <f t="shared" si="107"/>
        <v>0</v>
      </c>
      <c r="I262" s="9">
        <f t="shared" si="107"/>
        <v>0</v>
      </c>
      <c r="J262" s="46" t="e">
        <f t="shared" si="106"/>
        <v>#DIV/0!</v>
      </c>
      <c r="K262" s="47"/>
    </row>
    <row r="263" spans="1:11" ht="14.25" hidden="1">
      <c r="A263" s="7">
        <v>2020304</v>
      </c>
      <c r="B263" s="7" t="s">
        <v>852</v>
      </c>
      <c r="C263" s="43"/>
      <c r="D263" s="43"/>
      <c r="E263" s="44">
        <f>SUM(F263:H263)</f>
        <v>0</v>
      </c>
      <c r="F263" s="43"/>
      <c r="G263" s="43"/>
      <c r="H263" s="43"/>
      <c r="I263" s="48">
        <f>E263-D263</f>
        <v>0</v>
      </c>
      <c r="J263" s="49" t="e">
        <f t="shared" si="106"/>
        <v>#DIV/0!</v>
      </c>
      <c r="K263" s="43"/>
    </row>
    <row r="264" spans="1:11" ht="14.25" hidden="1">
      <c r="A264" s="7">
        <v>2020306</v>
      </c>
      <c r="B264" s="7" t="s">
        <v>853</v>
      </c>
      <c r="C264" s="43"/>
      <c r="D264" s="43"/>
      <c r="E264" s="44">
        <f>SUM(F264:H264)</f>
        <v>0</v>
      </c>
      <c r="F264" s="43"/>
      <c r="G264" s="43"/>
      <c r="H264" s="43"/>
      <c r="I264" s="48">
        <f>E264-D264</f>
        <v>0</v>
      </c>
      <c r="J264" s="49" t="e">
        <f t="shared" si="106"/>
        <v>#DIV/0!</v>
      </c>
      <c r="K264" s="43"/>
    </row>
    <row r="265" spans="1:11" ht="14.25" hidden="1">
      <c r="A265" s="7">
        <v>20204</v>
      </c>
      <c r="B265" s="42" t="s">
        <v>854</v>
      </c>
      <c r="C265" s="9">
        <f aca="true" t="shared" si="108" ref="C265:I265">SUM(C266:C270)</f>
        <v>0</v>
      </c>
      <c r="D265" s="9">
        <f t="shared" si="108"/>
        <v>0</v>
      </c>
      <c r="E265" s="9">
        <f t="shared" si="108"/>
        <v>0</v>
      </c>
      <c r="F265" s="9">
        <f t="shared" si="108"/>
        <v>0</v>
      </c>
      <c r="G265" s="9">
        <f t="shared" si="108"/>
        <v>0</v>
      </c>
      <c r="H265" s="9">
        <f t="shared" si="108"/>
        <v>0</v>
      </c>
      <c r="I265" s="9">
        <f t="shared" si="108"/>
        <v>0</v>
      </c>
      <c r="J265" s="46" t="e">
        <f t="shared" si="106"/>
        <v>#DIV/0!</v>
      </c>
      <c r="K265" s="47"/>
    </row>
    <row r="266" spans="1:11" ht="14.25" hidden="1">
      <c r="A266" s="7">
        <v>2020401</v>
      </c>
      <c r="B266" s="7" t="s">
        <v>855</v>
      </c>
      <c r="C266" s="43"/>
      <c r="D266" s="43"/>
      <c r="E266" s="44">
        <f>SUM(F266:H266)</f>
        <v>0</v>
      </c>
      <c r="F266" s="43"/>
      <c r="G266" s="43"/>
      <c r="H266" s="43"/>
      <c r="I266" s="48">
        <f>E266-D266</f>
        <v>0</v>
      </c>
      <c r="J266" s="49" t="e">
        <f t="shared" si="106"/>
        <v>#DIV/0!</v>
      </c>
      <c r="K266" s="43"/>
    </row>
    <row r="267" spans="1:11" ht="14.25" hidden="1">
      <c r="A267" s="7">
        <v>2020402</v>
      </c>
      <c r="B267" s="7" t="s">
        <v>856</v>
      </c>
      <c r="C267" s="43"/>
      <c r="D267" s="43"/>
      <c r="E267" s="44">
        <f>SUM(F267:H267)</f>
        <v>0</v>
      </c>
      <c r="F267" s="43"/>
      <c r="G267" s="43"/>
      <c r="H267" s="43"/>
      <c r="I267" s="48">
        <f>E267-D267</f>
        <v>0</v>
      </c>
      <c r="J267" s="49" t="e">
        <f t="shared" si="106"/>
        <v>#DIV/0!</v>
      </c>
      <c r="K267" s="43"/>
    </row>
    <row r="268" spans="1:11" ht="14.25" hidden="1">
      <c r="A268" s="7">
        <v>2020403</v>
      </c>
      <c r="B268" s="7" t="s">
        <v>857</v>
      </c>
      <c r="C268" s="43"/>
      <c r="D268" s="43"/>
      <c r="E268" s="44">
        <f>SUM(F268:H268)</f>
        <v>0</v>
      </c>
      <c r="F268" s="43"/>
      <c r="G268" s="43"/>
      <c r="H268" s="43"/>
      <c r="I268" s="48">
        <f>E268-D268</f>
        <v>0</v>
      </c>
      <c r="J268" s="49" t="e">
        <f t="shared" si="106"/>
        <v>#DIV/0!</v>
      </c>
      <c r="K268" s="43"/>
    </row>
    <row r="269" spans="1:11" ht="14.25" hidden="1">
      <c r="A269" s="7">
        <v>2020404</v>
      </c>
      <c r="B269" s="7" t="s">
        <v>858</v>
      </c>
      <c r="C269" s="43"/>
      <c r="D269" s="43"/>
      <c r="E269" s="44">
        <f>SUM(F269:H269)</f>
        <v>0</v>
      </c>
      <c r="F269" s="43"/>
      <c r="G269" s="43"/>
      <c r="H269" s="43"/>
      <c r="I269" s="48">
        <f>E269-D269</f>
        <v>0</v>
      </c>
      <c r="J269" s="49" t="e">
        <f t="shared" si="106"/>
        <v>#DIV/0!</v>
      </c>
      <c r="K269" s="43"/>
    </row>
    <row r="270" spans="1:11" ht="14.25" hidden="1">
      <c r="A270" s="7">
        <v>2020499</v>
      </c>
      <c r="B270" s="7" t="s">
        <v>859</v>
      </c>
      <c r="C270" s="43"/>
      <c r="D270" s="43"/>
      <c r="E270" s="44">
        <f>SUM(F270:H270)</f>
        <v>0</v>
      </c>
      <c r="F270" s="43"/>
      <c r="G270" s="43"/>
      <c r="H270" s="43"/>
      <c r="I270" s="48">
        <f>E270-D270</f>
        <v>0</v>
      </c>
      <c r="J270" s="49" t="e">
        <f t="shared" si="106"/>
        <v>#DIV/0!</v>
      </c>
      <c r="K270" s="43"/>
    </row>
    <row r="271" spans="1:11" ht="14.25" hidden="1">
      <c r="A271" s="7">
        <v>20205</v>
      </c>
      <c r="B271" s="42" t="s">
        <v>860</v>
      </c>
      <c r="C271" s="9">
        <f aca="true" t="shared" si="109" ref="C271:I271">SUM(C272:C275)</f>
        <v>0</v>
      </c>
      <c r="D271" s="9">
        <f t="shared" si="109"/>
        <v>0</v>
      </c>
      <c r="E271" s="9">
        <f t="shared" si="109"/>
        <v>0</v>
      </c>
      <c r="F271" s="9">
        <f t="shared" si="109"/>
        <v>0</v>
      </c>
      <c r="G271" s="9">
        <f t="shared" si="109"/>
        <v>0</v>
      </c>
      <c r="H271" s="9">
        <f t="shared" si="109"/>
        <v>0</v>
      </c>
      <c r="I271" s="9">
        <f t="shared" si="109"/>
        <v>0</v>
      </c>
      <c r="J271" s="46" t="e">
        <f t="shared" si="106"/>
        <v>#DIV/0!</v>
      </c>
      <c r="K271" s="47"/>
    </row>
    <row r="272" spans="1:11" ht="14.25" hidden="1">
      <c r="A272" s="7">
        <v>2020503</v>
      </c>
      <c r="B272" s="7" t="s">
        <v>861</v>
      </c>
      <c r="C272" s="43"/>
      <c r="D272" s="43"/>
      <c r="E272" s="44">
        <f>SUM(F272:H272)</f>
        <v>0</v>
      </c>
      <c r="F272" s="43"/>
      <c r="G272" s="43"/>
      <c r="H272" s="43"/>
      <c r="I272" s="48">
        <f>E272-D272</f>
        <v>0</v>
      </c>
      <c r="J272" s="49" t="e">
        <f t="shared" si="106"/>
        <v>#DIV/0!</v>
      </c>
      <c r="K272" s="43"/>
    </row>
    <row r="273" spans="1:11" ht="14.25" hidden="1">
      <c r="A273" s="7">
        <v>2020504</v>
      </c>
      <c r="B273" s="7" t="s">
        <v>862</v>
      </c>
      <c r="C273" s="43"/>
      <c r="D273" s="43"/>
      <c r="E273" s="44">
        <f>SUM(F273:H273)</f>
        <v>0</v>
      </c>
      <c r="F273" s="43"/>
      <c r="G273" s="43"/>
      <c r="H273" s="43"/>
      <c r="I273" s="48">
        <f>E273-D273</f>
        <v>0</v>
      </c>
      <c r="J273" s="49" t="e">
        <f t="shared" si="106"/>
        <v>#DIV/0!</v>
      </c>
      <c r="K273" s="43"/>
    </row>
    <row r="274" spans="1:11" ht="14.25" hidden="1">
      <c r="A274" s="7">
        <v>2020505</v>
      </c>
      <c r="B274" s="7" t="s">
        <v>863</v>
      </c>
      <c r="C274" s="43"/>
      <c r="D274" s="43"/>
      <c r="E274" s="44">
        <f>SUM(F274:H274)</f>
        <v>0</v>
      </c>
      <c r="F274" s="43"/>
      <c r="G274" s="43"/>
      <c r="H274" s="43"/>
      <c r="I274" s="48">
        <f>E274-D274</f>
        <v>0</v>
      </c>
      <c r="J274" s="49" t="e">
        <f t="shared" si="106"/>
        <v>#DIV/0!</v>
      </c>
      <c r="K274" s="43"/>
    </row>
    <row r="275" spans="1:11" ht="14.25" hidden="1">
      <c r="A275" s="7">
        <v>2020599</v>
      </c>
      <c r="B275" s="7" t="s">
        <v>864</v>
      </c>
      <c r="C275" s="43"/>
      <c r="D275" s="43"/>
      <c r="E275" s="44">
        <f>SUM(F275:H275)</f>
        <v>0</v>
      </c>
      <c r="F275" s="43"/>
      <c r="G275" s="43"/>
      <c r="H275" s="43"/>
      <c r="I275" s="48">
        <f>E275-D275</f>
        <v>0</v>
      </c>
      <c r="J275" s="49" t="e">
        <f t="shared" si="106"/>
        <v>#DIV/0!</v>
      </c>
      <c r="K275" s="43"/>
    </row>
    <row r="276" spans="1:11" ht="14.25" hidden="1">
      <c r="A276" s="7">
        <v>20206</v>
      </c>
      <c r="B276" s="42" t="s">
        <v>865</v>
      </c>
      <c r="C276" s="9">
        <f aca="true" t="shared" si="110" ref="C276:I276">C277</f>
        <v>0</v>
      </c>
      <c r="D276" s="9">
        <f t="shared" si="110"/>
        <v>0</v>
      </c>
      <c r="E276" s="9">
        <f t="shared" si="110"/>
        <v>0</v>
      </c>
      <c r="F276" s="9">
        <f t="shared" si="110"/>
        <v>0</v>
      </c>
      <c r="G276" s="9">
        <f t="shared" si="110"/>
        <v>0</v>
      </c>
      <c r="H276" s="9">
        <f t="shared" si="110"/>
        <v>0</v>
      </c>
      <c r="I276" s="9">
        <f t="shared" si="110"/>
        <v>0</v>
      </c>
      <c r="J276" s="46" t="e">
        <f t="shared" si="106"/>
        <v>#DIV/0!</v>
      </c>
      <c r="K276" s="47"/>
    </row>
    <row r="277" spans="1:11" ht="14.25" hidden="1">
      <c r="A277" s="7">
        <v>2020601</v>
      </c>
      <c r="B277" s="7" t="s">
        <v>866</v>
      </c>
      <c r="C277" s="43"/>
      <c r="D277" s="43"/>
      <c r="E277" s="44">
        <f aca="true" t="shared" si="111" ref="E277:E282">SUM(F277:H277)</f>
        <v>0</v>
      </c>
      <c r="F277" s="43"/>
      <c r="G277" s="43"/>
      <c r="H277" s="43"/>
      <c r="I277" s="48">
        <f aca="true" t="shared" si="112" ref="I277:I282">E277-D277</f>
        <v>0</v>
      </c>
      <c r="J277" s="49" t="e">
        <f t="shared" si="106"/>
        <v>#DIV/0!</v>
      </c>
      <c r="K277" s="43"/>
    </row>
    <row r="278" spans="1:11" ht="14.25" hidden="1">
      <c r="A278" s="7">
        <v>20207</v>
      </c>
      <c r="B278" s="42" t="s">
        <v>867</v>
      </c>
      <c r="C278" s="9">
        <f aca="true" t="shared" si="113" ref="C278:I278">SUM(C279:C282)</f>
        <v>0</v>
      </c>
      <c r="D278" s="9">
        <f t="shared" si="113"/>
        <v>0</v>
      </c>
      <c r="E278" s="9">
        <f t="shared" si="113"/>
        <v>0</v>
      </c>
      <c r="F278" s="9">
        <f t="shared" si="113"/>
        <v>0</v>
      </c>
      <c r="G278" s="9">
        <f t="shared" si="113"/>
        <v>0</v>
      </c>
      <c r="H278" s="9">
        <f t="shared" si="113"/>
        <v>0</v>
      </c>
      <c r="I278" s="9">
        <f t="shared" si="113"/>
        <v>0</v>
      </c>
      <c r="J278" s="46" t="e">
        <f t="shared" si="106"/>
        <v>#DIV/0!</v>
      </c>
      <c r="K278" s="47"/>
    </row>
    <row r="279" spans="1:11" ht="14.25" hidden="1">
      <c r="A279" s="7">
        <v>2020701</v>
      </c>
      <c r="B279" s="7" t="s">
        <v>868</v>
      </c>
      <c r="C279" s="43"/>
      <c r="D279" s="43"/>
      <c r="E279" s="44">
        <f t="shared" si="111"/>
        <v>0</v>
      </c>
      <c r="F279" s="43"/>
      <c r="G279" s="43"/>
      <c r="H279" s="43"/>
      <c r="I279" s="48">
        <f t="shared" si="112"/>
        <v>0</v>
      </c>
      <c r="J279" s="49" t="e">
        <f t="shared" si="106"/>
        <v>#DIV/0!</v>
      </c>
      <c r="K279" s="43"/>
    </row>
    <row r="280" spans="1:11" ht="14.25" hidden="1">
      <c r="A280" s="7">
        <v>2020702</v>
      </c>
      <c r="B280" s="7" t="s">
        <v>869</v>
      </c>
      <c r="C280" s="43"/>
      <c r="D280" s="43"/>
      <c r="E280" s="44">
        <f t="shared" si="111"/>
        <v>0</v>
      </c>
      <c r="F280" s="43"/>
      <c r="G280" s="43"/>
      <c r="H280" s="43"/>
      <c r="I280" s="48">
        <f t="shared" si="112"/>
        <v>0</v>
      </c>
      <c r="J280" s="49" t="e">
        <f t="shared" si="106"/>
        <v>#DIV/0!</v>
      </c>
      <c r="K280" s="43"/>
    </row>
    <row r="281" spans="1:11" ht="14.25" hidden="1">
      <c r="A281" s="7">
        <v>2020703</v>
      </c>
      <c r="B281" s="7" t="s">
        <v>870</v>
      </c>
      <c r="C281" s="43"/>
      <c r="D281" s="43"/>
      <c r="E281" s="44">
        <f t="shared" si="111"/>
        <v>0</v>
      </c>
      <c r="F281" s="43"/>
      <c r="G281" s="43"/>
      <c r="H281" s="43"/>
      <c r="I281" s="48">
        <f t="shared" si="112"/>
        <v>0</v>
      </c>
      <c r="J281" s="49" t="e">
        <f t="shared" si="106"/>
        <v>#DIV/0!</v>
      </c>
      <c r="K281" s="43"/>
    </row>
    <row r="282" spans="1:11" ht="14.25" hidden="1">
      <c r="A282" s="7">
        <v>2020799</v>
      </c>
      <c r="B282" s="7" t="s">
        <v>871</v>
      </c>
      <c r="C282" s="43"/>
      <c r="D282" s="43"/>
      <c r="E282" s="44">
        <f t="shared" si="111"/>
        <v>0</v>
      </c>
      <c r="F282" s="43"/>
      <c r="G282" s="43"/>
      <c r="H282" s="43"/>
      <c r="I282" s="48">
        <f t="shared" si="112"/>
        <v>0</v>
      </c>
      <c r="J282" s="49" t="e">
        <f t="shared" si="106"/>
        <v>#DIV/0!</v>
      </c>
      <c r="K282" s="43"/>
    </row>
    <row r="283" spans="1:11" ht="14.25" hidden="1">
      <c r="A283" s="7">
        <v>20208</v>
      </c>
      <c r="B283" s="42" t="s">
        <v>872</v>
      </c>
      <c r="C283" s="9">
        <f aca="true" t="shared" si="114" ref="C283:I283">SUM(C284:C288)</f>
        <v>0</v>
      </c>
      <c r="D283" s="9">
        <f t="shared" si="114"/>
        <v>0</v>
      </c>
      <c r="E283" s="9">
        <f t="shared" si="114"/>
        <v>0</v>
      </c>
      <c r="F283" s="9">
        <f t="shared" si="114"/>
        <v>0</v>
      </c>
      <c r="G283" s="9">
        <f t="shared" si="114"/>
        <v>0</v>
      </c>
      <c r="H283" s="9">
        <f t="shared" si="114"/>
        <v>0</v>
      </c>
      <c r="I283" s="9">
        <f t="shared" si="114"/>
        <v>0</v>
      </c>
      <c r="J283" s="46" t="e">
        <f t="shared" si="106"/>
        <v>#DIV/0!</v>
      </c>
      <c r="K283" s="47"/>
    </row>
    <row r="284" spans="1:11" ht="14.25" hidden="1">
      <c r="A284" s="7">
        <v>2020801</v>
      </c>
      <c r="B284" s="7" t="s">
        <v>707</v>
      </c>
      <c r="C284" s="43"/>
      <c r="D284" s="43"/>
      <c r="E284" s="44">
        <f>SUM(F284:H284)</f>
        <v>0</v>
      </c>
      <c r="F284" s="43"/>
      <c r="G284" s="43"/>
      <c r="H284" s="43"/>
      <c r="I284" s="48">
        <f>E284-D284</f>
        <v>0</v>
      </c>
      <c r="J284" s="49" t="e">
        <f t="shared" si="106"/>
        <v>#DIV/0!</v>
      </c>
      <c r="K284" s="43"/>
    </row>
    <row r="285" spans="1:11" ht="14.25" hidden="1">
      <c r="A285" s="7">
        <v>2020802</v>
      </c>
      <c r="B285" s="7" t="s">
        <v>708</v>
      </c>
      <c r="C285" s="43"/>
      <c r="D285" s="43"/>
      <c r="E285" s="44">
        <f>SUM(F285:H285)</f>
        <v>0</v>
      </c>
      <c r="F285" s="43"/>
      <c r="G285" s="43"/>
      <c r="H285" s="43"/>
      <c r="I285" s="48">
        <f>E285-D285</f>
        <v>0</v>
      </c>
      <c r="J285" s="49" t="e">
        <f t="shared" si="106"/>
        <v>#DIV/0!</v>
      </c>
      <c r="K285" s="43"/>
    </row>
    <row r="286" spans="1:11" ht="14.25" hidden="1">
      <c r="A286" s="7">
        <v>2020803</v>
      </c>
      <c r="B286" s="7" t="s">
        <v>709</v>
      </c>
      <c r="C286" s="43"/>
      <c r="D286" s="43"/>
      <c r="E286" s="44">
        <f>SUM(F286:H286)</f>
        <v>0</v>
      </c>
      <c r="F286" s="43"/>
      <c r="G286" s="43"/>
      <c r="H286" s="43"/>
      <c r="I286" s="48">
        <f>E286-D286</f>
        <v>0</v>
      </c>
      <c r="J286" s="49" t="e">
        <f t="shared" si="106"/>
        <v>#DIV/0!</v>
      </c>
      <c r="K286" s="43"/>
    </row>
    <row r="287" spans="1:11" ht="14.25" hidden="1">
      <c r="A287" s="7">
        <v>2020850</v>
      </c>
      <c r="B287" s="7" t="s">
        <v>716</v>
      </c>
      <c r="C287" s="43"/>
      <c r="D287" s="43"/>
      <c r="E287" s="44">
        <f>SUM(F287:H287)</f>
        <v>0</v>
      </c>
      <c r="F287" s="43"/>
      <c r="G287" s="43"/>
      <c r="H287" s="43"/>
      <c r="I287" s="48">
        <f>E287-D287</f>
        <v>0</v>
      </c>
      <c r="J287" s="49" t="e">
        <f t="shared" si="106"/>
        <v>#DIV/0!</v>
      </c>
      <c r="K287" s="43"/>
    </row>
    <row r="288" spans="1:11" ht="14.25" hidden="1">
      <c r="A288" s="7">
        <v>2020899</v>
      </c>
      <c r="B288" s="7" t="s">
        <v>873</v>
      </c>
      <c r="C288" s="43"/>
      <c r="D288" s="43"/>
      <c r="E288" s="44">
        <f>SUM(F288:H288)</f>
        <v>0</v>
      </c>
      <c r="F288" s="43"/>
      <c r="G288" s="43"/>
      <c r="H288" s="43"/>
      <c r="I288" s="48">
        <f>E288-D288</f>
        <v>0</v>
      </c>
      <c r="J288" s="49" t="e">
        <f t="shared" si="106"/>
        <v>#DIV/0!</v>
      </c>
      <c r="K288" s="43"/>
    </row>
    <row r="289" spans="1:11" ht="14.25" hidden="1">
      <c r="A289" s="7">
        <v>20299</v>
      </c>
      <c r="B289" s="42" t="s">
        <v>874</v>
      </c>
      <c r="C289" s="9">
        <f aca="true" t="shared" si="115" ref="C289:I289">C290</f>
        <v>0</v>
      </c>
      <c r="D289" s="9">
        <f t="shared" si="115"/>
        <v>0</v>
      </c>
      <c r="E289" s="9">
        <f t="shared" si="115"/>
        <v>0</v>
      </c>
      <c r="F289" s="9">
        <f t="shared" si="115"/>
        <v>0</v>
      </c>
      <c r="G289" s="9">
        <f t="shared" si="115"/>
        <v>0</v>
      </c>
      <c r="H289" s="9">
        <f t="shared" si="115"/>
        <v>0</v>
      </c>
      <c r="I289" s="9">
        <f t="shared" si="115"/>
        <v>0</v>
      </c>
      <c r="J289" s="46" t="e">
        <f t="shared" si="106"/>
        <v>#DIV/0!</v>
      </c>
      <c r="K289" s="47"/>
    </row>
    <row r="290" spans="1:11" ht="14.25" hidden="1">
      <c r="A290" s="7">
        <v>2029901</v>
      </c>
      <c r="B290" s="7" t="s">
        <v>875</v>
      </c>
      <c r="C290" s="43"/>
      <c r="D290" s="43"/>
      <c r="E290" s="44">
        <f aca="true" t="shared" si="116" ref="E290:E295">SUM(F290:H290)</f>
        <v>0</v>
      </c>
      <c r="F290" s="43"/>
      <c r="G290" s="43"/>
      <c r="H290" s="43"/>
      <c r="I290" s="48">
        <f aca="true" t="shared" si="117" ref="I290:I295">E290-D290</f>
        <v>0</v>
      </c>
      <c r="J290" s="49" t="e">
        <f t="shared" si="106"/>
        <v>#DIV/0!</v>
      </c>
      <c r="K290" s="43"/>
    </row>
    <row r="291" spans="1:11" ht="14.25">
      <c r="A291" s="7">
        <v>203</v>
      </c>
      <c r="B291" s="42" t="s">
        <v>876</v>
      </c>
      <c r="C291" s="9">
        <f aca="true" t="shared" si="118" ref="C291:I291">SUM(C292,C294,C296,C298,C308)</f>
        <v>0</v>
      </c>
      <c r="D291" s="9">
        <f t="shared" si="118"/>
        <v>0</v>
      </c>
      <c r="E291" s="9">
        <f t="shared" si="118"/>
        <v>81380</v>
      </c>
      <c r="F291" s="9">
        <f t="shared" si="118"/>
        <v>0</v>
      </c>
      <c r="G291" s="9">
        <f t="shared" si="118"/>
        <v>31380</v>
      </c>
      <c r="H291" s="9">
        <f t="shared" si="118"/>
        <v>50000</v>
      </c>
      <c r="I291" s="9">
        <f t="shared" si="118"/>
        <v>81380</v>
      </c>
      <c r="J291" s="46" t="e">
        <f t="shared" si="106"/>
        <v>#DIV/0!</v>
      </c>
      <c r="K291" s="47"/>
    </row>
    <row r="292" spans="1:11" ht="14.25" hidden="1">
      <c r="A292" s="7">
        <v>20301</v>
      </c>
      <c r="B292" s="42" t="s">
        <v>877</v>
      </c>
      <c r="C292" s="9">
        <f aca="true" t="shared" si="119" ref="C292:I292">C293</f>
        <v>0</v>
      </c>
      <c r="D292" s="9">
        <f t="shared" si="119"/>
        <v>0</v>
      </c>
      <c r="E292" s="9">
        <f t="shared" si="119"/>
        <v>0</v>
      </c>
      <c r="F292" s="9">
        <f t="shared" si="119"/>
        <v>0</v>
      </c>
      <c r="G292" s="9">
        <f t="shared" si="119"/>
        <v>0</v>
      </c>
      <c r="H292" s="9">
        <f t="shared" si="119"/>
        <v>0</v>
      </c>
      <c r="I292" s="9">
        <f t="shared" si="119"/>
        <v>0</v>
      </c>
      <c r="J292" s="46" t="e">
        <f t="shared" si="106"/>
        <v>#DIV/0!</v>
      </c>
      <c r="K292" s="47"/>
    </row>
    <row r="293" spans="1:11" ht="14.25" hidden="1">
      <c r="A293" s="7">
        <v>2030101</v>
      </c>
      <c r="B293" s="7" t="s">
        <v>878</v>
      </c>
      <c r="C293" s="43"/>
      <c r="D293" s="43"/>
      <c r="E293" s="44">
        <f t="shared" si="116"/>
        <v>0</v>
      </c>
      <c r="F293" s="43"/>
      <c r="G293" s="43"/>
      <c r="H293" s="43"/>
      <c r="I293" s="48">
        <f t="shared" si="117"/>
        <v>0</v>
      </c>
      <c r="J293" s="49" t="e">
        <f t="shared" si="106"/>
        <v>#DIV/0!</v>
      </c>
      <c r="K293" s="43"/>
    </row>
    <row r="294" spans="1:11" ht="14.25" hidden="1">
      <c r="A294" s="7">
        <v>20304</v>
      </c>
      <c r="B294" s="42" t="s">
        <v>879</v>
      </c>
      <c r="C294" s="9">
        <f aca="true" t="shared" si="120" ref="C294:I294">C295</f>
        <v>0</v>
      </c>
      <c r="D294" s="9">
        <f t="shared" si="120"/>
        <v>0</v>
      </c>
      <c r="E294" s="9">
        <f t="shared" si="120"/>
        <v>0</v>
      </c>
      <c r="F294" s="9">
        <f t="shared" si="120"/>
        <v>0</v>
      </c>
      <c r="G294" s="9">
        <f t="shared" si="120"/>
        <v>0</v>
      </c>
      <c r="H294" s="9">
        <f t="shared" si="120"/>
        <v>0</v>
      </c>
      <c r="I294" s="9">
        <f t="shared" si="120"/>
        <v>0</v>
      </c>
      <c r="J294" s="46" t="e">
        <f t="shared" si="106"/>
        <v>#DIV/0!</v>
      </c>
      <c r="K294" s="47"/>
    </row>
    <row r="295" spans="1:11" ht="14.25" hidden="1">
      <c r="A295" s="7">
        <v>2030401</v>
      </c>
      <c r="B295" s="7" t="s">
        <v>880</v>
      </c>
      <c r="C295" s="43"/>
      <c r="D295" s="43"/>
      <c r="E295" s="44">
        <f t="shared" si="116"/>
        <v>0</v>
      </c>
      <c r="F295" s="43"/>
      <c r="G295" s="43"/>
      <c r="H295" s="43"/>
      <c r="I295" s="48">
        <f t="shared" si="117"/>
        <v>0</v>
      </c>
      <c r="J295" s="49" t="e">
        <f t="shared" si="106"/>
        <v>#DIV/0!</v>
      </c>
      <c r="K295" s="43"/>
    </row>
    <row r="296" spans="1:11" ht="14.25" hidden="1">
      <c r="A296" s="7">
        <v>20305</v>
      </c>
      <c r="B296" s="42" t="s">
        <v>881</v>
      </c>
      <c r="C296" s="9">
        <f aca="true" t="shared" si="121" ref="C296:I296">C297</f>
        <v>0</v>
      </c>
      <c r="D296" s="9">
        <f t="shared" si="121"/>
        <v>0</v>
      </c>
      <c r="E296" s="9">
        <f t="shared" si="121"/>
        <v>0</v>
      </c>
      <c r="F296" s="9">
        <f t="shared" si="121"/>
        <v>0</v>
      </c>
      <c r="G296" s="9">
        <f t="shared" si="121"/>
        <v>0</v>
      </c>
      <c r="H296" s="9">
        <f t="shared" si="121"/>
        <v>0</v>
      </c>
      <c r="I296" s="9">
        <f t="shared" si="121"/>
        <v>0</v>
      </c>
      <c r="J296" s="46" t="e">
        <f t="shared" si="106"/>
        <v>#DIV/0!</v>
      </c>
      <c r="K296" s="47"/>
    </row>
    <row r="297" spans="1:11" ht="14.25" hidden="1">
      <c r="A297" s="7">
        <v>2030501</v>
      </c>
      <c r="B297" s="7" t="s">
        <v>882</v>
      </c>
      <c r="C297" s="43"/>
      <c r="D297" s="43"/>
      <c r="E297" s="44">
        <f>SUM(F297:H297)</f>
        <v>0</v>
      </c>
      <c r="F297" s="43"/>
      <c r="G297" s="43"/>
      <c r="H297" s="43"/>
      <c r="I297" s="48">
        <f>E297-D297</f>
        <v>0</v>
      </c>
      <c r="J297" s="49" t="e">
        <f t="shared" si="106"/>
        <v>#DIV/0!</v>
      </c>
      <c r="K297" s="43"/>
    </row>
    <row r="298" spans="1:11" ht="14.25">
      <c r="A298" s="7">
        <v>20306</v>
      </c>
      <c r="B298" s="42" t="s">
        <v>883</v>
      </c>
      <c r="C298" s="9">
        <f aca="true" t="shared" si="122" ref="C298:I298">SUM(C299:C307)</f>
        <v>0</v>
      </c>
      <c r="D298" s="9">
        <f t="shared" si="122"/>
        <v>0</v>
      </c>
      <c r="E298" s="9">
        <f t="shared" si="122"/>
        <v>21000</v>
      </c>
      <c r="F298" s="9">
        <f t="shared" si="122"/>
        <v>0</v>
      </c>
      <c r="G298" s="9">
        <f t="shared" si="122"/>
        <v>21000</v>
      </c>
      <c r="H298" s="9">
        <f t="shared" si="122"/>
        <v>0</v>
      </c>
      <c r="I298" s="9">
        <f t="shared" si="122"/>
        <v>21000</v>
      </c>
      <c r="J298" s="46" t="e">
        <f t="shared" si="106"/>
        <v>#DIV/0!</v>
      </c>
      <c r="K298" s="47"/>
    </row>
    <row r="299" spans="1:11" ht="14.25" hidden="1">
      <c r="A299" s="7">
        <v>2030601</v>
      </c>
      <c r="B299" s="7" t="s">
        <v>884</v>
      </c>
      <c r="C299" s="43"/>
      <c r="D299" s="43"/>
      <c r="E299" s="44">
        <f aca="true" t="shared" si="123" ref="E299:E307">SUM(F299:H299)</f>
        <v>0</v>
      </c>
      <c r="F299" s="43"/>
      <c r="G299" s="43"/>
      <c r="H299" s="43"/>
      <c r="I299" s="48">
        <f aca="true" t="shared" si="124" ref="I299:I307">E299-D299</f>
        <v>0</v>
      </c>
      <c r="J299" s="49" t="e">
        <f aca="true" t="shared" si="125" ref="J299:J307">I299/D299*100</f>
        <v>#DIV/0!</v>
      </c>
      <c r="K299" s="43"/>
    </row>
    <row r="300" spans="1:11" ht="14.25" hidden="1">
      <c r="A300" s="7">
        <v>2030602</v>
      </c>
      <c r="B300" s="7" t="s">
        <v>885</v>
      </c>
      <c r="C300" s="43"/>
      <c r="D300" s="43"/>
      <c r="E300" s="44">
        <f t="shared" si="123"/>
        <v>0</v>
      </c>
      <c r="F300" s="43"/>
      <c r="G300" s="43"/>
      <c r="H300" s="43"/>
      <c r="I300" s="48">
        <f t="shared" si="124"/>
        <v>0</v>
      </c>
      <c r="J300" s="49" t="e">
        <f t="shared" si="125"/>
        <v>#DIV/0!</v>
      </c>
      <c r="K300" s="43"/>
    </row>
    <row r="301" spans="1:11" ht="14.25" hidden="1">
      <c r="A301" s="7">
        <v>2030603</v>
      </c>
      <c r="B301" s="7" t="s">
        <v>886</v>
      </c>
      <c r="C301" s="43"/>
      <c r="D301" s="43"/>
      <c r="E301" s="44">
        <f t="shared" si="123"/>
        <v>0</v>
      </c>
      <c r="F301" s="43"/>
      <c r="G301" s="43"/>
      <c r="H301" s="43"/>
      <c r="I301" s="48">
        <f t="shared" si="124"/>
        <v>0</v>
      </c>
      <c r="J301" s="49" t="e">
        <f t="shared" si="125"/>
        <v>#DIV/0!</v>
      </c>
      <c r="K301" s="43"/>
    </row>
    <row r="302" spans="1:11" ht="14.25" hidden="1">
      <c r="A302" s="7">
        <v>2030604</v>
      </c>
      <c r="B302" s="7" t="s">
        <v>887</v>
      </c>
      <c r="C302" s="43"/>
      <c r="D302" s="43"/>
      <c r="E302" s="44">
        <f t="shared" si="123"/>
        <v>0</v>
      </c>
      <c r="F302" s="43"/>
      <c r="G302" s="43"/>
      <c r="H302" s="43"/>
      <c r="I302" s="48">
        <f t="shared" si="124"/>
        <v>0</v>
      </c>
      <c r="J302" s="49" t="e">
        <f t="shared" si="125"/>
        <v>#DIV/0!</v>
      </c>
      <c r="K302" s="43"/>
    </row>
    <row r="303" spans="1:11" ht="14.25" hidden="1">
      <c r="A303" s="7">
        <v>2030605</v>
      </c>
      <c r="B303" s="7" t="s">
        <v>888</v>
      </c>
      <c r="C303" s="43"/>
      <c r="D303" s="43"/>
      <c r="E303" s="44">
        <f t="shared" si="123"/>
        <v>0</v>
      </c>
      <c r="F303" s="43"/>
      <c r="G303" s="43"/>
      <c r="H303" s="43"/>
      <c r="I303" s="48">
        <f t="shared" si="124"/>
        <v>0</v>
      </c>
      <c r="J303" s="49" t="e">
        <f t="shared" si="125"/>
        <v>#DIV/0!</v>
      </c>
      <c r="K303" s="43"/>
    </row>
    <row r="304" spans="1:11" ht="14.25" hidden="1">
      <c r="A304" s="7">
        <v>2030606</v>
      </c>
      <c r="B304" s="7" t="s">
        <v>889</v>
      </c>
      <c r="C304" s="43"/>
      <c r="D304" s="43"/>
      <c r="E304" s="44">
        <f t="shared" si="123"/>
        <v>0</v>
      </c>
      <c r="F304" s="43"/>
      <c r="G304" s="43"/>
      <c r="H304" s="43"/>
      <c r="I304" s="48">
        <f t="shared" si="124"/>
        <v>0</v>
      </c>
      <c r="J304" s="49" t="e">
        <f t="shared" si="125"/>
        <v>#DIV/0!</v>
      </c>
      <c r="K304" s="43"/>
    </row>
    <row r="305" spans="1:11" ht="14.25" hidden="1">
      <c r="A305" s="7">
        <v>2030607</v>
      </c>
      <c r="B305" s="7" t="s">
        <v>890</v>
      </c>
      <c r="C305" s="43"/>
      <c r="D305" s="43"/>
      <c r="E305" s="44">
        <f t="shared" si="123"/>
        <v>0</v>
      </c>
      <c r="F305" s="43"/>
      <c r="G305" s="43"/>
      <c r="H305" s="43"/>
      <c r="I305" s="48">
        <f t="shared" si="124"/>
        <v>0</v>
      </c>
      <c r="J305" s="49" t="e">
        <f t="shared" si="125"/>
        <v>#DIV/0!</v>
      </c>
      <c r="K305" s="43"/>
    </row>
    <row r="306" spans="1:11" ht="14.25" hidden="1">
      <c r="A306" s="7">
        <v>2030608</v>
      </c>
      <c r="B306" s="7" t="s">
        <v>891</v>
      </c>
      <c r="C306" s="43"/>
      <c r="D306" s="43"/>
      <c r="E306" s="44">
        <f t="shared" si="123"/>
        <v>0</v>
      </c>
      <c r="F306" s="43"/>
      <c r="G306" s="43"/>
      <c r="H306" s="43"/>
      <c r="I306" s="48">
        <f t="shared" si="124"/>
        <v>0</v>
      </c>
      <c r="J306" s="49" t="e">
        <f t="shared" si="125"/>
        <v>#DIV/0!</v>
      </c>
      <c r="K306" s="43"/>
    </row>
    <row r="307" spans="1:11" ht="14.25">
      <c r="A307" s="7">
        <v>2030699</v>
      </c>
      <c r="B307" s="7" t="s">
        <v>892</v>
      </c>
      <c r="C307" s="43"/>
      <c r="D307" s="43"/>
      <c r="E307" s="44">
        <f t="shared" si="123"/>
        <v>21000</v>
      </c>
      <c r="F307" s="43"/>
      <c r="G307" s="43">
        <v>21000</v>
      </c>
      <c r="H307" s="43"/>
      <c r="I307" s="48">
        <f t="shared" si="124"/>
        <v>21000</v>
      </c>
      <c r="J307" s="49" t="e">
        <f t="shared" si="125"/>
        <v>#DIV/0!</v>
      </c>
      <c r="K307" s="43"/>
    </row>
    <row r="308" spans="1:11" ht="14.25">
      <c r="A308" s="7">
        <v>20399</v>
      </c>
      <c r="B308" s="42" t="s">
        <v>893</v>
      </c>
      <c r="C308" s="9">
        <f aca="true" t="shared" si="126" ref="C308:I308">C309</f>
        <v>0</v>
      </c>
      <c r="D308" s="9">
        <f t="shared" si="126"/>
        <v>0</v>
      </c>
      <c r="E308" s="9">
        <f t="shared" si="126"/>
        <v>60380</v>
      </c>
      <c r="F308" s="9">
        <f t="shared" si="126"/>
        <v>0</v>
      </c>
      <c r="G308" s="9">
        <f t="shared" si="126"/>
        <v>10380</v>
      </c>
      <c r="H308" s="9">
        <f t="shared" si="126"/>
        <v>50000</v>
      </c>
      <c r="I308" s="9">
        <f t="shared" si="126"/>
        <v>60380</v>
      </c>
      <c r="J308" s="46" t="e">
        <f aca="true" t="shared" si="127" ref="J308:J314">I308/D308*100</f>
        <v>#DIV/0!</v>
      </c>
      <c r="K308" s="47"/>
    </row>
    <row r="309" spans="1:11" ht="14.25">
      <c r="A309" s="7">
        <v>2039901</v>
      </c>
      <c r="B309" s="7" t="s">
        <v>894</v>
      </c>
      <c r="C309" s="43"/>
      <c r="D309" s="43"/>
      <c r="E309" s="44">
        <f>SUM(F309:H309)</f>
        <v>60380</v>
      </c>
      <c r="F309" s="43"/>
      <c r="G309" s="43">
        <v>10380</v>
      </c>
      <c r="H309" s="43">
        <v>50000</v>
      </c>
      <c r="I309" s="48">
        <f>E309-D309</f>
        <v>60380</v>
      </c>
      <c r="J309" s="49" t="e">
        <f t="shared" si="127"/>
        <v>#DIV/0!</v>
      </c>
      <c r="K309" s="43"/>
    </row>
    <row r="310" spans="1:11" ht="14.25">
      <c r="A310" s="7">
        <v>204</v>
      </c>
      <c r="B310" s="42" t="s">
        <v>895</v>
      </c>
      <c r="C310" s="9">
        <f aca="true" t="shared" si="128" ref="C310:I310">C311+C314+C325+C332+C340+C349+C365+C375+C385+C393+C399</f>
        <v>110000</v>
      </c>
      <c r="D310" s="9">
        <f t="shared" si="128"/>
        <v>40050</v>
      </c>
      <c r="E310" s="9">
        <f t="shared" si="128"/>
        <v>50000</v>
      </c>
      <c r="F310" s="9">
        <f t="shared" si="128"/>
        <v>50000</v>
      </c>
      <c r="G310" s="9">
        <f t="shared" si="128"/>
        <v>0</v>
      </c>
      <c r="H310" s="9">
        <f t="shared" si="128"/>
        <v>0</v>
      </c>
      <c r="I310" s="9">
        <f t="shared" si="128"/>
        <v>9950</v>
      </c>
      <c r="J310" s="46">
        <f t="shared" si="127"/>
        <v>24.8</v>
      </c>
      <c r="K310" s="47"/>
    </row>
    <row r="311" spans="1:11" ht="14.25" hidden="1">
      <c r="A311" s="7">
        <v>20401</v>
      </c>
      <c r="B311" s="42" t="s">
        <v>896</v>
      </c>
      <c r="C311" s="9">
        <f aca="true" t="shared" si="129" ref="C311:I311">SUM(C312:C313)</f>
        <v>0</v>
      </c>
      <c r="D311" s="9">
        <f t="shared" si="129"/>
        <v>0</v>
      </c>
      <c r="E311" s="9">
        <f t="shared" si="129"/>
        <v>0</v>
      </c>
      <c r="F311" s="9">
        <f t="shared" si="129"/>
        <v>0</v>
      </c>
      <c r="G311" s="9">
        <f t="shared" si="129"/>
        <v>0</v>
      </c>
      <c r="H311" s="9">
        <f t="shared" si="129"/>
        <v>0</v>
      </c>
      <c r="I311" s="9">
        <f t="shared" si="129"/>
        <v>0</v>
      </c>
      <c r="J311" s="46" t="e">
        <f t="shared" si="127"/>
        <v>#DIV/0!</v>
      </c>
      <c r="K311" s="47"/>
    </row>
    <row r="312" spans="1:11" ht="14.25" hidden="1">
      <c r="A312" s="7">
        <v>2040101</v>
      </c>
      <c r="B312" s="7" t="s">
        <v>897</v>
      </c>
      <c r="C312" s="43"/>
      <c r="D312" s="43"/>
      <c r="E312" s="44">
        <f>SUM(F312:H312)</f>
        <v>0</v>
      </c>
      <c r="F312" s="43"/>
      <c r="G312" s="43"/>
      <c r="H312" s="43"/>
      <c r="I312" s="48">
        <f>E312-D312</f>
        <v>0</v>
      </c>
      <c r="J312" s="49" t="e">
        <f t="shared" si="127"/>
        <v>#DIV/0!</v>
      </c>
      <c r="K312" s="43"/>
    </row>
    <row r="313" spans="1:11" ht="14.25" hidden="1">
      <c r="A313" s="7">
        <v>2040199</v>
      </c>
      <c r="B313" s="7" t="s">
        <v>898</v>
      </c>
      <c r="C313" s="43"/>
      <c r="D313" s="43"/>
      <c r="E313" s="44">
        <f>SUM(F313:H313)</f>
        <v>0</v>
      </c>
      <c r="F313" s="43"/>
      <c r="G313" s="43"/>
      <c r="H313" s="43"/>
      <c r="I313" s="48">
        <f>E313-D313</f>
        <v>0</v>
      </c>
      <c r="J313" s="49" t="e">
        <f t="shared" si="127"/>
        <v>#DIV/0!</v>
      </c>
      <c r="K313" s="43"/>
    </row>
    <row r="314" spans="1:11" ht="14.25" hidden="1">
      <c r="A314" s="7">
        <v>20402</v>
      </c>
      <c r="B314" s="42" t="s">
        <v>899</v>
      </c>
      <c r="C314" s="9">
        <f aca="true" t="shared" si="130" ref="C314:I314">SUM(C315:C324)</f>
        <v>0</v>
      </c>
      <c r="D314" s="9">
        <f t="shared" si="130"/>
        <v>0</v>
      </c>
      <c r="E314" s="9">
        <f t="shared" si="130"/>
        <v>0</v>
      </c>
      <c r="F314" s="9">
        <f t="shared" si="130"/>
        <v>0</v>
      </c>
      <c r="G314" s="9">
        <f t="shared" si="130"/>
        <v>0</v>
      </c>
      <c r="H314" s="9">
        <f t="shared" si="130"/>
        <v>0</v>
      </c>
      <c r="I314" s="9">
        <f t="shared" si="130"/>
        <v>0</v>
      </c>
      <c r="J314" s="46" t="e">
        <f t="shared" si="127"/>
        <v>#DIV/0!</v>
      </c>
      <c r="K314" s="47"/>
    </row>
    <row r="315" spans="1:11" ht="14.25" hidden="1">
      <c r="A315" s="7">
        <v>2040201</v>
      </c>
      <c r="B315" s="7" t="s">
        <v>707</v>
      </c>
      <c r="C315" s="43"/>
      <c r="D315" s="43"/>
      <c r="E315" s="44">
        <f aca="true" t="shared" si="131" ref="E315:E324">SUM(F315:H315)</f>
        <v>0</v>
      </c>
      <c r="F315" s="43"/>
      <c r="G315" s="43"/>
      <c r="H315" s="43"/>
      <c r="I315" s="48">
        <f aca="true" t="shared" si="132" ref="I315:I324">E315-D315</f>
        <v>0</v>
      </c>
      <c r="J315" s="49" t="e">
        <f aca="true" t="shared" si="133" ref="J315:J325">I315/D315*100</f>
        <v>#DIV/0!</v>
      </c>
      <c r="K315" s="43"/>
    </row>
    <row r="316" spans="1:11" ht="14.25" hidden="1">
      <c r="A316" s="7">
        <v>2040202</v>
      </c>
      <c r="B316" s="7" t="s">
        <v>708</v>
      </c>
      <c r="C316" s="43"/>
      <c r="D316" s="43"/>
      <c r="E316" s="44">
        <f t="shared" si="131"/>
        <v>0</v>
      </c>
      <c r="F316" s="43"/>
      <c r="G316" s="43"/>
      <c r="H316" s="43"/>
      <c r="I316" s="48">
        <f t="shared" si="132"/>
        <v>0</v>
      </c>
      <c r="J316" s="49" t="e">
        <f t="shared" si="133"/>
        <v>#DIV/0!</v>
      </c>
      <c r="K316" s="43"/>
    </row>
    <row r="317" spans="1:11" ht="14.25" hidden="1">
      <c r="A317" s="7">
        <v>2040203</v>
      </c>
      <c r="B317" s="7" t="s">
        <v>709</v>
      </c>
      <c r="C317" s="43"/>
      <c r="D317" s="43"/>
      <c r="E317" s="44">
        <f t="shared" si="131"/>
        <v>0</v>
      </c>
      <c r="F317" s="43"/>
      <c r="G317" s="43"/>
      <c r="H317" s="43"/>
      <c r="I317" s="48">
        <f t="shared" si="132"/>
        <v>0</v>
      </c>
      <c r="J317" s="49" t="e">
        <f t="shared" si="133"/>
        <v>#DIV/0!</v>
      </c>
      <c r="K317" s="43"/>
    </row>
    <row r="318" spans="1:11" ht="14.25" hidden="1">
      <c r="A318" s="7">
        <v>2040219</v>
      </c>
      <c r="B318" s="7" t="s">
        <v>748</v>
      </c>
      <c r="C318" s="43"/>
      <c r="D318" s="43"/>
      <c r="E318" s="44">
        <f t="shared" si="131"/>
        <v>0</v>
      </c>
      <c r="F318" s="43"/>
      <c r="G318" s="43"/>
      <c r="H318" s="43"/>
      <c r="I318" s="48">
        <f t="shared" si="132"/>
        <v>0</v>
      </c>
      <c r="J318" s="49" t="e">
        <f t="shared" si="133"/>
        <v>#DIV/0!</v>
      </c>
      <c r="K318" s="43"/>
    </row>
    <row r="319" spans="1:11" ht="14.25" hidden="1">
      <c r="A319" s="7">
        <v>2040220</v>
      </c>
      <c r="B319" s="7" t="s">
        <v>900</v>
      </c>
      <c r="C319" s="43"/>
      <c r="D319" s="43"/>
      <c r="E319" s="44">
        <f t="shared" si="131"/>
        <v>0</v>
      </c>
      <c r="F319" s="43"/>
      <c r="G319" s="43"/>
      <c r="H319" s="43"/>
      <c r="I319" s="48">
        <f t="shared" si="132"/>
        <v>0</v>
      </c>
      <c r="J319" s="49" t="e">
        <f t="shared" si="133"/>
        <v>#DIV/0!</v>
      </c>
      <c r="K319" s="43"/>
    </row>
    <row r="320" spans="1:11" ht="14.25" hidden="1">
      <c r="A320" s="7">
        <v>2040221</v>
      </c>
      <c r="B320" s="7" t="s">
        <v>901</v>
      </c>
      <c r="C320" s="43"/>
      <c r="D320" s="43"/>
      <c r="E320" s="44">
        <f t="shared" si="131"/>
        <v>0</v>
      </c>
      <c r="F320" s="43"/>
      <c r="G320" s="43"/>
      <c r="H320" s="43"/>
      <c r="I320" s="48">
        <f t="shared" si="132"/>
        <v>0</v>
      </c>
      <c r="J320" s="49" t="e">
        <f t="shared" si="133"/>
        <v>#DIV/0!</v>
      </c>
      <c r="K320" s="43"/>
    </row>
    <row r="321" spans="1:11" ht="14.25" hidden="1">
      <c r="A321" s="7">
        <v>2040222</v>
      </c>
      <c r="B321" s="7" t="s">
        <v>902</v>
      </c>
      <c r="C321" s="43"/>
      <c r="D321" s="43"/>
      <c r="E321" s="44">
        <f t="shared" si="131"/>
        <v>0</v>
      </c>
      <c r="F321" s="43"/>
      <c r="G321" s="43"/>
      <c r="H321" s="43"/>
      <c r="I321" s="48">
        <f t="shared" si="132"/>
        <v>0</v>
      </c>
      <c r="J321" s="49" t="e">
        <f t="shared" si="133"/>
        <v>#DIV/0!</v>
      </c>
      <c r="K321" s="43"/>
    </row>
    <row r="322" spans="1:11" ht="14.25" hidden="1">
      <c r="A322" s="7">
        <v>2040223</v>
      </c>
      <c r="B322" s="7" t="s">
        <v>903</v>
      </c>
      <c r="C322" s="43"/>
      <c r="D322" s="43"/>
      <c r="E322" s="44">
        <f t="shared" si="131"/>
        <v>0</v>
      </c>
      <c r="F322" s="43"/>
      <c r="G322" s="43"/>
      <c r="H322" s="43"/>
      <c r="I322" s="48">
        <f t="shared" si="132"/>
        <v>0</v>
      </c>
      <c r="J322" s="49" t="e">
        <f t="shared" si="133"/>
        <v>#DIV/0!</v>
      </c>
      <c r="K322" s="43"/>
    </row>
    <row r="323" spans="1:11" ht="14.25" hidden="1">
      <c r="A323" s="7">
        <v>2040250</v>
      </c>
      <c r="B323" s="7" t="s">
        <v>716</v>
      </c>
      <c r="C323" s="43"/>
      <c r="D323" s="43"/>
      <c r="E323" s="44">
        <f t="shared" si="131"/>
        <v>0</v>
      </c>
      <c r="F323" s="43"/>
      <c r="G323" s="43"/>
      <c r="H323" s="43"/>
      <c r="I323" s="48">
        <f t="shared" si="132"/>
        <v>0</v>
      </c>
      <c r="J323" s="49" t="e">
        <f t="shared" si="133"/>
        <v>#DIV/0!</v>
      </c>
      <c r="K323" s="43"/>
    </row>
    <row r="324" spans="1:11" ht="14.25" hidden="1">
      <c r="A324" s="7">
        <v>2040299</v>
      </c>
      <c r="B324" s="7" t="s">
        <v>904</v>
      </c>
      <c r="C324" s="43"/>
      <c r="D324" s="43"/>
      <c r="E324" s="44">
        <f t="shared" si="131"/>
        <v>0</v>
      </c>
      <c r="F324" s="43"/>
      <c r="G324" s="43"/>
      <c r="H324" s="43"/>
      <c r="I324" s="48">
        <f t="shared" si="132"/>
        <v>0</v>
      </c>
      <c r="J324" s="49" t="e">
        <f t="shared" si="133"/>
        <v>#DIV/0!</v>
      </c>
      <c r="K324" s="43"/>
    </row>
    <row r="325" spans="1:11" ht="14.25" hidden="1">
      <c r="A325" s="7">
        <v>20403</v>
      </c>
      <c r="B325" s="42" t="s">
        <v>905</v>
      </c>
      <c r="C325" s="9">
        <f aca="true" t="shared" si="134" ref="C325:I325">SUM(C326:C331)</f>
        <v>0</v>
      </c>
      <c r="D325" s="9">
        <f t="shared" si="134"/>
        <v>0</v>
      </c>
      <c r="E325" s="9">
        <f t="shared" si="134"/>
        <v>0</v>
      </c>
      <c r="F325" s="9">
        <f t="shared" si="134"/>
        <v>0</v>
      </c>
      <c r="G325" s="9">
        <f t="shared" si="134"/>
        <v>0</v>
      </c>
      <c r="H325" s="9">
        <f t="shared" si="134"/>
        <v>0</v>
      </c>
      <c r="I325" s="9">
        <f t="shared" si="134"/>
        <v>0</v>
      </c>
      <c r="J325" s="46" t="e">
        <f t="shared" si="133"/>
        <v>#DIV/0!</v>
      </c>
      <c r="K325" s="47"/>
    </row>
    <row r="326" spans="1:11" ht="14.25" hidden="1">
      <c r="A326" s="7">
        <v>2040301</v>
      </c>
      <c r="B326" s="7" t="s">
        <v>707</v>
      </c>
      <c r="C326" s="43"/>
      <c r="D326" s="43"/>
      <c r="E326" s="44">
        <f aca="true" t="shared" si="135" ref="E326:E331">SUM(F326:H326)</f>
        <v>0</v>
      </c>
      <c r="F326" s="43"/>
      <c r="G326" s="43"/>
      <c r="H326" s="43"/>
      <c r="I326" s="48">
        <f aca="true" t="shared" si="136" ref="I326:I331">E326-D326</f>
        <v>0</v>
      </c>
      <c r="J326" s="49" t="e">
        <f aca="true" t="shared" si="137" ref="J326:J332">I326/D326*100</f>
        <v>#DIV/0!</v>
      </c>
      <c r="K326" s="43"/>
    </row>
    <row r="327" spans="1:11" ht="14.25" hidden="1">
      <c r="A327" s="7">
        <v>2040302</v>
      </c>
      <c r="B327" s="7" t="s">
        <v>708</v>
      </c>
      <c r="C327" s="43"/>
      <c r="D327" s="43"/>
      <c r="E327" s="44">
        <f t="shared" si="135"/>
        <v>0</v>
      </c>
      <c r="F327" s="43"/>
      <c r="G327" s="43"/>
      <c r="H327" s="43"/>
      <c r="I327" s="48">
        <f t="shared" si="136"/>
        <v>0</v>
      </c>
      <c r="J327" s="49" t="e">
        <f t="shared" si="137"/>
        <v>#DIV/0!</v>
      </c>
      <c r="K327" s="43"/>
    </row>
    <row r="328" spans="1:11" ht="14.25" hidden="1">
      <c r="A328" s="7">
        <v>2040303</v>
      </c>
      <c r="B328" s="7" t="s">
        <v>709</v>
      </c>
      <c r="C328" s="43"/>
      <c r="D328" s="43"/>
      <c r="E328" s="44">
        <f t="shared" si="135"/>
        <v>0</v>
      </c>
      <c r="F328" s="43"/>
      <c r="G328" s="43"/>
      <c r="H328" s="43"/>
      <c r="I328" s="48">
        <f t="shared" si="136"/>
        <v>0</v>
      </c>
      <c r="J328" s="49" t="e">
        <f t="shared" si="137"/>
        <v>#DIV/0!</v>
      </c>
      <c r="K328" s="43"/>
    </row>
    <row r="329" spans="1:11" ht="14.25" hidden="1">
      <c r="A329" s="7">
        <v>2040304</v>
      </c>
      <c r="B329" s="7" t="s">
        <v>906</v>
      </c>
      <c r="C329" s="43"/>
      <c r="D329" s="43"/>
      <c r="E329" s="44">
        <f t="shared" si="135"/>
        <v>0</v>
      </c>
      <c r="F329" s="43"/>
      <c r="G329" s="43"/>
      <c r="H329" s="43"/>
      <c r="I329" s="48">
        <f t="shared" si="136"/>
        <v>0</v>
      </c>
      <c r="J329" s="49" t="e">
        <f t="shared" si="137"/>
        <v>#DIV/0!</v>
      </c>
      <c r="K329" s="43"/>
    </row>
    <row r="330" spans="1:11" ht="14.25" hidden="1">
      <c r="A330" s="7">
        <v>2040350</v>
      </c>
      <c r="B330" s="7" t="s">
        <v>716</v>
      </c>
      <c r="C330" s="43"/>
      <c r="D330" s="43"/>
      <c r="E330" s="44">
        <f t="shared" si="135"/>
        <v>0</v>
      </c>
      <c r="F330" s="43"/>
      <c r="G330" s="43"/>
      <c r="H330" s="43"/>
      <c r="I330" s="48">
        <f t="shared" si="136"/>
        <v>0</v>
      </c>
      <c r="J330" s="49" t="e">
        <f t="shared" si="137"/>
        <v>#DIV/0!</v>
      </c>
      <c r="K330" s="43"/>
    </row>
    <row r="331" spans="1:11" ht="14.25" hidden="1">
      <c r="A331" s="7">
        <v>2040399</v>
      </c>
      <c r="B331" s="7" t="s">
        <v>907</v>
      </c>
      <c r="C331" s="43"/>
      <c r="D331" s="43"/>
      <c r="E331" s="44">
        <f t="shared" si="135"/>
        <v>0</v>
      </c>
      <c r="F331" s="43"/>
      <c r="G331" s="43"/>
      <c r="H331" s="43"/>
      <c r="I331" s="48">
        <f t="shared" si="136"/>
        <v>0</v>
      </c>
      <c r="J331" s="49" t="e">
        <f t="shared" si="137"/>
        <v>#DIV/0!</v>
      </c>
      <c r="K331" s="43"/>
    </row>
    <row r="332" spans="1:11" ht="14.25" hidden="1">
      <c r="A332" s="7">
        <v>20404</v>
      </c>
      <c r="B332" s="42" t="s">
        <v>908</v>
      </c>
      <c r="C332" s="9">
        <f aca="true" t="shared" si="138" ref="C332:I332">SUM(C333:C339)</f>
        <v>0</v>
      </c>
      <c r="D332" s="9">
        <f t="shared" si="138"/>
        <v>0</v>
      </c>
      <c r="E332" s="9">
        <f t="shared" si="138"/>
        <v>0</v>
      </c>
      <c r="F332" s="9">
        <f t="shared" si="138"/>
        <v>0</v>
      </c>
      <c r="G332" s="9">
        <f t="shared" si="138"/>
        <v>0</v>
      </c>
      <c r="H332" s="9">
        <f t="shared" si="138"/>
        <v>0</v>
      </c>
      <c r="I332" s="9">
        <f t="shared" si="138"/>
        <v>0</v>
      </c>
      <c r="J332" s="46" t="e">
        <f t="shared" si="137"/>
        <v>#DIV/0!</v>
      </c>
      <c r="K332" s="47"/>
    </row>
    <row r="333" spans="1:11" ht="14.25" hidden="1">
      <c r="A333" s="7">
        <v>2040401</v>
      </c>
      <c r="B333" s="7" t="s">
        <v>707</v>
      </c>
      <c r="C333" s="43"/>
      <c r="D333" s="43"/>
      <c r="E333" s="44">
        <f aca="true" t="shared" si="139" ref="E333:E339">SUM(F333:H333)</f>
        <v>0</v>
      </c>
      <c r="F333" s="43"/>
      <c r="G333" s="43"/>
      <c r="H333" s="43"/>
      <c r="I333" s="48">
        <f aca="true" t="shared" si="140" ref="I333:I339">E333-D333</f>
        <v>0</v>
      </c>
      <c r="J333" s="49" t="e">
        <f aca="true" t="shared" si="141" ref="J333:J340">I333/D333*100</f>
        <v>#DIV/0!</v>
      </c>
      <c r="K333" s="43"/>
    </row>
    <row r="334" spans="1:11" ht="14.25" hidden="1">
      <c r="A334" s="7">
        <v>2040402</v>
      </c>
      <c r="B334" s="7" t="s">
        <v>708</v>
      </c>
      <c r="C334" s="43"/>
      <c r="D334" s="43"/>
      <c r="E334" s="44">
        <f t="shared" si="139"/>
        <v>0</v>
      </c>
      <c r="F334" s="43"/>
      <c r="G334" s="43"/>
      <c r="H334" s="43"/>
      <c r="I334" s="48">
        <f t="shared" si="140"/>
        <v>0</v>
      </c>
      <c r="J334" s="49" t="e">
        <f t="shared" si="141"/>
        <v>#DIV/0!</v>
      </c>
      <c r="K334" s="43"/>
    </row>
    <row r="335" spans="1:11" ht="14.25" hidden="1">
      <c r="A335" s="7">
        <v>2040403</v>
      </c>
      <c r="B335" s="7" t="s">
        <v>709</v>
      </c>
      <c r="C335" s="43"/>
      <c r="D335" s="43"/>
      <c r="E335" s="44">
        <f t="shared" si="139"/>
        <v>0</v>
      </c>
      <c r="F335" s="43"/>
      <c r="G335" s="43"/>
      <c r="H335" s="43"/>
      <c r="I335" s="48">
        <f t="shared" si="140"/>
        <v>0</v>
      </c>
      <c r="J335" s="49" t="e">
        <f t="shared" si="141"/>
        <v>#DIV/0!</v>
      </c>
      <c r="K335" s="43"/>
    </row>
    <row r="336" spans="1:11" ht="14.25" hidden="1">
      <c r="A336" s="7">
        <v>2040409</v>
      </c>
      <c r="B336" s="7" t="s">
        <v>909</v>
      </c>
      <c r="C336" s="43"/>
      <c r="D336" s="43"/>
      <c r="E336" s="44">
        <f t="shared" si="139"/>
        <v>0</v>
      </c>
      <c r="F336" s="43"/>
      <c r="G336" s="43"/>
      <c r="H336" s="43"/>
      <c r="I336" s="48">
        <f t="shared" si="140"/>
        <v>0</v>
      </c>
      <c r="J336" s="49" t="e">
        <f t="shared" si="141"/>
        <v>#DIV/0!</v>
      </c>
      <c r="K336" s="43"/>
    </row>
    <row r="337" spans="1:11" ht="14.25" hidden="1">
      <c r="A337" s="7">
        <v>2040410</v>
      </c>
      <c r="B337" s="7" t="s">
        <v>910</v>
      </c>
      <c r="C337" s="43"/>
      <c r="D337" s="43"/>
      <c r="E337" s="44">
        <f t="shared" si="139"/>
        <v>0</v>
      </c>
      <c r="F337" s="43"/>
      <c r="G337" s="43"/>
      <c r="H337" s="43"/>
      <c r="I337" s="48">
        <f t="shared" si="140"/>
        <v>0</v>
      </c>
      <c r="J337" s="49" t="e">
        <f t="shared" si="141"/>
        <v>#DIV/0!</v>
      </c>
      <c r="K337" s="43"/>
    </row>
    <row r="338" spans="1:11" ht="14.25" hidden="1">
      <c r="A338" s="7">
        <v>2040450</v>
      </c>
      <c r="B338" s="7" t="s">
        <v>716</v>
      </c>
      <c r="C338" s="43"/>
      <c r="D338" s="43"/>
      <c r="E338" s="44">
        <f t="shared" si="139"/>
        <v>0</v>
      </c>
      <c r="F338" s="43"/>
      <c r="G338" s="43"/>
      <c r="H338" s="43"/>
      <c r="I338" s="48">
        <f t="shared" si="140"/>
        <v>0</v>
      </c>
      <c r="J338" s="49" t="e">
        <f t="shared" si="141"/>
        <v>#DIV/0!</v>
      </c>
      <c r="K338" s="43"/>
    </row>
    <row r="339" spans="1:11" ht="14.25" hidden="1">
      <c r="A339" s="7">
        <v>2040499</v>
      </c>
      <c r="B339" s="7" t="s">
        <v>911</v>
      </c>
      <c r="C339" s="43"/>
      <c r="D339" s="43"/>
      <c r="E339" s="44">
        <f t="shared" si="139"/>
        <v>0</v>
      </c>
      <c r="F339" s="43"/>
      <c r="G339" s="43"/>
      <c r="H339" s="43"/>
      <c r="I339" s="48">
        <f t="shared" si="140"/>
        <v>0</v>
      </c>
      <c r="J339" s="49" t="e">
        <f t="shared" si="141"/>
        <v>#DIV/0!</v>
      </c>
      <c r="K339" s="43"/>
    </row>
    <row r="340" spans="1:11" ht="14.25" hidden="1">
      <c r="A340" s="7">
        <v>20405</v>
      </c>
      <c r="B340" s="42" t="s">
        <v>912</v>
      </c>
      <c r="C340" s="9">
        <f aca="true" t="shared" si="142" ref="C340:I340">SUM(C341:C348)</f>
        <v>0</v>
      </c>
      <c r="D340" s="9">
        <f t="shared" si="142"/>
        <v>0</v>
      </c>
      <c r="E340" s="9">
        <f t="shared" si="142"/>
        <v>0</v>
      </c>
      <c r="F340" s="9">
        <f t="shared" si="142"/>
        <v>0</v>
      </c>
      <c r="G340" s="9">
        <f t="shared" si="142"/>
        <v>0</v>
      </c>
      <c r="H340" s="9">
        <f t="shared" si="142"/>
        <v>0</v>
      </c>
      <c r="I340" s="9">
        <f t="shared" si="142"/>
        <v>0</v>
      </c>
      <c r="J340" s="46" t="e">
        <f t="shared" si="141"/>
        <v>#DIV/0!</v>
      </c>
      <c r="K340" s="47"/>
    </row>
    <row r="341" spans="1:11" ht="14.25" hidden="1">
      <c r="A341" s="7">
        <v>2040501</v>
      </c>
      <c r="B341" s="7" t="s">
        <v>707</v>
      </c>
      <c r="C341" s="43"/>
      <c r="D341" s="43"/>
      <c r="E341" s="44">
        <f aca="true" t="shared" si="143" ref="E341:E348">SUM(F341:H341)</f>
        <v>0</v>
      </c>
      <c r="F341" s="43"/>
      <c r="G341" s="43"/>
      <c r="H341" s="43"/>
      <c r="I341" s="48">
        <f aca="true" t="shared" si="144" ref="I341:I348">E341-D341</f>
        <v>0</v>
      </c>
      <c r="J341" s="49" t="e">
        <f aca="true" t="shared" si="145" ref="J341:J349">I341/D341*100</f>
        <v>#DIV/0!</v>
      </c>
      <c r="K341" s="43"/>
    </row>
    <row r="342" spans="1:11" ht="14.25" hidden="1">
      <c r="A342" s="7">
        <v>2040502</v>
      </c>
      <c r="B342" s="7" t="s">
        <v>708</v>
      </c>
      <c r="C342" s="43"/>
      <c r="D342" s="43"/>
      <c r="E342" s="44">
        <f t="shared" si="143"/>
        <v>0</v>
      </c>
      <c r="F342" s="43"/>
      <c r="G342" s="43"/>
      <c r="H342" s="43"/>
      <c r="I342" s="48">
        <f t="shared" si="144"/>
        <v>0</v>
      </c>
      <c r="J342" s="49" t="e">
        <f t="shared" si="145"/>
        <v>#DIV/0!</v>
      </c>
      <c r="K342" s="43"/>
    </row>
    <row r="343" spans="1:11" ht="14.25" hidden="1">
      <c r="A343" s="7">
        <v>2040503</v>
      </c>
      <c r="B343" s="7" t="s">
        <v>709</v>
      </c>
      <c r="C343" s="43"/>
      <c r="D343" s="43"/>
      <c r="E343" s="44">
        <f t="shared" si="143"/>
        <v>0</v>
      </c>
      <c r="F343" s="43"/>
      <c r="G343" s="43"/>
      <c r="H343" s="43"/>
      <c r="I343" s="48">
        <f t="shared" si="144"/>
        <v>0</v>
      </c>
      <c r="J343" s="49" t="e">
        <f t="shared" si="145"/>
        <v>#DIV/0!</v>
      </c>
      <c r="K343" s="43"/>
    </row>
    <row r="344" spans="1:11" ht="14.25" hidden="1">
      <c r="A344" s="7">
        <v>2040504</v>
      </c>
      <c r="B344" s="7" t="s">
        <v>913</v>
      </c>
      <c r="C344" s="43"/>
      <c r="D344" s="43"/>
      <c r="E344" s="44">
        <f t="shared" si="143"/>
        <v>0</v>
      </c>
      <c r="F344" s="43"/>
      <c r="G344" s="43"/>
      <c r="H344" s="43"/>
      <c r="I344" s="48">
        <f t="shared" si="144"/>
        <v>0</v>
      </c>
      <c r="J344" s="49" t="e">
        <f t="shared" si="145"/>
        <v>#DIV/0!</v>
      </c>
      <c r="K344" s="43"/>
    </row>
    <row r="345" spans="1:11" ht="14.25" hidden="1">
      <c r="A345" s="7">
        <v>2040505</v>
      </c>
      <c r="B345" s="7" t="s">
        <v>914</v>
      </c>
      <c r="C345" s="43"/>
      <c r="D345" s="43"/>
      <c r="E345" s="44">
        <f t="shared" si="143"/>
        <v>0</v>
      </c>
      <c r="F345" s="43"/>
      <c r="G345" s="43"/>
      <c r="H345" s="43"/>
      <c r="I345" s="48">
        <f t="shared" si="144"/>
        <v>0</v>
      </c>
      <c r="J345" s="49" t="e">
        <f t="shared" si="145"/>
        <v>#DIV/0!</v>
      </c>
      <c r="K345" s="43"/>
    </row>
    <row r="346" spans="1:11" ht="14.25" hidden="1">
      <c r="A346" s="7">
        <v>2040506</v>
      </c>
      <c r="B346" s="7" t="s">
        <v>915</v>
      </c>
      <c r="C346" s="43"/>
      <c r="D346" s="43"/>
      <c r="E346" s="44">
        <f t="shared" si="143"/>
        <v>0</v>
      </c>
      <c r="F346" s="43"/>
      <c r="G346" s="43"/>
      <c r="H346" s="43"/>
      <c r="I346" s="48">
        <f t="shared" si="144"/>
        <v>0</v>
      </c>
      <c r="J346" s="49" t="e">
        <f t="shared" si="145"/>
        <v>#DIV/0!</v>
      </c>
      <c r="K346" s="43"/>
    </row>
    <row r="347" spans="1:11" ht="14.25" hidden="1">
      <c r="A347" s="7">
        <v>2040550</v>
      </c>
      <c r="B347" s="7" t="s">
        <v>716</v>
      </c>
      <c r="C347" s="43"/>
      <c r="D347" s="43"/>
      <c r="E347" s="44">
        <f t="shared" si="143"/>
        <v>0</v>
      </c>
      <c r="F347" s="43"/>
      <c r="G347" s="43"/>
      <c r="H347" s="43"/>
      <c r="I347" s="48">
        <f t="shared" si="144"/>
        <v>0</v>
      </c>
      <c r="J347" s="49" t="e">
        <f t="shared" si="145"/>
        <v>#DIV/0!</v>
      </c>
      <c r="K347" s="43"/>
    </row>
    <row r="348" spans="1:11" ht="14.25" hidden="1">
      <c r="A348" s="7">
        <v>2040599</v>
      </c>
      <c r="B348" s="7" t="s">
        <v>916</v>
      </c>
      <c r="C348" s="43"/>
      <c r="D348" s="43"/>
      <c r="E348" s="44">
        <f t="shared" si="143"/>
        <v>0</v>
      </c>
      <c r="F348" s="43"/>
      <c r="G348" s="43"/>
      <c r="H348" s="43"/>
      <c r="I348" s="48">
        <f t="shared" si="144"/>
        <v>0</v>
      </c>
      <c r="J348" s="49" t="e">
        <f t="shared" si="145"/>
        <v>#DIV/0!</v>
      </c>
      <c r="K348" s="43"/>
    </row>
    <row r="349" spans="1:11" ht="14.25" hidden="1">
      <c r="A349" s="7">
        <v>20406</v>
      </c>
      <c r="B349" s="42" t="s">
        <v>917</v>
      </c>
      <c r="C349" s="9">
        <f aca="true" t="shared" si="146" ref="C349:I349">SUM(C350:C364)</f>
        <v>0</v>
      </c>
      <c r="D349" s="9">
        <f t="shared" si="146"/>
        <v>0</v>
      </c>
      <c r="E349" s="9">
        <f t="shared" si="146"/>
        <v>0</v>
      </c>
      <c r="F349" s="9">
        <f t="shared" si="146"/>
        <v>0</v>
      </c>
      <c r="G349" s="9">
        <f t="shared" si="146"/>
        <v>0</v>
      </c>
      <c r="H349" s="9">
        <f t="shared" si="146"/>
        <v>0</v>
      </c>
      <c r="I349" s="9">
        <f t="shared" si="146"/>
        <v>0</v>
      </c>
      <c r="J349" s="46" t="e">
        <f t="shared" si="145"/>
        <v>#DIV/0!</v>
      </c>
      <c r="K349" s="47"/>
    </row>
    <row r="350" spans="1:11" ht="14.25" hidden="1">
      <c r="A350" s="7">
        <v>2040601</v>
      </c>
      <c r="B350" s="7" t="s">
        <v>707</v>
      </c>
      <c r="C350" s="43"/>
      <c r="D350" s="43"/>
      <c r="E350" s="44">
        <f aca="true" t="shared" si="147" ref="E350:E364">SUM(F350:H350)</f>
        <v>0</v>
      </c>
      <c r="F350" s="43"/>
      <c r="G350" s="43"/>
      <c r="H350" s="43"/>
      <c r="I350" s="48">
        <f aca="true" t="shared" si="148" ref="I350:I364">E350-D350</f>
        <v>0</v>
      </c>
      <c r="J350" s="49" t="e">
        <f aca="true" t="shared" si="149" ref="J350:J365">I350/D350*100</f>
        <v>#DIV/0!</v>
      </c>
      <c r="K350" s="43"/>
    </row>
    <row r="351" spans="1:11" ht="14.25" hidden="1">
      <c r="A351" s="7">
        <v>2040602</v>
      </c>
      <c r="B351" s="7" t="s">
        <v>708</v>
      </c>
      <c r="C351" s="43"/>
      <c r="D351" s="43"/>
      <c r="E351" s="44">
        <f t="shared" si="147"/>
        <v>0</v>
      </c>
      <c r="F351" s="43"/>
      <c r="G351" s="43"/>
      <c r="H351" s="43"/>
      <c r="I351" s="48">
        <f t="shared" si="148"/>
        <v>0</v>
      </c>
      <c r="J351" s="49" t="e">
        <f t="shared" si="149"/>
        <v>#DIV/0!</v>
      </c>
      <c r="K351" s="43"/>
    </row>
    <row r="352" spans="1:11" ht="14.25" hidden="1">
      <c r="A352" s="7">
        <v>2040603</v>
      </c>
      <c r="B352" s="7" t="s">
        <v>709</v>
      </c>
      <c r="C352" s="43"/>
      <c r="D352" s="43"/>
      <c r="E352" s="44">
        <f t="shared" si="147"/>
        <v>0</v>
      </c>
      <c r="F352" s="43"/>
      <c r="G352" s="43"/>
      <c r="H352" s="43"/>
      <c r="I352" s="48">
        <f t="shared" si="148"/>
        <v>0</v>
      </c>
      <c r="J352" s="49" t="e">
        <f t="shared" si="149"/>
        <v>#DIV/0!</v>
      </c>
      <c r="K352" s="43"/>
    </row>
    <row r="353" spans="1:11" ht="14.25" hidden="1">
      <c r="A353" s="7">
        <v>2040604</v>
      </c>
      <c r="B353" s="7" t="s">
        <v>918</v>
      </c>
      <c r="C353" s="43"/>
      <c r="D353" s="43"/>
      <c r="E353" s="44">
        <f t="shared" si="147"/>
        <v>0</v>
      </c>
      <c r="F353" s="43"/>
      <c r="G353" s="43"/>
      <c r="H353" s="43"/>
      <c r="I353" s="48">
        <f t="shared" si="148"/>
        <v>0</v>
      </c>
      <c r="J353" s="49" t="e">
        <f t="shared" si="149"/>
        <v>#DIV/0!</v>
      </c>
      <c r="K353" s="43"/>
    </row>
    <row r="354" spans="1:11" ht="14.25" hidden="1">
      <c r="A354" s="7">
        <v>2040605</v>
      </c>
      <c r="B354" s="7" t="s">
        <v>919</v>
      </c>
      <c r="C354" s="43"/>
      <c r="D354" s="43"/>
      <c r="E354" s="44">
        <f t="shared" si="147"/>
        <v>0</v>
      </c>
      <c r="F354" s="43"/>
      <c r="G354" s="43"/>
      <c r="H354" s="43"/>
      <c r="I354" s="48">
        <f t="shared" si="148"/>
        <v>0</v>
      </c>
      <c r="J354" s="49" t="e">
        <f t="shared" si="149"/>
        <v>#DIV/0!</v>
      </c>
      <c r="K354" s="43"/>
    </row>
    <row r="355" spans="1:11" ht="14.25" hidden="1">
      <c r="A355" s="7">
        <v>2040606</v>
      </c>
      <c r="B355" s="7" t="s">
        <v>920</v>
      </c>
      <c r="C355" s="43"/>
      <c r="D355" s="43"/>
      <c r="E355" s="44">
        <f t="shared" si="147"/>
        <v>0</v>
      </c>
      <c r="F355" s="43"/>
      <c r="G355" s="43"/>
      <c r="H355" s="43"/>
      <c r="I355" s="48">
        <f t="shared" si="148"/>
        <v>0</v>
      </c>
      <c r="J355" s="49" t="e">
        <f t="shared" si="149"/>
        <v>#DIV/0!</v>
      </c>
      <c r="K355" s="43"/>
    </row>
    <row r="356" spans="1:11" ht="14.25" hidden="1">
      <c r="A356" s="7">
        <v>2040607</v>
      </c>
      <c r="B356" s="7" t="s">
        <v>921</v>
      </c>
      <c r="C356" s="43"/>
      <c r="D356" s="43"/>
      <c r="E356" s="44">
        <f t="shared" si="147"/>
        <v>0</v>
      </c>
      <c r="F356" s="43"/>
      <c r="G356" s="43"/>
      <c r="H356" s="43"/>
      <c r="I356" s="48">
        <f t="shared" si="148"/>
        <v>0</v>
      </c>
      <c r="J356" s="49" t="e">
        <f t="shared" si="149"/>
        <v>#DIV/0!</v>
      </c>
      <c r="K356" s="43"/>
    </row>
    <row r="357" spans="1:11" ht="14.25" hidden="1">
      <c r="A357" s="7">
        <v>2040608</v>
      </c>
      <c r="B357" s="7" t="s">
        <v>922</v>
      </c>
      <c r="C357" s="43"/>
      <c r="D357" s="43"/>
      <c r="E357" s="44">
        <f t="shared" si="147"/>
        <v>0</v>
      </c>
      <c r="F357" s="43"/>
      <c r="G357" s="43"/>
      <c r="H357" s="43"/>
      <c r="I357" s="48">
        <f t="shared" si="148"/>
        <v>0</v>
      </c>
      <c r="J357" s="49" t="e">
        <f t="shared" si="149"/>
        <v>#DIV/0!</v>
      </c>
      <c r="K357" s="43"/>
    </row>
    <row r="358" spans="1:11" ht="14.25" hidden="1">
      <c r="A358" s="7">
        <v>2040609</v>
      </c>
      <c r="B358" s="7" t="s">
        <v>923</v>
      </c>
      <c r="C358" s="43"/>
      <c r="D358" s="43"/>
      <c r="E358" s="44">
        <f t="shared" si="147"/>
        <v>0</v>
      </c>
      <c r="F358" s="43"/>
      <c r="G358" s="43"/>
      <c r="H358" s="43"/>
      <c r="I358" s="48">
        <f t="shared" si="148"/>
        <v>0</v>
      </c>
      <c r="J358" s="49" t="e">
        <f t="shared" si="149"/>
        <v>#DIV/0!</v>
      </c>
      <c r="K358" s="43"/>
    </row>
    <row r="359" spans="1:11" ht="14.25" hidden="1">
      <c r="A359" s="7">
        <v>2040610</v>
      </c>
      <c r="B359" s="7" t="s">
        <v>924</v>
      </c>
      <c r="C359" s="43"/>
      <c r="D359" s="43"/>
      <c r="E359" s="44">
        <f t="shared" si="147"/>
        <v>0</v>
      </c>
      <c r="F359" s="43"/>
      <c r="G359" s="43"/>
      <c r="H359" s="43"/>
      <c r="I359" s="48">
        <f t="shared" si="148"/>
        <v>0</v>
      </c>
      <c r="J359" s="49" t="e">
        <f t="shared" si="149"/>
        <v>#DIV/0!</v>
      </c>
      <c r="K359" s="43"/>
    </row>
    <row r="360" spans="1:11" ht="14.25" hidden="1">
      <c r="A360" s="7">
        <v>2040611</v>
      </c>
      <c r="B360" s="7" t="s">
        <v>925</v>
      </c>
      <c r="C360" s="43"/>
      <c r="D360" s="43"/>
      <c r="E360" s="44">
        <f t="shared" si="147"/>
        <v>0</v>
      </c>
      <c r="F360" s="43"/>
      <c r="G360" s="43"/>
      <c r="H360" s="43"/>
      <c r="I360" s="48">
        <f t="shared" si="148"/>
        <v>0</v>
      </c>
      <c r="J360" s="49" t="e">
        <f t="shared" si="149"/>
        <v>#DIV/0!</v>
      </c>
      <c r="K360" s="43"/>
    </row>
    <row r="361" spans="1:11" ht="14.25" hidden="1">
      <c r="A361" s="7">
        <v>2040612</v>
      </c>
      <c r="B361" s="7" t="s">
        <v>926</v>
      </c>
      <c r="C361" s="43"/>
      <c r="D361" s="43"/>
      <c r="E361" s="44">
        <f t="shared" si="147"/>
        <v>0</v>
      </c>
      <c r="F361" s="43"/>
      <c r="G361" s="43"/>
      <c r="H361" s="43"/>
      <c r="I361" s="48">
        <f t="shared" si="148"/>
        <v>0</v>
      </c>
      <c r="J361" s="49" t="e">
        <f t="shared" si="149"/>
        <v>#DIV/0!</v>
      </c>
      <c r="K361" s="43"/>
    </row>
    <row r="362" spans="1:11" ht="14.25" hidden="1">
      <c r="A362" s="7">
        <v>2040613</v>
      </c>
      <c r="B362" s="7" t="s">
        <v>748</v>
      </c>
      <c r="C362" s="43"/>
      <c r="D362" s="43"/>
      <c r="E362" s="44">
        <f t="shared" si="147"/>
        <v>0</v>
      </c>
      <c r="F362" s="43"/>
      <c r="G362" s="43"/>
      <c r="H362" s="43"/>
      <c r="I362" s="48">
        <f t="shared" si="148"/>
        <v>0</v>
      </c>
      <c r="J362" s="49" t="e">
        <f t="shared" si="149"/>
        <v>#DIV/0!</v>
      </c>
      <c r="K362" s="43"/>
    </row>
    <row r="363" spans="1:11" ht="14.25" hidden="1">
      <c r="A363" s="7">
        <v>2040650</v>
      </c>
      <c r="B363" s="7" t="s">
        <v>716</v>
      </c>
      <c r="C363" s="43"/>
      <c r="D363" s="43"/>
      <c r="E363" s="44">
        <f t="shared" si="147"/>
        <v>0</v>
      </c>
      <c r="F363" s="43"/>
      <c r="G363" s="43"/>
      <c r="H363" s="43"/>
      <c r="I363" s="48">
        <f t="shared" si="148"/>
        <v>0</v>
      </c>
      <c r="J363" s="49" t="e">
        <f t="shared" si="149"/>
        <v>#DIV/0!</v>
      </c>
      <c r="K363" s="43"/>
    </row>
    <row r="364" spans="1:11" ht="14.25" hidden="1">
      <c r="A364" s="7">
        <v>2040699</v>
      </c>
      <c r="B364" s="7" t="s">
        <v>927</v>
      </c>
      <c r="C364" s="43"/>
      <c r="D364" s="43"/>
      <c r="E364" s="44">
        <f t="shared" si="147"/>
        <v>0</v>
      </c>
      <c r="F364" s="43"/>
      <c r="G364" s="43"/>
      <c r="H364" s="43"/>
      <c r="I364" s="48">
        <f t="shared" si="148"/>
        <v>0</v>
      </c>
      <c r="J364" s="49" t="e">
        <f t="shared" si="149"/>
        <v>#DIV/0!</v>
      </c>
      <c r="K364" s="43"/>
    </row>
    <row r="365" spans="1:11" ht="14.25" hidden="1">
      <c r="A365" s="7">
        <v>20407</v>
      </c>
      <c r="B365" s="42" t="s">
        <v>928</v>
      </c>
      <c r="C365" s="9">
        <f aca="true" t="shared" si="150" ref="C365:I365">SUM(C366:C374)</f>
        <v>0</v>
      </c>
      <c r="D365" s="9">
        <f t="shared" si="150"/>
        <v>0</v>
      </c>
      <c r="E365" s="9">
        <f t="shared" si="150"/>
        <v>0</v>
      </c>
      <c r="F365" s="9">
        <f t="shared" si="150"/>
        <v>0</v>
      </c>
      <c r="G365" s="9">
        <f t="shared" si="150"/>
        <v>0</v>
      </c>
      <c r="H365" s="9">
        <f t="shared" si="150"/>
        <v>0</v>
      </c>
      <c r="I365" s="9">
        <f t="shared" si="150"/>
        <v>0</v>
      </c>
      <c r="J365" s="46" t="e">
        <f t="shared" si="149"/>
        <v>#DIV/0!</v>
      </c>
      <c r="K365" s="47"/>
    </row>
    <row r="366" spans="1:11" ht="14.25" hidden="1">
      <c r="A366" s="7">
        <v>2040701</v>
      </c>
      <c r="B366" s="7" t="s">
        <v>707</v>
      </c>
      <c r="C366" s="43"/>
      <c r="D366" s="43"/>
      <c r="E366" s="44">
        <f aca="true" t="shared" si="151" ref="E366:E374">SUM(F366:H366)</f>
        <v>0</v>
      </c>
      <c r="F366" s="43"/>
      <c r="G366" s="43"/>
      <c r="H366" s="43"/>
      <c r="I366" s="48">
        <f aca="true" t="shared" si="152" ref="I366:I374">E366-D366</f>
        <v>0</v>
      </c>
      <c r="J366" s="49" t="e">
        <f aca="true" t="shared" si="153" ref="J366:J375">I366/D366*100</f>
        <v>#DIV/0!</v>
      </c>
      <c r="K366" s="43"/>
    </row>
    <row r="367" spans="1:11" ht="14.25" hidden="1">
      <c r="A367" s="7">
        <v>2040702</v>
      </c>
      <c r="B367" s="7" t="s">
        <v>708</v>
      </c>
      <c r="C367" s="43"/>
      <c r="D367" s="43"/>
      <c r="E367" s="44">
        <f t="shared" si="151"/>
        <v>0</v>
      </c>
      <c r="F367" s="43"/>
      <c r="G367" s="43"/>
      <c r="H367" s="43"/>
      <c r="I367" s="48">
        <f t="shared" si="152"/>
        <v>0</v>
      </c>
      <c r="J367" s="49" t="e">
        <f t="shared" si="153"/>
        <v>#DIV/0!</v>
      </c>
      <c r="K367" s="43"/>
    </row>
    <row r="368" spans="1:11" ht="14.25" hidden="1">
      <c r="A368" s="7">
        <v>2040703</v>
      </c>
      <c r="B368" s="7" t="s">
        <v>709</v>
      </c>
      <c r="C368" s="43"/>
      <c r="D368" s="43"/>
      <c r="E368" s="44">
        <f t="shared" si="151"/>
        <v>0</v>
      </c>
      <c r="F368" s="43"/>
      <c r="G368" s="43"/>
      <c r="H368" s="43"/>
      <c r="I368" s="48">
        <f t="shared" si="152"/>
        <v>0</v>
      </c>
      <c r="J368" s="49" t="e">
        <f t="shared" si="153"/>
        <v>#DIV/0!</v>
      </c>
      <c r="K368" s="43"/>
    </row>
    <row r="369" spans="1:11" ht="14.25" hidden="1">
      <c r="A369" s="7">
        <v>2040704</v>
      </c>
      <c r="B369" s="7" t="s">
        <v>929</v>
      </c>
      <c r="C369" s="43"/>
      <c r="D369" s="43"/>
      <c r="E369" s="44">
        <f t="shared" si="151"/>
        <v>0</v>
      </c>
      <c r="F369" s="43"/>
      <c r="G369" s="43"/>
      <c r="H369" s="43"/>
      <c r="I369" s="48">
        <f t="shared" si="152"/>
        <v>0</v>
      </c>
      <c r="J369" s="49" t="e">
        <f t="shared" si="153"/>
        <v>#DIV/0!</v>
      </c>
      <c r="K369" s="43"/>
    </row>
    <row r="370" spans="1:11" ht="14.25" hidden="1">
      <c r="A370" s="7">
        <v>2040705</v>
      </c>
      <c r="B370" s="7" t="s">
        <v>930</v>
      </c>
      <c r="C370" s="43"/>
      <c r="D370" s="43"/>
      <c r="E370" s="44">
        <f t="shared" si="151"/>
        <v>0</v>
      </c>
      <c r="F370" s="43"/>
      <c r="G370" s="43"/>
      <c r="H370" s="43"/>
      <c r="I370" s="48">
        <f t="shared" si="152"/>
        <v>0</v>
      </c>
      <c r="J370" s="49" t="e">
        <f t="shared" si="153"/>
        <v>#DIV/0!</v>
      </c>
      <c r="K370" s="43"/>
    </row>
    <row r="371" spans="1:11" ht="14.25" hidden="1">
      <c r="A371" s="7">
        <v>2040706</v>
      </c>
      <c r="B371" s="7" t="s">
        <v>931</v>
      </c>
      <c r="C371" s="43"/>
      <c r="D371" s="43"/>
      <c r="E371" s="44">
        <f t="shared" si="151"/>
        <v>0</v>
      </c>
      <c r="F371" s="43"/>
      <c r="G371" s="43"/>
      <c r="H371" s="43"/>
      <c r="I371" s="48">
        <f t="shared" si="152"/>
        <v>0</v>
      </c>
      <c r="J371" s="49" t="e">
        <f t="shared" si="153"/>
        <v>#DIV/0!</v>
      </c>
      <c r="K371" s="43"/>
    </row>
    <row r="372" spans="1:11" ht="14.25" hidden="1">
      <c r="A372" s="7">
        <v>2040707</v>
      </c>
      <c r="B372" s="7" t="s">
        <v>748</v>
      </c>
      <c r="C372" s="43"/>
      <c r="D372" s="43"/>
      <c r="E372" s="44">
        <f t="shared" si="151"/>
        <v>0</v>
      </c>
      <c r="F372" s="43"/>
      <c r="G372" s="43"/>
      <c r="H372" s="43"/>
      <c r="I372" s="48">
        <f t="shared" si="152"/>
        <v>0</v>
      </c>
      <c r="J372" s="49" t="e">
        <f t="shared" si="153"/>
        <v>#DIV/0!</v>
      </c>
      <c r="K372" s="43"/>
    </row>
    <row r="373" spans="1:11" ht="14.25" hidden="1">
      <c r="A373" s="7">
        <v>2040750</v>
      </c>
      <c r="B373" s="7" t="s">
        <v>716</v>
      </c>
      <c r="C373" s="43"/>
      <c r="D373" s="43"/>
      <c r="E373" s="44">
        <f t="shared" si="151"/>
        <v>0</v>
      </c>
      <c r="F373" s="43"/>
      <c r="G373" s="43"/>
      <c r="H373" s="43"/>
      <c r="I373" s="48">
        <f t="shared" si="152"/>
        <v>0</v>
      </c>
      <c r="J373" s="49" t="e">
        <f t="shared" si="153"/>
        <v>#DIV/0!</v>
      </c>
      <c r="K373" s="43"/>
    </row>
    <row r="374" spans="1:11" ht="14.25" hidden="1">
      <c r="A374" s="7">
        <v>2040799</v>
      </c>
      <c r="B374" s="7" t="s">
        <v>932</v>
      </c>
      <c r="C374" s="43"/>
      <c r="D374" s="43"/>
      <c r="E374" s="44">
        <f t="shared" si="151"/>
        <v>0</v>
      </c>
      <c r="F374" s="43"/>
      <c r="G374" s="43"/>
      <c r="H374" s="43"/>
      <c r="I374" s="48">
        <f t="shared" si="152"/>
        <v>0</v>
      </c>
      <c r="J374" s="49" t="e">
        <f t="shared" si="153"/>
        <v>#DIV/0!</v>
      </c>
      <c r="K374" s="43"/>
    </row>
    <row r="375" spans="1:11" ht="14.25" hidden="1">
      <c r="A375" s="7">
        <v>20408</v>
      </c>
      <c r="B375" s="42" t="s">
        <v>933</v>
      </c>
      <c r="C375" s="9">
        <f aca="true" t="shared" si="154" ref="C375:I375">SUM(C376:C384)</f>
        <v>0</v>
      </c>
      <c r="D375" s="9">
        <f t="shared" si="154"/>
        <v>0</v>
      </c>
      <c r="E375" s="9">
        <f t="shared" si="154"/>
        <v>0</v>
      </c>
      <c r="F375" s="9">
        <f t="shared" si="154"/>
        <v>0</v>
      </c>
      <c r="G375" s="9">
        <f t="shared" si="154"/>
        <v>0</v>
      </c>
      <c r="H375" s="9">
        <f t="shared" si="154"/>
        <v>0</v>
      </c>
      <c r="I375" s="9">
        <f t="shared" si="154"/>
        <v>0</v>
      </c>
      <c r="J375" s="46" t="e">
        <f t="shared" si="153"/>
        <v>#DIV/0!</v>
      </c>
      <c r="K375" s="47"/>
    </row>
    <row r="376" spans="1:11" ht="14.25" hidden="1">
      <c r="A376" s="7">
        <v>2040801</v>
      </c>
      <c r="B376" s="7" t="s">
        <v>707</v>
      </c>
      <c r="C376" s="43"/>
      <c r="D376" s="43"/>
      <c r="E376" s="44">
        <f aca="true" t="shared" si="155" ref="E376:E384">SUM(F376:H376)</f>
        <v>0</v>
      </c>
      <c r="F376" s="43"/>
      <c r="G376" s="43"/>
      <c r="H376" s="43"/>
      <c r="I376" s="48">
        <f aca="true" t="shared" si="156" ref="I376:I384">E376-D376</f>
        <v>0</v>
      </c>
      <c r="J376" s="49" t="e">
        <f aca="true" t="shared" si="157" ref="J376:J385">I376/D376*100</f>
        <v>#DIV/0!</v>
      </c>
      <c r="K376" s="43"/>
    </row>
    <row r="377" spans="1:11" ht="14.25" hidden="1">
      <c r="A377" s="7">
        <v>2040802</v>
      </c>
      <c r="B377" s="7" t="s">
        <v>708</v>
      </c>
      <c r="C377" s="43"/>
      <c r="D377" s="43"/>
      <c r="E377" s="44">
        <f t="shared" si="155"/>
        <v>0</v>
      </c>
      <c r="F377" s="43"/>
      <c r="G377" s="43"/>
      <c r="H377" s="43"/>
      <c r="I377" s="48">
        <f t="shared" si="156"/>
        <v>0</v>
      </c>
      <c r="J377" s="49" t="e">
        <f t="shared" si="157"/>
        <v>#DIV/0!</v>
      </c>
      <c r="K377" s="43"/>
    </row>
    <row r="378" spans="1:11" ht="14.25" hidden="1">
      <c r="A378" s="7">
        <v>2040803</v>
      </c>
      <c r="B378" s="7" t="s">
        <v>709</v>
      </c>
      <c r="C378" s="43"/>
      <c r="D378" s="43"/>
      <c r="E378" s="44">
        <f t="shared" si="155"/>
        <v>0</v>
      </c>
      <c r="F378" s="43"/>
      <c r="G378" s="43"/>
      <c r="H378" s="43"/>
      <c r="I378" s="48">
        <f t="shared" si="156"/>
        <v>0</v>
      </c>
      <c r="J378" s="49" t="e">
        <f t="shared" si="157"/>
        <v>#DIV/0!</v>
      </c>
      <c r="K378" s="43"/>
    </row>
    <row r="379" spans="1:11" ht="14.25" hidden="1">
      <c r="A379" s="7">
        <v>2040804</v>
      </c>
      <c r="B379" s="7" t="s">
        <v>934</v>
      </c>
      <c r="C379" s="43"/>
      <c r="D379" s="43"/>
      <c r="E379" s="44">
        <f t="shared" si="155"/>
        <v>0</v>
      </c>
      <c r="F379" s="43"/>
      <c r="G379" s="43"/>
      <c r="H379" s="43"/>
      <c r="I379" s="48">
        <f t="shared" si="156"/>
        <v>0</v>
      </c>
      <c r="J379" s="49" t="e">
        <f t="shared" si="157"/>
        <v>#DIV/0!</v>
      </c>
      <c r="K379" s="43"/>
    </row>
    <row r="380" spans="1:11" ht="14.25" hidden="1">
      <c r="A380" s="7">
        <v>2040805</v>
      </c>
      <c r="B380" s="7" t="s">
        <v>935</v>
      </c>
      <c r="C380" s="43"/>
      <c r="D380" s="43"/>
      <c r="E380" s="44">
        <f t="shared" si="155"/>
        <v>0</v>
      </c>
      <c r="F380" s="43"/>
      <c r="G380" s="43"/>
      <c r="H380" s="43"/>
      <c r="I380" s="48">
        <f t="shared" si="156"/>
        <v>0</v>
      </c>
      <c r="J380" s="49" t="e">
        <f t="shared" si="157"/>
        <v>#DIV/0!</v>
      </c>
      <c r="K380" s="43"/>
    </row>
    <row r="381" spans="1:11" ht="14.25" hidden="1">
      <c r="A381" s="7">
        <v>2040806</v>
      </c>
      <c r="B381" s="7" t="s">
        <v>936</v>
      </c>
      <c r="C381" s="43"/>
      <c r="D381" s="43"/>
      <c r="E381" s="44">
        <f t="shared" si="155"/>
        <v>0</v>
      </c>
      <c r="F381" s="43"/>
      <c r="G381" s="43"/>
      <c r="H381" s="43"/>
      <c r="I381" s="48">
        <f t="shared" si="156"/>
        <v>0</v>
      </c>
      <c r="J381" s="49" t="e">
        <f t="shared" si="157"/>
        <v>#DIV/0!</v>
      </c>
      <c r="K381" s="43"/>
    </row>
    <row r="382" spans="1:11" ht="14.25" hidden="1">
      <c r="A382" s="7">
        <v>2040807</v>
      </c>
      <c r="B382" s="7" t="s">
        <v>748</v>
      </c>
      <c r="C382" s="43"/>
      <c r="D382" s="43"/>
      <c r="E382" s="44">
        <f t="shared" si="155"/>
        <v>0</v>
      </c>
      <c r="F382" s="43"/>
      <c r="G382" s="43"/>
      <c r="H382" s="43"/>
      <c r="I382" s="48">
        <f t="shared" si="156"/>
        <v>0</v>
      </c>
      <c r="J382" s="49" t="e">
        <f t="shared" si="157"/>
        <v>#DIV/0!</v>
      </c>
      <c r="K382" s="43"/>
    </row>
    <row r="383" spans="1:11" ht="14.25" hidden="1">
      <c r="A383" s="7">
        <v>2040850</v>
      </c>
      <c r="B383" s="7" t="s">
        <v>716</v>
      </c>
      <c r="C383" s="43"/>
      <c r="D383" s="43"/>
      <c r="E383" s="44">
        <f t="shared" si="155"/>
        <v>0</v>
      </c>
      <c r="F383" s="43"/>
      <c r="G383" s="43"/>
      <c r="H383" s="43"/>
      <c r="I383" s="48">
        <f t="shared" si="156"/>
        <v>0</v>
      </c>
      <c r="J383" s="49" t="e">
        <f t="shared" si="157"/>
        <v>#DIV/0!</v>
      </c>
      <c r="K383" s="43"/>
    </row>
    <row r="384" spans="1:11" ht="14.25" hidden="1">
      <c r="A384" s="7">
        <v>2040899</v>
      </c>
      <c r="B384" s="7" t="s">
        <v>937</v>
      </c>
      <c r="C384" s="43"/>
      <c r="D384" s="43"/>
      <c r="E384" s="44">
        <f t="shared" si="155"/>
        <v>0</v>
      </c>
      <c r="F384" s="43"/>
      <c r="G384" s="43"/>
      <c r="H384" s="43"/>
      <c r="I384" s="48">
        <f t="shared" si="156"/>
        <v>0</v>
      </c>
      <c r="J384" s="49" t="e">
        <f t="shared" si="157"/>
        <v>#DIV/0!</v>
      </c>
      <c r="K384" s="43"/>
    </row>
    <row r="385" spans="1:11" ht="14.25" hidden="1">
      <c r="A385" s="7">
        <v>20409</v>
      </c>
      <c r="B385" s="42" t="s">
        <v>938</v>
      </c>
      <c r="C385" s="9">
        <f aca="true" t="shared" si="158" ref="C385:I385">SUM(C386:C392)</f>
        <v>0</v>
      </c>
      <c r="D385" s="9">
        <f t="shared" si="158"/>
        <v>0</v>
      </c>
      <c r="E385" s="9">
        <f t="shared" si="158"/>
        <v>0</v>
      </c>
      <c r="F385" s="9">
        <f t="shared" si="158"/>
        <v>0</v>
      </c>
      <c r="G385" s="9">
        <f t="shared" si="158"/>
        <v>0</v>
      </c>
      <c r="H385" s="9">
        <f t="shared" si="158"/>
        <v>0</v>
      </c>
      <c r="I385" s="9">
        <f t="shared" si="158"/>
        <v>0</v>
      </c>
      <c r="J385" s="46" t="e">
        <f t="shared" si="157"/>
        <v>#DIV/0!</v>
      </c>
      <c r="K385" s="47"/>
    </row>
    <row r="386" spans="1:11" ht="14.25" hidden="1">
      <c r="A386" s="7">
        <v>2040901</v>
      </c>
      <c r="B386" s="7" t="s">
        <v>707</v>
      </c>
      <c r="C386" s="43"/>
      <c r="D386" s="43"/>
      <c r="E386" s="44">
        <f aca="true" t="shared" si="159" ref="E386:E392">SUM(F386:H386)</f>
        <v>0</v>
      </c>
      <c r="F386" s="43"/>
      <c r="G386" s="43"/>
      <c r="H386" s="43"/>
      <c r="I386" s="48">
        <f aca="true" t="shared" si="160" ref="I386:I392">E386-D386</f>
        <v>0</v>
      </c>
      <c r="J386" s="49" t="e">
        <f aca="true" t="shared" si="161" ref="J386:J392">I386/D386*100</f>
        <v>#DIV/0!</v>
      </c>
      <c r="K386" s="43"/>
    </row>
    <row r="387" spans="1:11" ht="14.25" hidden="1">
      <c r="A387" s="7">
        <v>2040902</v>
      </c>
      <c r="B387" s="7" t="s">
        <v>708</v>
      </c>
      <c r="C387" s="43"/>
      <c r="D387" s="43"/>
      <c r="E387" s="44">
        <f t="shared" si="159"/>
        <v>0</v>
      </c>
      <c r="F387" s="43"/>
      <c r="G387" s="43"/>
      <c r="H387" s="43"/>
      <c r="I387" s="48">
        <f t="shared" si="160"/>
        <v>0</v>
      </c>
      <c r="J387" s="49" t="e">
        <f t="shared" si="161"/>
        <v>#DIV/0!</v>
      </c>
      <c r="K387" s="43"/>
    </row>
    <row r="388" spans="1:11" ht="14.25" hidden="1">
      <c r="A388" s="7">
        <v>2040903</v>
      </c>
      <c r="B388" s="7" t="s">
        <v>709</v>
      </c>
      <c r="C388" s="43"/>
      <c r="D388" s="43"/>
      <c r="E388" s="44">
        <f t="shared" si="159"/>
        <v>0</v>
      </c>
      <c r="F388" s="43"/>
      <c r="G388" s="43"/>
      <c r="H388" s="43"/>
      <c r="I388" s="48">
        <f t="shared" si="160"/>
        <v>0</v>
      </c>
      <c r="J388" s="49" t="e">
        <f t="shared" si="161"/>
        <v>#DIV/0!</v>
      </c>
      <c r="K388" s="43"/>
    </row>
    <row r="389" spans="1:11" ht="14.25" hidden="1">
      <c r="A389" s="7">
        <v>2040904</v>
      </c>
      <c r="B389" s="7" t="s">
        <v>939</v>
      </c>
      <c r="C389" s="43"/>
      <c r="D389" s="43"/>
      <c r="E389" s="44">
        <f t="shared" si="159"/>
        <v>0</v>
      </c>
      <c r="F389" s="43"/>
      <c r="G389" s="43"/>
      <c r="H389" s="43"/>
      <c r="I389" s="48">
        <f t="shared" si="160"/>
        <v>0</v>
      </c>
      <c r="J389" s="49" t="e">
        <f t="shared" si="161"/>
        <v>#DIV/0!</v>
      </c>
      <c r="K389" s="43"/>
    </row>
    <row r="390" spans="1:11" ht="14.25" hidden="1">
      <c r="A390" s="7">
        <v>2040905</v>
      </c>
      <c r="B390" s="7" t="s">
        <v>940</v>
      </c>
      <c r="C390" s="43"/>
      <c r="D390" s="43"/>
      <c r="E390" s="44">
        <f t="shared" si="159"/>
        <v>0</v>
      </c>
      <c r="F390" s="43"/>
      <c r="G390" s="43"/>
      <c r="H390" s="43"/>
      <c r="I390" s="48">
        <f t="shared" si="160"/>
        <v>0</v>
      </c>
      <c r="J390" s="49" t="e">
        <f t="shared" si="161"/>
        <v>#DIV/0!</v>
      </c>
      <c r="K390" s="43"/>
    </row>
    <row r="391" spans="1:11" ht="14.25" hidden="1">
      <c r="A391" s="7">
        <v>2040950</v>
      </c>
      <c r="B391" s="7" t="s">
        <v>716</v>
      </c>
      <c r="C391" s="43"/>
      <c r="D391" s="43"/>
      <c r="E391" s="44">
        <f t="shared" si="159"/>
        <v>0</v>
      </c>
      <c r="F391" s="43"/>
      <c r="G391" s="43"/>
      <c r="H391" s="43"/>
      <c r="I391" s="48">
        <f t="shared" si="160"/>
        <v>0</v>
      </c>
      <c r="J391" s="49" t="e">
        <f t="shared" si="161"/>
        <v>#DIV/0!</v>
      </c>
      <c r="K391" s="43"/>
    </row>
    <row r="392" spans="1:11" ht="14.25" hidden="1">
      <c r="A392" s="7">
        <v>2040999</v>
      </c>
      <c r="B392" s="7" t="s">
        <v>941</v>
      </c>
      <c r="C392" s="43"/>
      <c r="D392" s="43"/>
      <c r="E392" s="44">
        <f t="shared" si="159"/>
        <v>0</v>
      </c>
      <c r="F392" s="43"/>
      <c r="G392" s="43"/>
      <c r="H392" s="43"/>
      <c r="I392" s="48">
        <f t="shared" si="160"/>
        <v>0</v>
      </c>
      <c r="J392" s="49" t="e">
        <f t="shared" si="161"/>
        <v>#DIV/0!</v>
      </c>
      <c r="K392" s="43"/>
    </row>
    <row r="393" spans="1:11" ht="14.25" hidden="1">
      <c r="A393" s="7">
        <v>20410</v>
      </c>
      <c r="B393" s="42" t="s">
        <v>942</v>
      </c>
      <c r="C393" s="9">
        <f aca="true" t="shared" si="162" ref="C393:I393">SUM(C394:C398)</f>
        <v>0</v>
      </c>
      <c r="D393" s="9">
        <f t="shared" si="162"/>
        <v>0</v>
      </c>
      <c r="E393" s="9">
        <f t="shared" si="162"/>
        <v>0</v>
      </c>
      <c r="F393" s="9">
        <f t="shared" si="162"/>
        <v>0</v>
      </c>
      <c r="G393" s="9">
        <f t="shared" si="162"/>
        <v>0</v>
      </c>
      <c r="H393" s="9">
        <f t="shared" si="162"/>
        <v>0</v>
      </c>
      <c r="I393" s="9">
        <f t="shared" si="162"/>
        <v>0</v>
      </c>
      <c r="J393" s="46" t="e">
        <f aca="true" t="shared" si="163" ref="J393:J407">I393/D393*100</f>
        <v>#DIV/0!</v>
      </c>
      <c r="K393" s="47"/>
    </row>
    <row r="394" spans="1:11" ht="14.25" hidden="1">
      <c r="A394" s="7">
        <v>2041001</v>
      </c>
      <c r="B394" s="7" t="s">
        <v>707</v>
      </c>
      <c r="C394" s="43"/>
      <c r="D394" s="43"/>
      <c r="E394" s="44">
        <f>SUM(F394:H394)</f>
        <v>0</v>
      </c>
      <c r="F394" s="43"/>
      <c r="G394" s="43"/>
      <c r="H394" s="43"/>
      <c r="I394" s="48">
        <f>E394-D394</f>
        <v>0</v>
      </c>
      <c r="J394" s="49" t="e">
        <f t="shared" si="163"/>
        <v>#DIV/0!</v>
      </c>
      <c r="K394" s="43"/>
    </row>
    <row r="395" spans="1:11" ht="14.25" hidden="1">
      <c r="A395" s="7">
        <v>2041002</v>
      </c>
      <c r="B395" s="7" t="s">
        <v>708</v>
      </c>
      <c r="C395" s="43"/>
      <c r="D395" s="43"/>
      <c r="E395" s="44">
        <f>SUM(F395:H395)</f>
        <v>0</v>
      </c>
      <c r="F395" s="43"/>
      <c r="G395" s="43"/>
      <c r="H395" s="43"/>
      <c r="I395" s="48">
        <f>E395-D395</f>
        <v>0</v>
      </c>
      <c r="J395" s="49" t="e">
        <f t="shared" si="163"/>
        <v>#DIV/0!</v>
      </c>
      <c r="K395" s="43"/>
    </row>
    <row r="396" spans="1:11" ht="14.25" hidden="1">
      <c r="A396" s="7">
        <v>2041006</v>
      </c>
      <c r="B396" s="7" t="s">
        <v>748</v>
      </c>
      <c r="C396" s="43"/>
      <c r="D396" s="43"/>
      <c r="E396" s="44">
        <f>SUM(F396:H396)</f>
        <v>0</v>
      </c>
      <c r="F396" s="43"/>
      <c r="G396" s="43"/>
      <c r="H396" s="43"/>
      <c r="I396" s="48">
        <f>E396-D396</f>
        <v>0</v>
      </c>
      <c r="J396" s="49" t="e">
        <f t="shared" si="163"/>
        <v>#DIV/0!</v>
      </c>
      <c r="K396" s="43"/>
    </row>
    <row r="397" spans="1:11" ht="14.25" hidden="1">
      <c r="A397" s="7">
        <v>2041007</v>
      </c>
      <c r="B397" s="7" t="s">
        <v>943</v>
      </c>
      <c r="C397" s="43"/>
      <c r="D397" s="43"/>
      <c r="E397" s="44">
        <f>SUM(F397:H397)</f>
        <v>0</v>
      </c>
      <c r="F397" s="43"/>
      <c r="G397" s="43"/>
      <c r="H397" s="43"/>
      <c r="I397" s="48">
        <f>E397-D397</f>
        <v>0</v>
      </c>
      <c r="J397" s="49" t="e">
        <f t="shared" si="163"/>
        <v>#DIV/0!</v>
      </c>
      <c r="K397" s="43"/>
    </row>
    <row r="398" spans="1:11" ht="14.25" hidden="1">
      <c r="A398" s="7">
        <v>2041099</v>
      </c>
      <c r="B398" s="7" t="s">
        <v>944</v>
      </c>
      <c r="C398" s="43"/>
      <c r="D398" s="43"/>
      <c r="E398" s="44">
        <f>SUM(F398:H398)</f>
        <v>0</v>
      </c>
      <c r="F398" s="43"/>
      <c r="G398" s="43"/>
      <c r="H398" s="43"/>
      <c r="I398" s="48">
        <f>E398-D398</f>
        <v>0</v>
      </c>
      <c r="J398" s="49" t="e">
        <f t="shared" si="163"/>
        <v>#DIV/0!</v>
      </c>
      <c r="K398" s="43"/>
    </row>
    <row r="399" spans="1:11" ht="14.25">
      <c r="A399" s="7">
        <v>20499</v>
      </c>
      <c r="B399" s="42" t="s">
        <v>945</v>
      </c>
      <c r="C399" s="9">
        <f aca="true" t="shared" si="164" ref="C399:I399">C400</f>
        <v>110000</v>
      </c>
      <c r="D399" s="9">
        <f t="shared" si="164"/>
        <v>40050</v>
      </c>
      <c r="E399" s="9">
        <f t="shared" si="164"/>
        <v>50000</v>
      </c>
      <c r="F399" s="9">
        <f t="shared" si="164"/>
        <v>50000</v>
      </c>
      <c r="G399" s="9">
        <f t="shared" si="164"/>
        <v>0</v>
      </c>
      <c r="H399" s="9">
        <f t="shared" si="164"/>
        <v>0</v>
      </c>
      <c r="I399" s="9">
        <f t="shared" si="164"/>
        <v>9950</v>
      </c>
      <c r="J399" s="46">
        <f t="shared" si="163"/>
        <v>24.8</v>
      </c>
      <c r="K399" s="47"/>
    </row>
    <row r="400" spans="1:11" ht="14.25">
      <c r="A400" s="7">
        <v>2049901</v>
      </c>
      <c r="B400" s="7" t="s">
        <v>946</v>
      </c>
      <c r="C400" s="43">
        <v>110000</v>
      </c>
      <c r="D400" s="43">
        <v>40050</v>
      </c>
      <c r="E400" s="44">
        <f aca="true" t="shared" si="165" ref="E400:E406">SUM(F400:H400)</f>
        <v>50000</v>
      </c>
      <c r="F400" s="43">
        <v>50000</v>
      </c>
      <c r="G400" s="43"/>
      <c r="H400" s="43"/>
      <c r="I400" s="48">
        <f aca="true" t="shared" si="166" ref="I400:I406">E400-D400</f>
        <v>9950</v>
      </c>
      <c r="J400" s="49">
        <f t="shared" si="163"/>
        <v>24.8</v>
      </c>
      <c r="K400" s="43"/>
    </row>
    <row r="401" spans="1:11" ht="14.25" hidden="1">
      <c r="A401" s="7">
        <v>205</v>
      </c>
      <c r="B401" s="42" t="s">
        <v>947</v>
      </c>
      <c r="C401" s="9">
        <f aca="true" t="shared" si="167" ref="C401:I401">C402+C407+C416+C422+C428+C432+C436+C440+C446+C453</f>
        <v>0</v>
      </c>
      <c r="D401" s="9">
        <f t="shared" si="167"/>
        <v>0</v>
      </c>
      <c r="E401" s="9">
        <f t="shared" si="167"/>
        <v>0</v>
      </c>
      <c r="F401" s="9">
        <f t="shared" si="167"/>
        <v>0</v>
      </c>
      <c r="G401" s="9">
        <f t="shared" si="167"/>
        <v>0</v>
      </c>
      <c r="H401" s="9">
        <f t="shared" si="167"/>
        <v>0</v>
      </c>
      <c r="I401" s="9">
        <f t="shared" si="167"/>
        <v>0</v>
      </c>
      <c r="J401" s="46" t="e">
        <f t="shared" si="163"/>
        <v>#DIV/0!</v>
      </c>
      <c r="K401" s="47"/>
    </row>
    <row r="402" spans="1:11" ht="14.25" hidden="1">
      <c r="A402" s="7">
        <v>20501</v>
      </c>
      <c r="B402" s="42" t="s">
        <v>948</v>
      </c>
      <c r="C402" s="9">
        <f aca="true" t="shared" si="168" ref="C402:I402">SUM(C403:C406)</f>
        <v>0</v>
      </c>
      <c r="D402" s="9">
        <f t="shared" si="168"/>
        <v>0</v>
      </c>
      <c r="E402" s="9">
        <f t="shared" si="168"/>
        <v>0</v>
      </c>
      <c r="F402" s="9">
        <f t="shared" si="168"/>
        <v>0</v>
      </c>
      <c r="G402" s="9">
        <f t="shared" si="168"/>
        <v>0</v>
      </c>
      <c r="H402" s="9">
        <f t="shared" si="168"/>
        <v>0</v>
      </c>
      <c r="I402" s="9">
        <f t="shared" si="168"/>
        <v>0</v>
      </c>
      <c r="J402" s="46" t="e">
        <f t="shared" si="163"/>
        <v>#DIV/0!</v>
      </c>
      <c r="K402" s="47"/>
    </row>
    <row r="403" spans="1:11" ht="14.25" hidden="1">
      <c r="A403" s="7">
        <v>2050101</v>
      </c>
      <c r="B403" s="7" t="s">
        <v>707</v>
      </c>
      <c r="C403" s="43"/>
      <c r="D403" s="43"/>
      <c r="E403" s="44">
        <f t="shared" si="165"/>
        <v>0</v>
      </c>
      <c r="F403" s="43"/>
      <c r="G403" s="43"/>
      <c r="H403" s="43"/>
      <c r="I403" s="48">
        <f t="shared" si="166"/>
        <v>0</v>
      </c>
      <c r="J403" s="49" t="e">
        <f t="shared" si="163"/>
        <v>#DIV/0!</v>
      </c>
      <c r="K403" s="43"/>
    </row>
    <row r="404" spans="1:11" ht="14.25" hidden="1">
      <c r="A404" s="7">
        <v>2050102</v>
      </c>
      <c r="B404" s="7" t="s">
        <v>708</v>
      </c>
      <c r="C404" s="43"/>
      <c r="D404" s="43"/>
      <c r="E404" s="44">
        <f t="shared" si="165"/>
        <v>0</v>
      </c>
      <c r="F404" s="43"/>
      <c r="G404" s="43"/>
      <c r="H404" s="43"/>
      <c r="I404" s="48">
        <f t="shared" si="166"/>
        <v>0</v>
      </c>
      <c r="J404" s="49" t="e">
        <f t="shared" si="163"/>
        <v>#DIV/0!</v>
      </c>
      <c r="K404" s="43"/>
    </row>
    <row r="405" spans="1:11" ht="14.25" hidden="1">
      <c r="A405" s="7">
        <v>2050103</v>
      </c>
      <c r="B405" s="7" t="s">
        <v>709</v>
      </c>
      <c r="C405" s="43"/>
      <c r="D405" s="43"/>
      <c r="E405" s="44">
        <f t="shared" si="165"/>
        <v>0</v>
      </c>
      <c r="F405" s="43"/>
      <c r="G405" s="43"/>
      <c r="H405" s="43"/>
      <c r="I405" s="48">
        <f t="shared" si="166"/>
        <v>0</v>
      </c>
      <c r="J405" s="49" t="e">
        <f t="shared" si="163"/>
        <v>#DIV/0!</v>
      </c>
      <c r="K405" s="43"/>
    </row>
    <row r="406" spans="1:11" ht="14.25" hidden="1">
      <c r="A406" s="7">
        <v>2050199</v>
      </c>
      <c r="B406" s="7" t="s">
        <v>949</v>
      </c>
      <c r="C406" s="43"/>
      <c r="D406" s="43"/>
      <c r="E406" s="44">
        <f t="shared" si="165"/>
        <v>0</v>
      </c>
      <c r="F406" s="43"/>
      <c r="G406" s="43"/>
      <c r="H406" s="43"/>
      <c r="I406" s="48">
        <f t="shared" si="166"/>
        <v>0</v>
      </c>
      <c r="J406" s="49" t="e">
        <f t="shared" si="163"/>
        <v>#DIV/0!</v>
      </c>
      <c r="K406" s="43"/>
    </row>
    <row r="407" spans="1:11" ht="14.25" hidden="1">
      <c r="A407" s="7">
        <v>20502</v>
      </c>
      <c r="B407" s="42" t="s">
        <v>950</v>
      </c>
      <c r="C407" s="9">
        <f aca="true" t="shared" si="169" ref="C407:I407">SUM(C408:C415)</f>
        <v>0</v>
      </c>
      <c r="D407" s="9">
        <f t="shared" si="169"/>
        <v>0</v>
      </c>
      <c r="E407" s="9">
        <f t="shared" si="169"/>
        <v>0</v>
      </c>
      <c r="F407" s="9">
        <f t="shared" si="169"/>
        <v>0</v>
      </c>
      <c r="G407" s="9">
        <f t="shared" si="169"/>
        <v>0</v>
      </c>
      <c r="H407" s="9">
        <f t="shared" si="169"/>
        <v>0</v>
      </c>
      <c r="I407" s="9">
        <f t="shared" si="169"/>
        <v>0</v>
      </c>
      <c r="J407" s="46" t="e">
        <f t="shared" si="163"/>
        <v>#DIV/0!</v>
      </c>
      <c r="K407" s="47"/>
    </row>
    <row r="408" spans="1:11" ht="14.25" hidden="1">
      <c r="A408" s="7">
        <v>2050201</v>
      </c>
      <c r="B408" s="7" t="s">
        <v>951</v>
      </c>
      <c r="C408" s="43"/>
      <c r="D408" s="43"/>
      <c r="E408" s="44">
        <f aca="true" t="shared" si="170" ref="E408:E415">SUM(F408:H408)</f>
        <v>0</v>
      </c>
      <c r="F408" s="43"/>
      <c r="G408" s="43"/>
      <c r="H408" s="43"/>
      <c r="I408" s="48">
        <f aca="true" t="shared" si="171" ref="I408:I415">E408-D408</f>
        <v>0</v>
      </c>
      <c r="J408" s="49" t="e">
        <f aca="true" t="shared" si="172" ref="J408:J415">I408/D408*100</f>
        <v>#DIV/0!</v>
      </c>
      <c r="K408" s="43"/>
    </row>
    <row r="409" spans="1:11" ht="14.25" hidden="1">
      <c r="A409" s="7">
        <v>2050202</v>
      </c>
      <c r="B409" s="7" t="s">
        <v>952</v>
      </c>
      <c r="C409" s="43"/>
      <c r="D409" s="43"/>
      <c r="E409" s="44">
        <f t="shared" si="170"/>
        <v>0</v>
      </c>
      <c r="F409" s="43"/>
      <c r="G409" s="43"/>
      <c r="H409" s="43"/>
      <c r="I409" s="48">
        <f t="shared" si="171"/>
        <v>0</v>
      </c>
      <c r="J409" s="49" t="e">
        <f t="shared" si="172"/>
        <v>#DIV/0!</v>
      </c>
      <c r="K409" s="43"/>
    </row>
    <row r="410" spans="1:11" ht="14.25" hidden="1">
      <c r="A410" s="7">
        <v>2050203</v>
      </c>
      <c r="B410" s="7" t="s">
        <v>953</v>
      </c>
      <c r="C410" s="43"/>
      <c r="D410" s="43"/>
      <c r="E410" s="44">
        <f t="shared" si="170"/>
        <v>0</v>
      </c>
      <c r="F410" s="43"/>
      <c r="G410" s="43"/>
      <c r="H410" s="43"/>
      <c r="I410" s="48">
        <f t="shared" si="171"/>
        <v>0</v>
      </c>
      <c r="J410" s="49" t="e">
        <f t="shared" si="172"/>
        <v>#DIV/0!</v>
      </c>
      <c r="K410" s="43"/>
    </row>
    <row r="411" spans="1:11" ht="14.25" hidden="1">
      <c r="A411" s="7">
        <v>2050204</v>
      </c>
      <c r="B411" s="7" t="s">
        <v>954</v>
      </c>
      <c r="C411" s="43"/>
      <c r="D411" s="43"/>
      <c r="E411" s="44">
        <f t="shared" si="170"/>
        <v>0</v>
      </c>
      <c r="F411" s="43"/>
      <c r="G411" s="43"/>
      <c r="H411" s="43"/>
      <c r="I411" s="48">
        <f t="shared" si="171"/>
        <v>0</v>
      </c>
      <c r="J411" s="49" t="e">
        <f t="shared" si="172"/>
        <v>#DIV/0!</v>
      </c>
      <c r="K411" s="43"/>
    </row>
    <row r="412" spans="1:11" ht="14.25" hidden="1">
      <c r="A412" s="7">
        <v>2050205</v>
      </c>
      <c r="B412" s="7" t="s">
        <v>955</v>
      </c>
      <c r="C412" s="43"/>
      <c r="D412" s="43"/>
      <c r="E412" s="44">
        <f t="shared" si="170"/>
        <v>0</v>
      </c>
      <c r="F412" s="43"/>
      <c r="G412" s="43"/>
      <c r="H412" s="43"/>
      <c r="I412" s="48">
        <f t="shared" si="171"/>
        <v>0</v>
      </c>
      <c r="J412" s="49" t="e">
        <f t="shared" si="172"/>
        <v>#DIV/0!</v>
      </c>
      <c r="K412" s="43"/>
    </row>
    <row r="413" spans="1:11" ht="14.25" hidden="1">
      <c r="A413" s="7">
        <v>2050206</v>
      </c>
      <c r="B413" s="7" t="s">
        <v>956</v>
      </c>
      <c r="C413" s="43"/>
      <c r="D413" s="43"/>
      <c r="E413" s="44">
        <f t="shared" si="170"/>
        <v>0</v>
      </c>
      <c r="F413" s="43"/>
      <c r="G413" s="43"/>
      <c r="H413" s="43"/>
      <c r="I413" s="48">
        <f t="shared" si="171"/>
        <v>0</v>
      </c>
      <c r="J413" s="49" t="e">
        <f t="shared" si="172"/>
        <v>#DIV/0!</v>
      </c>
      <c r="K413" s="43"/>
    </row>
    <row r="414" spans="1:11" ht="14.25" hidden="1">
      <c r="A414" s="7">
        <v>2050207</v>
      </c>
      <c r="B414" s="7" t="s">
        <v>957</v>
      </c>
      <c r="C414" s="43"/>
      <c r="D414" s="43"/>
      <c r="E414" s="44">
        <f t="shared" si="170"/>
        <v>0</v>
      </c>
      <c r="F414" s="43"/>
      <c r="G414" s="43"/>
      <c r="H414" s="43"/>
      <c r="I414" s="48">
        <f t="shared" si="171"/>
        <v>0</v>
      </c>
      <c r="J414" s="49" t="e">
        <f t="shared" si="172"/>
        <v>#DIV/0!</v>
      </c>
      <c r="K414" s="43"/>
    </row>
    <row r="415" spans="1:11" ht="14.25" hidden="1">
      <c r="A415" s="7">
        <v>2050299</v>
      </c>
      <c r="B415" s="7" t="s">
        <v>958</v>
      </c>
      <c r="C415" s="43"/>
      <c r="D415" s="43"/>
      <c r="E415" s="44">
        <f t="shared" si="170"/>
        <v>0</v>
      </c>
      <c r="F415" s="43"/>
      <c r="G415" s="43"/>
      <c r="H415" s="43"/>
      <c r="I415" s="48">
        <f t="shared" si="171"/>
        <v>0</v>
      </c>
      <c r="J415" s="49" t="e">
        <f t="shared" si="172"/>
        <v>#DIV/0!</v>
      </c>
      <c r="K415" s="43"/>
    </row>
    <row r="416" spans="1:11" ht="14.25" hidden="1">
      <c r="A416" s="7">
        <v>20503</v>
      </c>
      <c r="B416" s="42" t="s">
        <v>959</v>
      </c>
      <c r="C416" s="9">
        <f aca="true" t="shared" si="173" ref="C416:I416">SUM(C417:C421)</f>
        <v>0</v>
      </c>
      <c r="D416" s="9">
        <f t="shared" si="173"/>
        <v>0</v>
      </c>
      <c r="E416" s="9">
        <f t="shared" si="173"/>
        <v>0</v>
      </c>
      <c r="F416" s="9">
        <f t="shared" si="173"/>
        <v>0</v>
      </c>
      <c r="G416" s="9">
        <f t="shared" si="173"/>
        <v>0</v>
      </c>
      <c r="H416" s="9">
        <f t="shared" si="173"/>
        <v>0</v>
      </c>
      <c r="I416" s="9">
        <f t="shared" si="173"/>
        <v>0</v>
      </c>
      <c r="J416" s="46" t="e">
        <f aca="true" t="shared" si="174" ref="J416:J446">I416/D416*100</f>
        <v>#DIV/0!</v>
      </c>
      <c r="K416" s="47"/>
    </row>
    <row r="417" spans="1:11" ht="14.25" hidden="1">
      <c r="A417" s="7">
        <v>2050301</v>
      </c>
      <c r="B417" s="7" t="s">
        <v>960</v>
      </c>
      <c r="C417" s="43"/>
      <c r="D417" s="43"/>
      <c r="E417" s="44">
        <f>SUM(F417:H417)</f>
        <v>0</v>
      </c>
      <c r="F417" s="43"/>
      <c r="G417" s="43"/>
      <c r="H417" s="43"/>
      <c r="I417" s="48">
        <f>E417-D417</f>
        <v>0</v>
      </c>
      <c r="J417" s="49" t="e">
        <f t="shared" si="174"/>
        <v>#DIV/0!</v>
      </c>
      <c r="K417" s="43"/>
    </row>
    <row r="418" spans="1:11" ht="14.25" hidden="1">
      <c r="A418" s="7">
        <v>2050302</v>
      </c>
      <c r="B418" s="7" t="s">
        <v>961</v>
      </c>
      <c r="C418" s="43"/>
      <c r="D418" s="43"/>
      <c r="E418" s="44">
        <f>SUM(F418:H418)</f>
        <v>0</v>
      </c>
      <c r="F418" s="43"/>
      <c r="G418" s="43"/>
      <c r="H418" s="43"/>
      <c r="I418" s="48">
        <f>E418-D418</f>
        <v>0</v>
      </c>
      <c r="J418" s="49" t="e">
        <f t="shared" si="174"/>
        <v>#DIV/0!</v>
      </c>
      <c r="K418" s="43"/>
    </row>
    <row r="419" spans="1:11" ht="14.25" hidden="1">
      <c r="A419" s="7">
        <v>2050303</v>
      </c>
      <c r="B419" s="7" t="s">
        <v>962</v>
      </c>
      <c r="C419" s="43"/>
      <c r="D419" s="43"/>
      <c r="E419" s="44">
        <f>SUM(F419:H419)</f>
        <v>0</v>
      </c>
      <c r="F419" s="43"/>
      <c r="G419" s="43"/>
      <c r="H419" s="43"/>
      <c r="I419" s="48">
        <f>E419-D419</f>
        <v>0</v>
      </c>
      <c r="J419" s="49" t="e">
        <f t="shared" si="174"/>
        <v>#DIV/0!</v>
      </c>
      <c r="K419" s="43"/>
    </row>
    <row r="420" spans="1:11" ht="14.25" hidden="1">
      <c r="A420" s="7">
        <v>2050305</v>
      </c>
      <c r="B420" s="7" t="s">
        <v>963</v>
      </c>
      <c r="C420" s="43"/>
      <c r="D420" s="43"/>
      <c r="E420" s="44">
        <f>SUM(F420:H420)</f>
        <v>0</v>
      </c>
      <c r="F420" s="43"/>
      <c r="G420" s="43"/>
      <c r="H420" s="43"/>
      <c r="I420" s="48">
        <f>E420-D420</f>
        <v>0</v>
      </c>
      <c r="J420" s="49" t="e">
        <f t="shared" si="174"/>
        <v>#DIV/0!</v>
      </c>
      <c r="K420" s="43"/>
    </row>
    <row r="421" spans="1:11" ht="14.25" hidden="1">
      <c r="A421" s="7">
        <v>2050399</v>
      </c>
      <c r="B421" s="7" t="s">
        <v>964</v>
      </c>
      <c r="C421" s="43"/>
      <c r="D421" s="43"/>
      <c r="E421" s="44">
        <f>SUM(F421:H421)</f>
        <v>0</v>
      </c>
      <c r="F421" s="43"/>
      <c r="G421" s="43"/>
      <c r="H421" s="43"/>
      <c r="I421" s="48">
        <f>E421-D421</f>
        <v>0</v>
      </c>
      <c r="J421" s="49" t="e">
        <f t="shared" si="174"/>
        <v>#DIV/0!</v>
      </c>
      <c r="K421" s="43"/>
    </row>
    <row r="422" spans="1:11" ht="14.25" hidden="1">
      <c r="A422" s="7">
        <v>20504</v>
      </c>
      <c r="B422" s="42" t="s">
        <v>965</v>
      </c>
      <c r="C422" s="9">
        <f aca="true" t="shared" si="175" ref="C422:I422">SUM(C423:C427)</f>
        <v>0</v>
      </c>
      <c r="D422" s="9">
        <f t="shared" si="175"/>
        <v>0</v>
      </c>
      <c r="E422" s="9">
        <f t="shared" si="175"/>
        <v>0</v>
      </c>
      <c r="F422" s="9">
        <f t="shared" si="175"/>
        <v>0</v>
      </c>
      <c r="G422" s="9">
        <f t="shared" si="175"/>
        <v>0</v>
      </c>
      <c r="H422" s="9">
        <f t="shared" si="175"/>
        <v>0</v>
      </c>
      <c r="I422" s="9">
        <f t="shared" si="175"/>
        <v>0</v>
      </c>
      <c r="J422" s="46" t="e">
        <f t="shared" si="174"/>
        <v>#DIV/0!</v>
      </c>
      <c r="K422" s="47"/>
    </row>
    <row r="423" spans="1:11" ht="14.25" hidden="1">
      <c r="A423" s="7">
        <v>2050401</v>
      </c>
      <c r="B423" s="7" t="s">
        <v>966</v>
      </c>
      <c r="C423" s="43"/>
      <c r="D423" s="43"/>
      <c r="E423" s="44">
        <f>SUM(F423:H423)</f>
        <v>0</v>
      </c>
      <c r="F423" s="43"/>
      <c r="G423" s="43"/>
      <c r="H423" s="43"/>
      <c r="I423" s="48">
        <f>E423-D423</f>
        <v>0</v>
      </c>
      <c r="J423" s="49" t="e">
        <f t="shared" si="174"/>
        <v>#DIV/0!</v>
      </c>
      <c r="K423" s="43"/>
    </row>
    <row r="424" spans="1:11" ht="14.25" hidden="1">
      <c r="A424" s="7">
        <v>2050402</v>
      </c>
      <c r="B424" s="7" t="s">
        <v>967</v>
      </c>
      <c r="C424" s="43"/>
      <c r="D424" s="43"/>
      <c r="E424" s="44">
        <f>SUM(F424:H424)</f>
        <v>0</v>
      </c>
      <c r="F424" s="43"/>
      <c r="G424" s="43"/>
      <c r="H424" s="43"/>
      <c r="I424" s="48">
        <f>E424-D424</f>
        <v>0</v>
      </c>
      <c r="J424" s="49" t="e">
        <f t="shared" si="174"/>
        <v>#DIV/0!</v>
      </c>
      <c r="K424" s="43"/>
    </row>
    <row r="425" spans="1:11" ht="14.25" hidden="1">
      <c r="A425" s="7">
        <v>2050403</v>
      </c>
      <c r="B425" s="7" t="s">
        <v>968</v>
      </c>
      <c r="C425" s="43"/>
      <c r="D425" s="43"/>
      <c r="E425" s="44">
        <f>SUM(F425:H425)</f>
        <v>0</v>
      </c>
      <c r="F425" s="43"/>
      <c r="G425" s="43"/>
      <c r="H425" s="43"/>
      <c r="I425" s="48">
        <f>E425-D425</f>
        <v>0</v>
      </c>
      <c r="J425" s="49" t="e">
        <f t="shared" si="174"/>
        <v>#DIV/0!</v>
      </c>
      <c r="K425" s="43"/>
    </row>
    <row r="426" spans="1:11" ht="14.25" hidden="1">
      <c r="A426" s="7">
        <v>2050404</v>
      </c>
      <c r="B426" s="7" t="s">
        <v>969</v>
      </c>
      <c r="C426" s="43"/>
      <c r="D426" s="43"/>
      <c r="E426" s="44">
        <f>SUM(F426:H426)</f>
        <v>0</v>
      </c>
      <c r="F426" s="43"/>
      <c r="G426" s="43"/>
      <c r="H426" s="43"/>
      <c r="I426" s="48">
        <f>E426-D426</f>
        <v>0</v>
      </c>
      <c r="J426" s="49" t="e">
        <f t="shared" si="174"/>
        <v>#DIV/0!</v>
      </c>
      <c r="K426" s="43"/>
    </row>
    <row r="427" spans="1:11" ht="14.25" hidden="1">
      <c r="A427" s="7">
        <v>2050499</v>
      </c>
      <c r="B427" s="7" t="s">
        <v>970</v>
      </c>
      <c r="C427" s="43"/>
      <c r="D427" s="43"/>
      <c r="E427" s="44">
        <f>SUM(F427:H427)</f>
        <v>0</v>
      </c>
      <c r="F427" s="43"/>
      <c r="G427" s="43"/>
      <c r="H427" s="43"/>
      <c r="I427" s="48">
        <f>E427-D427</f>
        <v>0</v>
      </c>
      <c r="J427" s="49" t="e">
        <f t="shared" si="174"/>
        <v>#DIV/0!</v>
      </c>
      <c r="K427" s="43"/>
    </row>
    <row r="428" spans="1:11" ht="14.25" hidden="1">
      <c r="A428" s="7">
        <v>20505</v>
      </c>
      <c r="B428" s="42" t="s">
        <v>971</v>
      </c>
      <c r="C428" s="9">
        <f aca="true" t="shared" si="176" ref="C428:I428">SUM(C429:C431)</f>
        <v>0</v>
      </c>
      <c r="D428" s="9">
        <f t="shared" si="176"/>
        <v>0</v>
      </c>
      <c r="E428" s="9">
        <f t="shared" si="176"/>
        <v>0</v>
      </c>
      <c r="F428" s="9">
        <f t="shared" si="176"/>
        <v>0</v>
      </c>
      <c r="G428" s="9">
        <f t="shared" si="176"/>
        <v>0</v>
      </c>
      <c r="H428" s="9">
        <f t="shared" si="176"/>
        <v>0</v>
      </c>
      <c r="I428" s="9">
        <f t="shared" si="176"/>
        <v>0</v>
      </c>
      <c r="J428" s="46" t="e">
        <f t="shared" si="174"/>
        <v>#DIV/0!</v>
      </c>
      <c r="K428" s="47"/>
    </row>
    <row r="429" spans="1:11" ht="14.25" hidden="1">
      <c r="A429" s="7">
        <v>2050501</v>
      </c>
      <c r="B429" s="7" t="s">
        <v>972</v>
      </c>
      <c r="C429" s="43"/>
      <c r="D429" s="43"/>
      <c r="E429" s="44">
        <f>SUM(F429:H429)</f>
        <v>0</v>
      </c>
      <c r="F429" s="43"/>
      <c r="G429" s="43"/>
      <c r="H429" s="43"/>
      <c r="I429" s="48">
        <f>E429-D429</f>
        <v>0</v>
      </c>
      <c r="J429" s="49" t="e">
        <f t="shared" si="174"/>
        <v>#DIV/0!</v>
      </c>
      <c r="K429" s="43"/>
    </row>
    <row r="430" spans="1:11" ht="14.25" hidden="1">
      <c r="A430" s="7">
        <v>2050502</v>
      </c>
      <c r="B430" s="7" t="s">
        <v>973</v>
      </c>
      <c r="C430" s="43"/>
      <c r="D430" s="43"/>
      <c r="E430" s="44">
        <f>SUM(F430:H430)</f>
        <v>0</v>
      </c>
      <c r="F430" s="43"/>
      <c r="G430" s="43"/>
      <c r="H430" s="43"/>
      <c r="I430" s="48">
        <f>E430-D430</f>
        <v>0</v>
      </c>
      <c r="J430" s="49" t="e">
        <f t="shared" si="174"/>
        <v>#DIV/0!</v>
      </c>
      <c r="K430" s="43"/>
    </row>
    <row r="431" spans="1:11" ht="14.25" hidden="1">
      <c r="A431" s="7">
        <v>2050599</v>
      </c>
      <c r="B431" s="7" t="s">
        <v>974</v>
      </c>
      <c r="C431" s="43"/>
      <c r="D431" s="43"/>
      <c r="E431" s="44">
        <f>SUM(F431:H431)</f>
        <v>0</v>
      </c>
      <c r="F431" s="43"/>
      <c r="G431" s="43"/>
      <c r="H431" s="43"/>
      <c r="I431" s="48">
        <f>E431-D431</f>
        <v>0</v>
      </c>
      <c r="J431" s="49" t="e">
        <f t="shared" si="174"/>
        <v>#DIV/0!</v>
      </c>
      <c r="K431" s="43"/>
    </row>
    <row r="432" spans="1:11" ht="14.25" hidden="1">
      <c r="A432" s="7">
        <v>20506</v>
      </c>
      <c r="B432" s="42" t="s">
        <v>975</v>
      </c>
      <c r="C432" s="9">
        <f aca="true" t="shared" si="177" ref="C432:I432">SUM(C433:C435)</f>
        <v>0</v>
      </c>
      <c r="D432" s="9">
        <f t="shared" si="177"/>
        <v>0</v>
      </c>
      <c r="E432" s="9">
        <f t="shared" si="177"/>
        <v>0</v>
      </c>
      <c r="F432" s="9">
        <f t="shared" si="177"/>
        <v>0</v>
      </c>
      <c r="G432" s="9">
        <f t="shared" si="177"/>
        <v>0</v>
      </c>
      <c r="H432" s="9">
        <f t="shared" si="177"/>
        <v>0</v>
      </c>
      <c r="I432" s="9">
        <f t="shared" si="177"/>
        <v>0</v>
      </c>
      <c r="J432" s="46" t="e">
        <f t="shared" si="174"/>
        <v>#DIV/0!</v>
      </c>
      <c r="K432" s="47"/>
    </row>
    <row r="433" spans="1:11" ht="14.25" hidden="1">
      <c r="A433" s="7">
        <v>2050601</v>
      </c>
      <c r="B433" s="7" t="s">
        <v>976</v>
      </c>
      <c r="C433" s="43"/>
      <c r="D433" s="43"/>
      <c r="E433" s="44">
        <f>SUM(F433:H433)</f>
        <v>0</v>
      </c>
      <c r="F433" s="43"/>
      <c r="G433" s="43"/>
      <c r="H433" s="43"/>
      <c r="I433" s="48">
        <f>E433-D433</f>
        <v>0</v>
      </c>
      <c r="J433" s="49" t="e">
        <f t="shared" si="174"/>
        <v>#DIV/0!</v>
      </c>
      <c r="K433" s="43"/>
    </row>
    <row r="434" spans="1:11" ht="14.25" hidden="1">
      <c r="A434" s="7">
        <v>2050602</v>
      </c>
      <c r="B434" s="7" t="s">
        <v>977</v>
      </c>
      <c r="C434" s="43"/>
      <c r="D434" s="43"/>
      <c r="E434" s="44">
        <f>SUM(F434:H434)</f>
        <v>0</v>
      </c>
      <c r="F434" s="43"/>
      <c r="G434" s="43"/>
      <c r="H434" s="43"/>
      <c r="I434" s="48">
        <f>E434-D434</f>
        <v>0</v>
      </c>
      <c r="J434" s="49" t="e">
        <f t="shared" si="174"/>
        <v>#DIV/0!</v>
      </c>
      <c r="K434" s="43"/>
    </row>
    <row r="435" spans="1:11" ht="14.25" hidden="1">
      <c r="A435" s="7">
        <v>2050699</v>
      </c>
      <c r="B435" s="7" t="s">
        <v>978</v>
      </c>
      <c r="C435" s="43"/>
      <c r="D435" s="43"/>
      <c r="E435" s="44">
        <f>SUM(F435:H435)</f>
        <v>0</v>
      </c>
      <c r="F435" s="43"/>
      <c r="G435" s="43"/>
      <c r="H435" s="43"/>
      <c r="I435" s="48">
        <f>E435-D435</f>
        <v>0</v>
      </c>
      <c r="J435" s="49" t="e">
        <f t="shared" si="174"/>
        <v>#DIV/0!</v>
      </c>
      <c r="K435" s="43"/>
    </row>
    <row r="436" spans="1:11" ht="14.25" hidden="1">
      <c r="A436" s="7">
        <v>20507</v>
      </c>
      <c r="B436" s="42" t="s">
        <v>979</v>
      </c>
      <c r="C436" s="9">
        <f aca="true" t="shared" si="178" ref="C436:I436">SUM(C437:C439)</f>
        <v>0</v>
      </c>
      <c r="D436" s="9">
        <f t="shared" si="178"/>
        <v>0</v>
      </c>
      <c r="E436" s="9">
        <f t="shared" si="178"/>
        <v>0</v>
      </c>
      <c r="F436" s="9">
        <f t="shared" si="178"/>
        <v>0</v>
      </c>
      <c r="G436" s="9">
        <f t="shared" si="178"/>
        <v>0</v>
      </c>
      <c r="H436" s="9">
        <f t="shared" si="178"/>
        <v>0</v>
      </c>
      <c r="I436" s="9">
        <f t="shared" si="178"/>
        <v>0</v>
      </c>
      <c r="J436" s="46" t="e">
        <f t="shared" si="174"/>
        <v>#DIV/0!</v>
      </c>
      <c r="K436" s="47"/>
    </row>
    <row r="437" spans="1:11" ht="14.25" hidden="1">
      <c r="A437" s="7">
        <v>2050701</v>
      </c>
      <c r="B437" s="7" t="s">
        <v>980</v>
      </c>
      <c r="C437" s="43"/>
      <c r="D437" s="43"/>
      <c r="E437" s="44">
        <f>SUM(F437:H437)</f>
        <v>0</v>
      </c>
      <c r="F437" s="43"/>
      <c r="G437" s="43"/>
      <c r="H437" s="43"/>
      <c r="I437" s="48">
        <f>E437-D437</f>
        <v>0</v>
      </c>
      <c r="J437" s="49" t="e">
        <f t="shared" si="174"/>
        <v>#DIV/0!</v>
      </c>
      <c r="K437" s="43"/>
    </row>
    <row r="438" spans="1:11" ht="14.25" hidden="1">
      <c r="A438" s="7">
        <v>2050702</v>
      </c>
      <c r="B438" s="7" t="s">
        <v>981</v>
      </c>
      <c r="C438" s="43"/>
      <c r="D438" s="43"/>
      <c r="E438" s="44">
        <f>SUM(F438:H438)</f>
        <v>0</v>
      </c>
      <c r="F438" s="43"/>
      <c r="G438" s="43"/>
      <c r="H438" s="43"/>
      <c r="I438" s="48">
        <f>E438-D438</f>
        <v>0</v>
      </c>
      <c r="J438" s="49" t="e">
        <f t="shared" si="174"/>
        <v>#DIV/0!</v>
      </c>
      <c r="K438" s="43"/>
    </row>
    <row r="439" spans="1:11" ht="14.25" hidden="1">
      <c r="A439" s="7">
        <v>2050799</v>
      </c>
      <c r="B439" s="7" t="s">
        <v>982</v>
      </c>
      <c r="C439" s="43"/>
      <c r="D439" s="43"/>
      <c r="E439" s="44">
        <f>SUM(F439:H439)</f>
        <v>0</v>
      </c>
      <c r="F439" s="43"/>
      <c r="G439" s="43"/>
      <c r="H439" s="43"/>
      <c r="I439" s="48">
        <f>E439-D439</f>
        <v>0</v>
      </c>
      <c r="J439" s="49" t="e">
        <f t="shared" si="174"/>
        <v>#DIV/0!</v>
      </c>
      <c r="K439" s="43"/>
    </row>
    <row r="440" spans="1:11" ht="14.25" hidden="1">
      <c r="A440" s="7">
        <v>20508</v>
      </c>
      <c r="B440" s="42" t="s">
        <v>983</v>
      </c>
      <c r="C440" s="9">
        <f aca="true" t="shared" si="179" ref="C440:I440">SUM(C441:C445)</f>
        <v>0</v>
      </c>
      <c r="D440" s="9">
        <f t="shared" si="179"/>
        <v>0</v>
      </c>
      <c r="E440" s="9">
        <f t="shared" si="179"/>
        <v>0</v>
      </c>
      <c r="F440" s="9">
        <f t="shared" si="179"/>
        <v>0</v>
      </c>
      <c r="G440" s="9">
        <f t="shared" si="179"/>
        <v>0</v>
      </c>
      <c r="H440" s="9">
        <f t="shared" si="179"/>
        <v>0</v>
      </c>
      <c r="I440" s="9">
        <f t="shared" si="179"/>
        <v>0</v>
      </c>
      <c r="J440" s="46" t="e">
        <f t="shared" si="174"/>
        <v>#DIV/0!</v>
      </c>
      <c r="K440" s="47"/>
    </row>
    <row r="441" spans="1:11" ht="14.25" hidden="1">
      <c r="A441" s="7">
        <v>2050801</v>
      </c>
      <c r="B441" s="7" t="s">
        <v>984</v>
      </c>
      <c r="C441" s="43"/>
      <c r="D441" s="43"/>
      <c r="E441" s="44">
        <f>SUM(F441:H441)</f>
        <v>0</v>
      </c>
      <c r="F441" s="43"/>
      <c r="G441" s="43"/>
      <c r="H441" s="43"/>
      <c r="I441" s="48">
        <f>E441-D441</f>
        <v>0</v>
      </c>
      <c r="J441" s="49" t="e">
        <f t="shared" si="174"/>
        <v>#DIV/0!</v>
      </c>
      <c r="K441" s="43"/>
    </row>
    <row r="442" spans="1:11" ht="14.25" hidden="1">
      <c r="A442" s="7">
        <v>2050802</v>
      </c>
      <c r="B442" s="7" t="s">
        <v>985</v>
      </c>
      <c r="C442" s="43"/>
      <c r="D442" s="43"/>
      <c r="E442" s="44">
        <f>SUM(F442:H442)</f>
        <v>0</v>
      </c>
      <c r="F442" s="43"/>
      <c r="G442" s="43"/>
      <c r="H442" s="43"/>
      <c r="I442" s="48">
        <f>E442-D442</f>
        <v>0</v>
      </c>
      <c r="J442" s="49" t="e">
        <f t="shared" si="174"/>
        <v>#DIV/0!</v>
      </c>
      <c r="K442" s="43"/>
    </row>
    <row r="443" spans="1:11" ht="14.25" hidden="1">
      <c r="A443" s="7">
        <v>2050803</v>
      </c>
      <c r="B443" s="7" t="s">
        <v>986</v>
      </c>
      <c r="C443" s="43"/>
      <c r="D443" s="43"/>
      <c r="E443" s="44">
        <f>SUM(F443:H443)</f>
        <v>0</v>
      </c>
      <c r="F443" s="43"/>
      <c r="G443" s="43"/>
      <c r="H443" s="43"/>
      <c r="I443" s="48">
        <f>E443-D443</f>
        <v>0</v>
      </c>
      <c r="J443" s="49" t="e">
        <f t="shared" si="174"/>
        <v>#DIV/0!</v>
      </c>
      <c r="K443" s="43"/>
    </row>
    <row r="444" spans="1:11" ht="14.25" hidden="1">
      <c r="A444" s="7">
        <v>2050804</v>
      </c>
      <c r="B444" s="7" t="s">
        <v>987</v>
      </c>
      <c r="C444" s="43"/>
      <c r="D444" s="43"/>
      <c r="E444" s="44">
        <f>SUM(F444:H444)</f>
        <v>0</v>
      </c>
      <c r="F444" s="43"/>
      <c r="G444" s="43"/>
      <c r="H444" s="43"/>
      <c r="I444" s="48">
        <f>E444-D444</f>
        <v>0</v>
      </c>
      <c r="J444" s="49" t="e">
        <f t="shared" si="174"/>
        <v>#DIV/0!</v>
      </c>
      <c r="K444" s="43"/>
    </row>
    <row r="445" spans="1:11" ht="14.25" hidden="1">
      <c r="A445" s="7">
        <v>2050899</v>
      </c>
      <c r="B445" s="7" t="s">
        <v>988</v>
      </c>
      <c r="C445" s="43"/>
      <c r="D445" s="43"/>
      <c r="E445" s="44">
        <f>SUM(F445:H445)</f>
        <v>0</v>
      </c>
      <c r="F445" s="43"/>
      <c r="G445" s="43"/>
      <c r="H445" s="43"/>
      <c r="I445" s="48">
        <f>E445-D445</f>
        <v>0</v>
      </c>
      <c r="J445" s="49" t="e">
        <f t="shared" si="174"/>
        <v>#DIV/0!</v>
      </c>
      <c r="K445" s="43"/>
    </row>
    <row r="446" spans="1:11" ht="14.25" hidden="1">
      <c r="A446" s="7">
        <v>20509</v>
      </c>
      <c r="B446" s="42" t="s">
        <v>989</v>
      </c>
      <c r="C446" s="9">
        <f aca="true" t="shared" si="180" ref="C446:I446">SUM(C447:C452)</f>
        <v>0</v>
      </c>
      <c r="D446" s="9">
        <f t="shared" si="180"/>
        <v>0</v>
      </c>
      <c r="E446" s="9">
        <f t="shared" si="180"/>
        <v>0</v>
      </c>
      <c r="F446" s="9">
        <f t="shared" si="180"/>
        <v>0</v>
      </c>
      <c r="G446" s="9">
        <f t="shared" si="180"/>
        <v>0</v>
      </c>
      <c r="H446" s="9">
        <f t="shared" si="180"/>
        <v>0</v>
      </c>
      <c r="I446" s="9">
        <f t="shared" si="180"/>
        <v>0</v>
      </c>
      <c r="J446" s="46" t="e">
        <f t="shared" si="174"/>
        <v>#DIV/0!</v>
      </c>
      <c r="K446" s="47"/>
    </row>
    <row r="447" spans="1:11" ht="14.25" hidden="1">
      <c r="A447" s="7">
        <v>2050901</v>
      </c>
      <c r="B447" s="7" t="s">
        <v>990</v>
      </c>
      <c r="C447" s="43"/>
      <c r="D447" s="43"/>
      <c r="E447" s="44">
        <f aca="true" t="shared" si="181" ref="E447:E452">SUM(F447:H447)</f>
        <v>0</v>
      </c>
      <c r="F447" s="43"/>
      <c r="G447" s="43"/>
      <c r="H447" s="43"/>
      <c r="I447" s="48">
        <f aca="true" t="shared" si="182" ref="I447:I452">E447-D447</f>
        <v>0</v>
      </c>
      <c r="J447" s="49" t="e">
        <f aca="true" t="shared" si="183" ref="J447:J452">I447/D447*100</f>
        <v>#DIV/0!</v>
      </c>
      <c r="K447" s="43"/>
    </row>
    <row r="448" spans="1:11" ht="14.25" hidden="1">
      <c r="A448" s="7">
        <v>2050902</v>
      </c>
      <c r="B448" s="7" t="s">
        <v>991</v>
      </c>
      <c r="C448" s="43"/>
      <c r="D448" s="43"/>
      <c r="E448" s="44">
        <f t="shared" si="181"/>
        <v>0</v>
      </c>
      <c r="F448" s="43"/>
      <c r="G448" s="43"/>
      <c r="H448" s="43"/>
      <c r="I448" s="48">
        <f t="shared" si="182"/>
        <v>0</v>
      </c>
      <c r="J448" s="49" t="e">
        <f t="shared" si="183"/>
        <v>#DIV/0!</v>
      </c>
      <c r="K448" s="43"/>
    </row>
    <row r="449" spans="1:11" ht="14.25" hidden="1">
      <c r="A449" s="7">
        <v>2050903</v>
      </c>
      <c r="B449" s="7" t="s">
        <v>992</v>
      </c>
      <c r="C449" s="43"/>
      <c r="D449" s="43"/>
      <c r="E449" s="44">
        <f t="shared" si="181"/>
        <v>0</v>
      </c>
      <c r="F449" s="43"/>
      <c r="G449" s="43"/>
      <c r="H449" s="43"/>
      <c r="I449" s="48">
        <f t="shared" si="182"/>
        <v>0</v>
      </c>
      <c r="J449" s="49" t="e">
        <f t="shared" si="183"/>
        <v>#DIV/0!</v>
      </c>
      <c r="K449" s="43"/>
    </row>
    <row r="450" spans="1:11" ht="14.25" hidden="1">
      <c r="A450" s="7">
        <v>2050904</v>
      </c>
      <c r="B450" s="7" t="s">
        <v>993</v>
      </c>
      <c r="C450" s="43"/>
      <c r="D450" s="43"/>
      <c r="E450" s="44">
        <f t="shared" si="181"/>
        <v>0</v>
      </c>
      <c r="F450" s="43"/>
      <c r="G450" s="43"/>
      <c r="H450" s="43"/>
      <c r="I450" s="48">
        <f t="shared" si="182"/>
        <v>0</v>
      </c>
      <c r="J450" s="49" t="e">
        <f t="shared" si="183"/>
        <v>#DIV/0!</v>
      </c>
      <c r="K450" s="43"/>
    </row>
    <row r="451" spans="1:11" ht="14.25" hidden="1">
      <c r="A451" s="7">
        <v>2050905</v>
      </c>
      <c r="B451" s="7" t="s">
        <v>994</v>
      </c>
      <c r="C451" s="43"/>
      <c r="D451" s="43"/>
      <c r="E451" s="44">
        <f t="shared" si="181"/>
        <v>0</v>
      </c>
      <c r="F451" s="43"/>
      <c r="G451" s="43"/>
      <c r="H451" s="43"/>
      <c r="I451" s="48">
        <f t="shared" si="182"/>
        <v>0</v>
      </c>
      <c r="J451" s="49" t="e">
        <f t="shared" si="183"/>
        <v>#DIV/0!</v>
      </c>
      <c r="K451" s="43"/>
    </row>
    <row r="452" spans="1:11" ht="14.25" hidden="1">
      <c r="A452" s="7">
        <v>2050999</v>
      </c>
      <c r="B452" s="7" t="s">
        <v>995</v>
      </c>
      <c r="C452" s="43"/>
      <c r="D452" s="43"/>
      <c r="E452" s="44">
        <f t="shared" si="181"/>
        <v>0</v>
      </c>
      <c r="F452" s="43"/>
      <c r="G452" s="43"/>
      <c r="H452" s="43"/>
      <c r="I452" s="48">
        <f t="shared" si="182"/>
        <v>0</v>
      </c>
      <c r="J452" s="49" t="e">
        <f t="shared" si="183"/>
        <v>#DIV/0!</v>
      </c>
      <c r="K452" s="43"/>
    </row>
    <row r="453" spans="1:11" ht="14.25" hidden="1">
      <c r="A453" s="7">
        <v>20599</v>
      </c>
      <c r="B453" s="42" t="s">
        <v>996</v>
      </c>
      <c r="C453" s="9">
        <f aca="true" t="shared" si="184" ref="C453:I453">C454</f>
        <v>0</v>
      </c>
      <c r="D453" s="9">
        <f t="shared" si="184"/>
        <v>0</v>
      </c>
      <c r="E453" s="9">
        <f t="shared" si="184"/>
        <v>0</v>
      </c>
      <c r="F453" s="9">
        <f t="shared" si="184"/>
        <v>0</v>
      </c>
      <c r="G453" s="9">
        <f t="shared" si="184"/>
        <v>0</v>
      </c>
      <c r="H453" s="9">
        <f t="shared" si="184"/>
        <v>0</v>
      </c>
      <c r="I453" s="9">
        <f t="shared" si="184"/>
        <v>0</v>
      </c>
      <c r="J453" s="46" t="e">
        <f aca="true" t="shared" si="185" ref="J453:J461">I453/D453*100</f>
        <v>#DIV/0!</v>
      </c>
      <c r="K453" s="47"/>
    </row>
    <row r="454" spans="1:11" ht="14.25" hidden="1">
      <c r="A454" s="7">
        <v>2059999</v>
      </c>
      <c r="B454" s="7" t="s">
        <v>997</v>
      </c>
      <c r="C454" s="43"/>
      <c r="D454" s="43"/>
      <c r="E454" s="44">
        <f aca="true" t="shared" si="186" ref="E454:E460">SUM(F454:H454)</f>
        <v>0</v>
      </c>
      <c r="F454" s="43"/>
      <c r="G454" s="43"/>
      <c r="H454" s="43"/>
      <c r="I454" s="48">
        <f aca="true" t="shared" si="187" ref="I454:I460">E454-D454</f>
        <v>0</v>
      </c>
      <c r="J454" s="49" t="e">
        <f t="shared" si="185"/>
        <v>#DIV/0!</v>
      </c>
      <c r="K454" s="43"/>
    </row>
    <row r="455" spans="1:11" ht="14.25" hidden="1">
      <c r="A455" s="7">
        <v>206</v>
      </c>
      <c r="B455" s="42" t="s">
        <v>998</v>
      </c>
      <c r="C455" s="9">
        <f aca="true" t="shared" si="188" ref="C455:I455">SUM(C456,C461,C469,C475,C479,C484,C489,C496,C500,C504)</f>
        <v>0</v>
      </c>
      <c r="D455" s="9">
        <f t="shared" si="188"/>
        <v>0</v>
      </c>
      <c r="E455" s="9">
        <f t="shared" si="188"/>
        <v>0</v>
      </c>
      <c r="F455" s="9">
        <f t="shared" si="188"/>
        <v>0</v>
      </c>
      <c r="G455" s="9">
        <f t="shared" si="188"/>
        <v>0</v>
      </c>
      <c r="H455" s="9">
        <f t="shared" si="188"/>
        <v>0</v>
      </c>
      <c r="I455" s="9">
        <f t="shared" si="188"/>
        <v>0</v>
      </c>
      <c r="J455" s="46" t="e">
        <f t="shared" si="185"/>
        <v>#DIV/0!</v>
      </c>
      <c r="K455" s="47"/>
    </row>
    <row r="456" spans="1:11" ht="14.25" hidden="1">
      <c r="A456" s="7">
        <v>20601</v>
      </c>
      <c r="B456" s="42" t="s">
        <v>999</v>
      </c>
      <c r="C456" s="9">
        <f aca="true" t="shared" si="189" ref="C456:I456">SUM(C457:C460)</f>
        <v>0</v>
      </c>
      <c r="D456" s="9">
        <f t="shared" si="189"/>
        <v>0</v>
      </c>
      <c r="E456" s="9">
        <f t="shared" si="189"/>
        <v>0</v>
      </c>
      <c r="F456" s="9">
        <f t="shared" si="189"/>
        <v>0</v>
      </c>
      <c r="G456" s="9">
        <f t="shared" si="189"/>
        <v>0</v>
      </c>
      <c r="H456" s="9">
        <f t="shared" si="189"/>
        <v>0</v>
      </c>
      <c r="I456" s="9">
        <f t="shared" si="189"/>
        <v>0</v>
      </c>
      <c r="J456" s="46" t="e">
        <f t="shared" si="185"/>
        <v>#DIV/0!</v>
      </c>
      <c r="K456" s="47"/>
    </row>
    <row r="457" spans="1:11" ht="14.25" hidden="1">
      <c r="A457" s="7">
        <v>2060101</v>
      </c>
      <c r="B457" s="7" t="s">
        <v>707</v>
      </c>
      <c r="C457" s="43"/>
      <c r="D457" s="43"/>
      <c r="E457" s="44">
        <f t="shared" si="186"/>
        <v>0</v>
      </c>
      <c r="F457" s="43"/>
      <c r="G457" s="43"/>
      <c r="H457" s="43"/>
      <c r="I457" s="48">
        <f t="shared" si="187"/>
        <v>0</v>
      </c>
      <c r="J457" s="49" t="e">
        <f t="shared" si="185"/>
        <v>#DIV/0!</v>
      </c>
      <c r="K457" s="43"/>
    </row>
    <row r="458" spans="1:11" ht="14.25" hidden="1">
      <c r="A458" s="7">
        <v>2060102</v>
      </c>
      <c r="B458" s="7" t="s">
        <v>708</v>
      </c>
      <c r="C458" s="43"/>
      <c r="D458" s="43"/>
      <c r="E458" s="44">
        <f t="shared" si="186"/>
        <v>0</v>
      </c>
      <c r="F458" s="43"/>
      <c r="G458" s="43"/>
      <c r="H458" s="43"/>
      <c r="I458" s="48">
        <f t="shared" si="187"/>
        <v>0</v>
      </c>
      <c r="J458" s="49" t="e">
        <f t="shared" si="185"/>
        <v>#DIV/0!</v>
      </c>
      <c r="K458" s="43"/>
    </row>
    <row r="459" spans="1:11" ht="14.25" hidden="1">
      <c r="A459" s="7">
        <v>2060103</v>
      </c>
      <c r="B459" s="7" t="s">
        <v>709</v>
      </c>
      <c r="C459" s="43"/>
      <c r="D459" s="43"/>
      <c r="E459" s="44">
        <f t="shared" si="186"/>
        <v>0</v>
      </c>
      <c r="F459" s="43"/>
      <c r="G459" s="43"/>
      <c r="H459" s="43"/>
      <c r="I459" s="48">
        <f t="shared" si="187"/>
        <v>0</v>
      </c>
      <c r="J459" s="49" t="e">
        <f t="shared" si="185"/>
        <v>#DIV/0!</v>
      </c>
      <c r="K459" s="43"/>
    </row>
    <row r="460" spans="1:11" ht="14.25" hidden="1">
      <c r="A460" s="7">
        <v>2060199</v>
      </c>
      <c r="B460" s="7" t="s">
        <v>1000</v>
      </c>
      <c r="C460" s="43"/>
      <c r="D460" s="43"/>
      <c r="E460" s="44">
        <f t="shared" si="186"/>
        <v>0</v>
      </c>
      <c r="F460" s="43"/>
      <c r="G460" s="43"/>
      <c r="H460" s="43"/>
      <c r="I460" s="48">
        <f t="shared" si="187"/>
        <v>0</v>
      </c>
      <c r="J460" s="49" t="e">
        <f t="shared" si="185"/>
        <v>#DIV/0!</v>
      </c>
      <c r="K460" s="43"/>
    </row>
    <row r="461" spans="1:11" ht="14.25" hidden="1">
      <c r="A461" s="7">
        <v>20602</v>
      </c>
      <c r="B461" s="42" t="s">
        <v>1001</v>
      </c>
      <c r="C461" s="9">
        <f aca="true" t="shared" si="190" ref="C461:I461">SUM(C462:C468)</f>
        <v>0</v>
      </c>
      <c r="D461" s="9">
        <f t="shared" si="190"/>
        <v>0</v>
      </c>
      <c r="E461" s="9">
        <f t="shared" si="190"/>
        <v>0</v>
      </c>
      <c r="F461" s="9">
        <f t="shared" si="190"/>
        <v>0</v>
      </c>
      <c r="G461" s="9">
        <f t="shared" si="190"/>
        <v>0</v>
      </c>
      <c r="H461" s="9">
        <f t="shared" si="190"/>
        <v>0</v>
      </c>
      <c r="I461" s="9">
        <f t="shared" si="190"/>
        <v>0</v>
      </c>
      <c r="J461" s="46" t="e">
        <f t="shared" si="185"/>
        <v>#DIV/0!</v>
      </c>
      <c r="K461" s="47"/>
    </row>
    <row r="462" spans="1:11" ht="14.25" hidden="1">
      <c r="A462" s="7">
        <v>2060201</v>
      </c>
      <c r="B462" s="7" t="s">
        <v>1002</v>
      </c>
      <c r="C462" s="43"/>
      <c r="D462" s="43"/>
      <c r="E462" s="44">
        <f aca="true" t="shared" si="191" ref="E462:E468">SUM(F462:H462)</f>
        <v>0</v>
      </c>
      <c r="F462" s="43"/>
      <c r="G462" s="43"/>
      <c r="H462" s="43"/>
      <c r="I462" s="48">
        <f aca="true" t="shared" si="192" ref="I462:I468">E462-D462</f>
        <v>0</v>
      </c>
      <c r="J462" s="49" t="e">
        <f aca="true" t="shared" si="193" ref="J462:J468">I462/D462*100</f>
        <v>#DIV/0!</v>
      </c>
      <c r="K462" s="43"/>
    </row>
    <row r="463" spans="1:11" ht="14.25" hidden="1">
      <c r="A463" s="7">
        <v>2060203</v>
      </c>
      <c r="B463" s="7" t="s">
        <v>1003</v>
      </c>
      <c r="C463" s="43"/>
      <c r="D463" s="43"/>
      <c r="E463" s="44">
        <f t="shared" si="191"/>
        <v>0</v>
      </c>
      <c r="F463" s="43"/>
      <c r="G463" s="43"/>
      <c r="H463" s="43"/>
      <c r="I463" s="48">
        <f t="shared" si="192"/>
        <v>0</v>
      </c>
      <c r="J463" s="49" t="e">
        <f t="shared" si="193"/>
        <v>#DIV/0!</v>
      </c>
      <c r="K463" s="43"/>
    </row>
    <row r="464" spans="1:11" ht="14.25" hidden="1">
      <c r="A464" s="7">
        <v>2060204</v>
      </c>
      <c r="B464" s="7" t="s">
        <v>1004</v>
      </c>
      <c r="C464" s="43"/>
      <c r="D464" s="43"/>
      <c r="E464" s="44">
        <f t="shared" si="191"/>
        <v>0</v>
      </c>
      <c r="F464" s="43"/>
      <c r="G464" s="43"/>
      <c r="H464" s="43"/>
      <c r="I464" s="48">
        <f t="shared" si="192"/>
        <v>0</v>
      </c>
      <c r="J464" s="49" t="e">
        <f t="shared" si="193"/>
        <v>#DIV/0!</v>
      </c>
      <c r="K464" s="43"/>
    </row>
    <row r="465" spans="1:11" ht="14.25" hidden="1">
      <c r="A465" s="7">
        <v>2060205</v>
      </c>
      <c r="B465" s="7" t="s">
        <v>1005</v>
      </c>
      <c r="C465" s="43"/>
      <c r="D465" s="43"/>
      <c r="E465" s="44">
        <f t="shared" si="191"/>
        <v>0</v>
      </c>
      <c r="F465" s="43"/>
      <c r="G465" s="43"/>
      <c r="H465" s="43"/>
      <c r="I465" s="48">
        <f t="shared" si="192"/>
        <v>0</v>
      </c>
      <c r="J465" s="49" t="e">
        <f t="shared" si="193"/>
        <v>#DIV/0!</v>
      </c>
      <c r="K465" s="43"/>
    </row>
    <row r="466" spans="1:11" ht="14.25" hidden="1">
      <c r="A466" s="7">
        <v>2060206</v>
      </c>
      <c r="B466" s="7" t="s">
        <v>1006</v>
      </c>
      <c r="C466" s="43"/>
      <c r="D466" s="43"/>
      <c r="E466" s="44">
        <f t="shared" si="191"/>
        <v>0</v>
      </c>
      <c r="F466" s="43"/>
      <c r="G466" s="43"/>
      <c r="H466" s="43"/>
      <c r="I466" s="48">
        <f t="shared" si="192"/>
        <v>0</v>
      </c>
      <c r="J466" s="49" t="e">
        <f t="shared" si="193"/>
        <v>#DIV/0!</v>
      </c>
      <c r="K466" s="43"/>
    </row>
    <row r="467" spans="1:11" ht="14.25" hidden="1">
      <c r="A467" s="7">
        <v>2060207</v>
      </c>
      <c r="B467" s="7" t="s">
        <v>1007</v>
      </c>
      <c r="C467" s="43"/>
      <c r="D467" s="43"/>
      <c r="E467" s="44">
        <f t="shared" si="191"/>
        <v>0</v>
      </c>
      <c r="F467" s="43"/>
      <c r="G467" s="43"/>
      <c r="H467" s="43"/>
      <c r="I467" s="48">
        <f t="shared" si="192"/>
        <v>0</v>
      </c>
      <c r="J467" s="49" t="e">
        <f t="shared" si="193"/>
        <v>#DIV/0!</v>
      </c>
      <c r="K467" s="43"/>
    </row>
    <row r="468" spans="1:11" ht="14.25" hidden="1">
      <c r="A468" s="7">
        <v>2060299</v>
      </c>
      <c r="B468" s="7" t="s">
        <v>1008</v>
      </c>
      <c r="C468" s="43"/>
      <c r="D468" s="43"/>
      <c r="E468" s="44">
        <f t="shared" si="191"/>
        <v>0</v>
      </c>
      <c r="F468" s="43"/>
      <c r="G468" s="43"/>
      <c r="H468" s="43"/>
      <c r="I468" s="48">
        <f t="shared" si="192"/>
        <v>0</v>
      </c>
      <c r="J468" s="49" t="e">
        <f t="shared" si="193"/>
        <v>#DIV/0!</v>
      </c>
      <c r="K468" s="43"/>
    </row>
    <row r="469" spans="1:11" ht="14.25" hidden="1">
      <c r="A469" s="7">
        <v>20603</v>
      </c>
      <c r="B469" s="42" t="s">
        <v>1009</v>
      </c>
      <c r="C469" s="9">
        <f aca="true" t="shared" si="194" ref="C469:I469">SUM(C470:C474)</f>
        <v>0</v>
      </c>
      <c r="D469" s="9">
        <f t="shared" si="194"/>
        <v>0</v>
      </c>
      <c r="E469" s="9">
        <f t="shared" si="194"/>
        <v>0</v>
      </c>
      <c r="F469" s="9">
        <f t="shared" si="194"/>
        <v>0</v>
      </c>
      <c r="G469" s="9">
        <f t="shared" si="194"/>
        <v>0</v>
      </c>
      <c r="H469" s="9">
        <f t="shared" si="194"/>
        <v>0</v>
      </c>
      <c r="I469" s="9">
        <f t="shared" si="194"/>
        <v>0</v>
      </c>
      <c r="J469" s="46" t="e">
        <f aca="true" t="shared" si="195" ref="J469:J489">I469/D469*100</f>
        <v>#DIV/0!</v>
      </c>
      <c r="K469" s="47"/>
    </row>
    <row r="470" spans="1:11" ht="14.25" hidden="1">
      <c r="A470" s="7">
        <v>2060301</v>
      </c>
      <c r="B470" s="7" t="s">
        <v>1002</v>
      </c>
      <c r="C470" s="43"/>
      <c r="D470" s="43"/>
      <c r="E470" s="44">
        <f>SUM(F470:H470)</f>
        <v>0</v>
      </c>
      <c r="F470" s="43"/>
      <c r="G470" s="43"/>
      <c r="H470" s="43"/>
      <c r="I470" s="48">
        <f>E470-D470</f>
        <v>0</v>
      </c>
      <c r="J470" s="49" t="e">
        <f t="shared" si="195"/>
        <v>#DIV/0!</v>
      </c>
      <c r="K470" s="43"/>
    </row>
    <row r="471" spans="1:11" ht="14.25" hidden="1">
      <c r="A471" s="7">
        <v>2060302</v>
      </c>
      <c r="B471" s="7" t="s">
        <v>1010</v>
      </c>
      <c r="C471" s="43"/>
      <c r="D471" s="43"/>
      <c r="E471" s="44">
        <f>SUM(F471:H471)</f>
        <v>0</v>
      </c>
      <c r="F471" s="43"/>
      <c r="G471" s="43"/>
      <c r="H471" s="43"/>
      <c r="I471" s="48">
        <f>E471-D471</f>
        <v>0</v>
      </c>
      <c r="J471" s="49" t="e">
        <f t="shared" si="195"/>
        <v>#DIV/0!</v>
      </c>
      <c r="K471" s="43"/>
    </row>
    <row r="472" spans="1:11" ht="14.25" hidden="1">
      <c r="A472" s="7">
        <v>2060303</v>
      </c>
      <c r="B472" s="7" t="s">
        <v>1011</v>
      </c>
      <c r="C472" s="43"/>
      <c r="D472" s="43"/>
      <c r="E472" s="44">
        <f>SUM(F472:H472)</f>
        <v>0</v>
      </c>
      <c r="F472" s="43"/>
      <c r="G472" s="43"/>
      <c r="H472" s="43"/>
      <c r="I472" s="48">
        <f>E472-D472</f>
        <v>0</v>
      </c>
      <c r="J472" s="49" t="e">
        <f t="shared" si="195"/>
        <v>#DIV/0!</v>
      </c>
      <c r="K472" s="43"/>
    </row>
    <row r="473" spans="1:11" ht="14.25" hidden="1">
      <c r="A473" s="7">
        <v>2060304</v>
      </c>
      <c r="B473" s="7" t="s">
        <v>1012</v>
      </c>
      <c r="C473" s="43"/>
      <c r="D473" s="43"/>
      <c r="E473" s="44">
        <f>SUM(F473:H473)</f>
        <v>0</v>
      </c>
      <c r="F473" s="43"/>
      <c r="G473" s="43"/>
      <c r="H473" s="43"/>
      <c r="I473" s="48">
        <f>E473-D473</f>
        <v>0</v>
      </c>
      <c r="J473" s="49" t="e">
        <f t="shared" si="195"/>
        <v>#DIV/0!</v>
      </c>
      <c r="K473" s="43"/>
    </row>
    <row r="474" spans="1:11" ht="14.25" hidden="1">
      <c r="A474" s="7">
        <v>2060399</v>
      </c>
      <c r="B474" s="7" t="s">
        <v>1013</v>
      </c>
      <c r="C474" s="43"/>
      <c r="D474" s="43"/>
      <c r="E474" s="44">
        <f>SUM(F474:H474)</f>
        <v>0</v>
      </c>
      <c r="F474" s="43"/>
      <c r="G474" s="43"/>
      <c r="H474" s="43"/>
      <c r="I474" s="48">
        <f>E474-D474</f>
        <v>0</v>
      </c>
      <c r="J474" s="49" t="e">
        <f t="shared" si="195"/>
        <v>#DIV/0!</v>
      </c>
      <c r="K474" s="43"/>
    </row>
    <row r="475" spans="1:11" ht="14.25" hidden="1">
      <c r="A475" s="7">
        <v>20604</v>
      </c>
      <c r="B475" s="42" t="s">
        <v>1014</v>
      </c>
      <c r="C475" s="9">
        <f aca="true" t="shared" si="196" ref="C475:I475">SUM(C476:C478)</f>
        <v>0</v>
      </c>
      <c r="D475" s="9">
        <f t="shared" si="196"/>
        <v>0</v>
      </c>
      <c r="E475" s="9">
        <f t="shared" si="196"/>
        <v>0</v>
      </c>
      <c r="F475" s="9">
        <f t="shared" si="196"/>
        <v>0</v>
      </c>
      <c r="G475" s="9">
        <f t="shared" si="196"/>
        <v>0</v>
      </c>
      <c r="H475" s="9">
        <f t="shared" si="196"/>
        <v>0</v>
      </c>
      <c r="I475" s="9">
        <f t="shared" si="196"/>
        <v>0</v>
      </c>
      <c r="J475" s="46" t="e">
        <f t="shared" si="195"/>
        <v>#DIV/0!</v>
      </c>
      <c r="K475" s="47"/>
    </row>
    <row r="476" spans="1:11" ht="14.25" hidden="1">
      <c r="A476" s="7">
        <v>2060401</v>
      </c>
      <c r="B476" s="7" t="s">
        <v>1002</v>
      </c>
      <c r="C476" s="43"/>
      <c r="D476" s="43"/>
      <c r="E476" s="44">
        <f>SUM(F476:H476)</f>
        <v>0</v>
      </c>
      <c r="F476" s="43"/>
      <c r="G476" s="43"/>
      <c r="H476" s="43"/>
      <c r="I476" s="48">
        <f>E476-D476</f>
        <v>0</v>
      </c>
      <c r="J476" s="49" t="e">
        <f t="shared" si="195"/>
        <v>#DIV/0!</v>
      </c>
      <c r="K476" s="43"/>
    </row>
    <row r="477" spans="1:11" ht="14.25" hidden="1">
      <c r="A477" s="7">
        <v>2060404</v>
      </c>
      <c r="B477" s="7" t="s">
        <v>1015</v>
      </c>
      <c r="C477" s="43"/>
      <c r="D477" s="43"/>
      <c r="E477" s="44">
        <f>SUM(F477:H477)</f>
        <v>0</v>
      </c>
      <c r="F477" s="43"/>
      <c r="G477" s="43"/>
      <c r="H477" s="43"/>
      <c r="I477" s="48">
        <f>E477-D477</f>
        <v>0</v>
      </c>
      <c r="J477" s="49" t="e">
        <f t="shared" si="195"/>
        <v>#DIV/0!</v>
      </c>
      <c r="K477" s="43"/>
    </row>
    <row r="478" spans="1:11" ht="14.25" hidden="1">
      <c r="A478" s="7">
        <v>2060499</v>
      </c>
      <c r="B478" s="7" t="s">
        <v>1016</v>
      </c>
      <c r="C478" s="43"/>
      <c r="D478" s="43"/>
      <c r="E478" s="44">
        <f>SUM(F478:H478)</f>
        <v>0</v>
      </c>
      <c r="F478" s="43"/>
      <c r="G478" s="43"/>
      <c r="H478" s="43"/>
      <c r="I478" s="48">
        <f>E478-D478</f>
        <v>0</v>
      </c>
      <c r="J478" s="49" t="e">
        <f t="shared" si="195"/>
        <v>#DIV/0!</v>
      </c>
      <c r="K478" s="43"/>
    </row>
    <row r="479" spans="1:11" ht="14.25" hidden="1">
      <c r="A479" s="7">
        <v>20605</v>
      </c>
      <c r="B479" s="42" t="s">
        <v>1017</v>
      </c>
      <c r="C479" s="9">
        <f aca="true" t="shared" si="197" ref="C479:I479">SUM(C480:C483)</f>
        <v>0</v>
      </c>
      <c r="D479" s="9">
        <f t="shared" si="197"/>
        <v>0</v>
      </c>
      <c r="E479" s="9">
        <f t="shared" si="197"/>
        <v>0</v>
      </c>
      <c r="F479" s="9">
        <f t="shared" si="197"/>
        <v>0</v>
      </c>
      <c r="G479" s="9">
        <f t="shared" si="197"/>
        <v>0</v>
      </c>
      <c r="H479" s="9">
        <f t="shared" si="197"/>
        <v>0</v>
      </c>
      <c r="I479" s="9">
        <f t="shared" si="197"/>
        <v>0</v>
      </c>
      <c r="J479" s="46" t="e">
        <f t="shared" si="195"/>
        <v>#DIV/0!</v>
      </c>
      <c r="K479" s="47"/>
    </row>
    <row r="480" spans="1:11" ht="14.25" hidden="1">
      <c r="A480" s="7">
        <v>2060501</v>
      </c>
      <c r="B480" s="7" t="s">
        <v>1002</v>
      </c>
      <c r="C480" s="43"/>
      <c r="D480" s="43"/>
      <c r="E480" s="44">
        <f>SUM(F480:H480)</f>
        <v>0</v>
      </c>
      <c r="F480" s="43"/>
      <c r="G480" s="43"/>
      <c r="H480" s="43"/>
      <c r="I480" s="48">
        <f>E480-D480</f>
        <v>0</v>
      </c>
      <c r="J480" s="49" t="e">
        <f t="shared" si="195"/>
        <v>#DIV/0!</v>
      </c>
      <c r="K480" s="43"/>
    </row>
    <row r="481" spans="1:11" ht="14.25" hidden="1">
      <c r="A481" s="7">
        <v>2060502</v>
      </c>
      <c r="B481" s="7" t="s">
        <v>1018</v>
      </c>
      <c r="C481" s="43"/>
      <c r="D481" s="43"/>
      <c r="E481" s="44">
        <f>SUM(F481:H481)</f>
        <v>0</v>
      </c>
      <c r="F481" s="43"/>
      <c r="G481" s="43"/>
      <c r="H481" s="43"/>
      <c r="I481" s="48">
        <f>E481-D481</f>
        <v>0</v>
      </c>
      <c r="J481" s="49" t="e">
        <f t="shared" si="195"/>
        <v>#DIV/0!</v>
      </c>
      <c r="K481" s="43"/>
    </row>
    <row r="482" spans="1:11" ht="14.25" hidden="1">
      <c r="A482" s="7">
        <v>2060503</v>
      </c>
      <c r="B482" s="7" t="s">
        <v>1019</v>
      </c>
      <c r="C482" s="43"/>
      <c r="D482" s="43"/>
      <c r="E482" s="44">
        <f>SUM(F482:H482)</f>
        <v>0</v>
      </c>
      <c r="F482" s="43"/>
      <c r="G482" s="43"/>
      <c r="H482" s="43"/>
      <c r="I482" s="48">
        <f>E482-D482</f>
        <v>0</v>
      </c>
      <c r="J482" s="49" t="e">
        <f t="shared" si="195"/>
        <v>#DIV/0!</v>
      </c>
      <c r="K482" s="43"/>
    </row>
    <row r="483" spans="1:11" ht="14.25" hidden="1">
      <c r="A483" s="7">
        <v>2060599</v>
      </c>
      <c r="B483" s="7" t="s">
        <v>1020</v>
      </c>
      <c r="C483" s="43"/>
      <c r="D483" s="43"/>
      <c r="E483" s="44">
        <f>SUM(F483:H483)</f>
        <v>0</v>
      </c>
      <c r="F483" s="43"/>
      <c r="G483" s="43"/>
      <c r="H483" s="43"/>
      <c r="I483" s="48">
        <f>E483-D483</f>
        <v>0</v>
      </c>
      <c r="J483" s="49" t="e">
        <f t="shared" si="195"/>
        <v>#DIV/0!</v>
      </c>
      <c r="K483" s="43"/>
    </row>
    <row r="484" spans="1:11" ht="14.25" hidden="1">
      <c r="A484" s="7">
        <v>20606</v>
      </c>
      <c r="B484" s="42" t="s">
        <v>1021</v>
      </c>
      <c r="C484" s="9">
        <f aca="true" t="shared" si="198" ref="C484:I484">SUM(C485:C488)</f>
        <v>0</v>
      </c>
      <c r="D484" s="9">
        <f t="shared" si="198"/>
        <v>0</v>
      </c>
      <c r="E484" s="9">
        <f t="shared" si="198"/>
        <v>0</v>
      </c>
      <c r="F484" s="9">
        <f t="shared" si="198"/>
        <v>0</v>
      </c>
      <c r="G484" s="9">
        <f t="shared" si="198"/>
        <v>0</v>
      </c>
      <c r="H484" s="9">
        <f t="shared" si="198"/>
        <v>0</v>
      </c>
      <c r="I484" s="9">
        <f t="shared" si="198"/>
        <v>0</v>
      </c>
      <c r="J484" s="46" t="e">
        <f t="shared" si="195"/>
        <v>#DIV/0!</v>
      </c>
      <c r="K484" s="47"/>
    </row>
    <row r="485" spans="1:11" ht="14.25" hidden="1">
      <c r="A485" s="7">
        <v>2060601</v>
      </c>
      <c r="B485" s="7" t="s">
        <v>1022</v>
      </c>
      <c r="C485" s="43"/>
      <c r="D485" s="43"/>
      <c r="E485" s="44">
        <f>SUM(F485:H485)</f>
        <v>0</v>
      </c>
      <c r="F485" s="43"/>
      <c r="G485" s="43"/>
      <c r="H485" s="43"/>
      <c r="I485" s="48">
        <f>E485-D485</f>
        <v>0</v>
      </c>
      <c r="J485" s="49" t="e">
        <f t="shared" si="195"/>
        <v>#DIV/0!</v>
      </c>
      <c r="K485" s="43"/>
    </row>
    <row r="486" spans="1:11" ht="14.25" hidden="1">
      <c r="A486" s="7">
        <v>2060602</v>
      </c>
      <c r="B486" s="7" t="s">
        <v>1023</v>
      </c>
      <c r="C486" s="43"/>
      <c r="D486" s="43"/>
      <c r="E486" s="44">
        <f>SUM(F486:H486)</f>
        <v>0</v>
      </c>
      <c r="F486" s="43"/>
      <c r="G486" s="43"/>
      <c r="H486" s="43"/>
      <c r="I486" s="48">
        <f>E486-D486</f>
        <v>0</v>
      </c>
      <c r="J486" s="49" t="e">
        <f t="shared" si="195"/>
        <v>#DIV/0!</v>
      </c>
      <c r="K486" s="43"/>
    </row>
    <row r="487" spans="1:11" ht="14.25" hidden="1">
      <c r="A487" s="7">
        <v>2060603</v>
      </c>
      <c r="B487" s="7" t="s">
        <v>1024</v>
      </c>
      <c r="C487" s="43"/>
      <c r="D487" s="43"/>
      <c r="E487" s="44">
        <f>SUM(F487:H487)</f>
        <v>0</v>
      </c>
      <c r="F487" s="43"/>
      <c r="G487" s="43"/>
      <c r="H487" s="43"/>
      <c r="I487" s="48">
        <f>E487-D487</f>
        <v>0</v>
      </c>
      <c r="J487" s="49" t="e">
        <f t="shared" si="195"/>
        <v>#DIV/0!</v>
      </c>
      <c r="K487" s="43"/>
    </row>
    <row r="488" spans="1:11" ht="14.25" hidden="1">
      <c r="A488" s="7">
        <v>2060699</v>
      </c>
      <c r="B488" s="7" t="s">
        <v>1025</v>
      </c>
      <c r="C488" s="43"/>
      <c r="D488" s="43"/>
      <c r="E488" s="44">
        <f>SUM(F488:H488)</f>
        <v>0</v>
      </c>
      <c r="F488" s="43"/>
      <c r="G488" s="43"/>
      <c r="H488" s="43"/>
      <c r="I488" s="48">
        <f>E488-D488</f>
        <v>0</v>
      </c>
      <c r="J488" s="49" t="e">
        <f t="shared" si="195"/>
        <v>#DIV/0!</v>
      </c>
      <c r="K488" s="43"/>
    </row>
    <row r="489" spans="1:11" ht="14.25" hidden="1">
      <c r="A489" s="7">
        <v>20607</v>
      </c>
      <c r="B489" s="42" t="s">
        <v>1026</v>
      </c>
      <c r="C489" s="9">
        <f aca="true" t="shared" si="199" ref="C489:I489">SUM(C490:C495)</f>
        <v>0</v>
      </c>
      <c r="D489" s="9">
        <f t="shared" si="199"/>
        <v>0</v>
      </c>
      <c r="E489" s="9">
        <f t="shared" si="199"/>
        <v>0</v>
      </c>
      <c r="F489" s="9">
        <f t="shared" si="199"/>
        <v>0</v>
      </c>
      <c r="G489" s="9">
        <f t="shared" si="199"/>
        <v>0</v>
      </c>
      <c r="H489" s="9">
        <f t="shared" si="199"/>
        <v>0</v>
      </c>
      <c r="I489" s="9">
        <f t="shared" si="199"/>
        <v>0</v>
      </c>
      <c r="J489" s="46" t="e">
        <f t="shared" si="195"/>
        <v>#DIV/0!</v>
      </c>
      <c r="K489" s="47"/>
    </row>
    <row r="490" spans="1:11" ht="14.25" hidden="1">
      <c r="A490" s="7">
        <v>2060701</v>
      </c>
      <c r="B490" s="7" t="s">
        <v>1002</v>
      </c>
      <c r="C490" s="43"/>
      <c r="D490" s="43"/>
      <c r="E490" s="44">
        <f aca="true" t="shared" si="200" ref="E490:E495">SUM(F490:H490)</f>
        <v>0</v>
      </c>
      <c r="F490" s="43"/>
      <c r="G490" s="43"/>
      <c r="H490" s="43"/>
      <c r="I490" s="48">
        <f aca="true" t="shared" si="201" ref="I490:I495">E490-D490</f>
        <v>0</v>
      </c>
      <c r="J490" s="49" t="e">
        <f aca="true" t="shared" si="202" ref="J490:J495">I490/D490*100</f>
        <v>#DIV/0!</v>
      </c>
      <c r="K490" s="43"/>
    </row>
    <row r="491" spans="1:11" ht="14.25" hidden="1">
      <c r="A491" s="7">
        <v>2060702</v>
      </c>
      <c r="B491" s="7" t="s">
        <v>1027</v>
      </c>
      <c r="C491" s="43"/>
      <c r="D491" s="43"/>
      <c r="E491" s="44">
        <f t="shared" si="200"/>
        <v>0</v>
      </c>
      <c r="F491" s="43"/>
      <c r="G491" s="43"/>
      <c r="H491" s="43"/>
      <c r="I491" s="48">
        <f t="shared" si="201"/>
        <v>0</v>
      </c>
      <c r="J491" s="49" t="e">
        <f t="shared" si="202"/>
        <v>#DIV/0!</v>
      </c>
      <c r="K491" s="43"/>
    </row>
    <row r="492" spans="1:11" ht="14.25" hidden="1">
      <c r="A492" s="7">
        <v>2060703</v>
      </c>
      <c r="B492" s="7" t="s">
        <v>1028</v>
      </c>
      <c r="C492" s="43"/>
      <c r="D492" s="43"/>
      <c r="E492" s="44">
        <f t="shared" si="200"/>
        <v>0</v>
      </c>
      <c r="F492" s="43"/>
      <c r="G492" s="43"/>
      <c r="H492" s="43"/>
      <c r="I492" s="48">
        <f t="shared" si="201"/>
        <v>0</v>
      </c>
      <c r="J492" s="49" t="e">
        <f t="shared" si="202"/>
        <v>#DIV/0!</v>
      </c>
      <c r="K492" s="43"/>
    </row>
    <row r="493" spans="1:11" ht="14.25" hidden="1">
      <c r="A493" s="7">
        <v>2060704</v>
      </c>
      <c r="B493" s="7" t="s">
        <v>1029</v>
      </c>
      <c r="C493" s="43"/>
      <c r="D493" s="43"/>
      <c r="E493" s="44">
        <f t="shared" si="200"/>
        <v>0</v>
      </c>
      <c r="F493" s="43"/>
      <c r="G493" s="43"/>
      <c r="H493" s="43"/>
      <c r="I493" s="48">
        <f t="shared" si="201"/>
        <v>0</v>
      </c>
      <c r="J493" s="49" t="e">
        <f t="shared" si="202"/>
        <v>#DIV/0!</v>
      </c>
      <c r="K493" s="43"/>
    </row>
    <row r="494" spans="1:11" ht="14.25" hidden="1">
      <c r="A494" s="7">
        <v>2060705</v>
      </c>
      <c r="B494" s="7" t="s">
        <v>1030</v>
      </c>
      <c r="C494" s="43"/>
      <c r="D494" s="43"/>
      <c r="E494" s="44">
        <f t="shared" si="200"/>
        <v>0</v>
      </c>
      <c r="F494" s="43"/>
      <c r="G494" s="43"/>
      <c r="H494" s="43"/>
      <c r="I494" s="48">
        <f t="shared" si="201"/>
        <v>0</v>
      </c>
      <c r="J494" s="49" t="e">
        <f t="shared" si="202"/>
        <v>#DIV/0!</v>
      </c>
      <c r="K494" s="43"/>
    </row>
    <row r="495" spans="1:11" ht="14.25" hidden="1">
      <c r="A495" s="7">
        <v>2060799</v>
      </c>
      <c r="B495" s="7" t="s">
        <v>1031</v>
      </c>
      <c r="C495" s="43"/>
      <c r="D495" s="43"/>
      <c r="E495" s="44">
        <f t="shared" si="200"/>
        <v>0</v>
      </c>
      <c r="F495" s="43"/>
      <c r="G495" s="43"/>
      <c r="H495" s="43"/>
      <c r="I495" s="48">
        <f t="shared" si="201"/>
        <v>0</v>
      </c>
      <c r="J495" s="49" t="e">
        <f t="shared" si="202"/>
        <v>#DIV/0!</v>
      </c>
      <c r="K495" s="43"/>
    </row>
    <row r="496" spans="1:11" ht="14.25" hidden="1">
      <c r="A496" s="7">
        <v>20608</v>
      </c>
      <c r="B496" s="42" t="s">
        <v>1032</v>
      </c>
      <c r="C496" s="9">
        <f aca="true" t="shared" si="203" ref="C496:I496">SUM(C497:C499)</f>
        <v>0</v>
      </c>
      <c r="D496" s="9">
        <f t="shared" si="203"/>
        <v>0</v>
      </c>
      <c r="E496" s="9">
        <f t="shared" si="203"/>
        <v>0</v>
      </c>
      <c r="F496" s="9">
        <f t="shared" si="203"/>
        <v>0</v>
      </c>
      <c r="G496" s="9">
        <f t="shared" si="203"/>
        <v>0</v>
      </c>
      <c r="H496" s="9">
        <f t="shared" si="203"/>
        <v>0</v>
      </c>
      <c r="I496" s="9">
        <f t="shared" si="203"/>
        <v>0</v>
      </c>
      <c r="J496" s="46" t="e">
        <f aca="true" t="shared" si="204" ref="J496:J504">I496/D496*100</f>
        <v>#DIV/0!</v>
      </c>
      <c r="K496" s="47"/>
    </row>
    <row r="497" spans="1:11" ht="14.25" hidden="1">
      <c r="A497" s="7">
        <v>2060801</v>
      </c>
      <c r="B497" s="7" t="s">
        <v>1033</v>
      </c>
      <c r="C497" s="43"/>
      <c r="D497" s="43"/>
      <c r="E497" s="44">
        <f>SUM(F497:H497)</f>
        <v>0</v>
      </c>
      <c r="F497" s="43"/>
      <c r="G497" s="43"/>
      <c r="H497" s="43"/>
      <c r="I497" s="48">
        <f>E497-D497</f>
        <v>0</v>
      </c>
      <c r="J497" s="49" t="e">
        <f t="shared" si="204"/>
        <v>#DIV/0!</v>
      </c>
      <c r="K497" s="43"/>
    </row>
    <row r="498" spans="1:11" ht="14.25" hidden="1">
      <c r="A498" s="7">
        <v>2060802</v>
      </c>
      <c r="B498" s="7" t="s">
        <v>1034</v>
      </c>
      <c r="C498" s="43"/>
      <c r="D498" s="43"/>
      <c r="E498" s="44">
        <f>SUM(F498:H498)</f>
        <v>0</v>
      </c>
      <c r="F498" s="43"/>
      <c r="G498" s="43"/>
      <c r="H498" s="43"/>
      <c r="I498" s="48">
        <f>E498-D498</f>
        <v>0</v>
      </c>
      <c r="J498" s="49" t="e">
        <f t="shared" si="204"/>
        <v>#DIV/0!</v>
      </c>
      <c r="K498" s="43"/>
    </row>
    <row r="499" spans="1:11" ht="14.25" hidden="1">
      <c r="A499" s="7">
        <v>2060899</v>
      </c>
      <c r="B499" s="7" t="s">
        <v>1035</v>
      </c>
      <c r="C499" s="43"/>
      <c r="D499" s="43"/>
      <c r="E499" s="44">
        <f>SUM(F499:H499)</f>
        <v>0</v>
      </c>
      <c r="F499" s="43"/>
      <c r="G499" s="43"/>
      <c r="H499" s="43"/>
      <c r="I499" s="48">
        <f>E499-D499</f>
        <v>0</v>
      </c>
      <c r="J499" s="49" t="e">
        <f t="shared" si="204"/>
        <v>#DIV/0!</v>
      </c>
      <c r="K499" s="43"/>
    </row>
    <row r="500" spans="1:11" ht="14.25" hidden="1">
      <c r="A500" s="7">
        <v>20609</v>
      </c>
      <c r="B500" s="42" t="s">
        <v>1036</v>
      </c>
      <c r="C500" s="9">
        <f aca="true" t="shared" si="205" ref="C500:I500">C501+C502+C503</f>
        <v>0</v>
      </c>
      <c r="D500" s="9">
        <f t="shared" si="205"/>
        <v>0</v>
      </c>
      <c r="E500" s="9">
        <f t="shared" si="205"/>
        <v>0</v>
      </c>
      <c r="F500" s="9">
        <f t="shared" si="205"/>
        <v>0</v>
      </c>
      <c r="G500" s="9">
        <f t="shared" si="205"/>
        <v>0</v>
      </c>
      <c r="H500" s="9">
        <f t="shared" si="205"/>
        <v>0</v>
      </c>
      <c r="I500" s="9">
        <f t="shared" si="205"/>
        <v>0</v>
      </c>
      <c r="J500" s="46" t="e">
        <f t="shared" si="204"/>
        <v>#DIV/0!</v>
      </c>
      <c r="K500" s="47"/>
    </row>
    <row r="501" spans="1:11" ht="14.25" hidden="1">
      <c r="A501" s="7">
        <v>2060901</v>
      </c>
      <c r="B501" s="7" t="s">
        <v>1037</v>
      </c>
      <c r="C501" s="43"/>
      <c r="D501" s="43"/>
      <c r="E501" s="44">
        <f>SUM(F501:H501)</f>
        <v>0</v>
      </c>
      <c r="F501" s="43"/>
      <c r="G501" s="43"/>
      <c r="H501" s="43"/>
      <c r="I501" s="48">
        <f>E501-D501</f>
        <v>0</v>
      </c>
      <c r="J501" s="49" t="e">
        <f t="shared" si="204"/>
        <v>#DIV/0!</v>
      </c>
      <c r="K501" s="43"/>
    </row>
    <row r="502" spans="1:11" ht="14.25" hidden="1">
      <c r="A502" s="7">
        <v>2060902</v>
      </c>
      <c r="B502" s="7" t="s">
        <v>1038</v>
      </c>
      <c r="C502" s="43"/>
      <c r="D502" s="43"/>
      <c r="E502" s="44">
        <f>SUM(F502:H502)</f>
        <v>0</v>
      </c>
      <c r="F502" s="43"/>
      <c r="G502" s="43"/>
      <c r="H502" s="43"/>
      <c r="I502" s="48">
        <f>E502-D502</f>
        <v>0</v>
      </c>
      <c r="J502" s="49" t="e">
        <f t="shared" si="204"/>
        <v>#DIV/0!</v>
      </c>
      <c r="K502" s="43"/>
    </row>
    <row r="503" spans="1:11" ht="14.25" hidden="1">
      <c r="A503" s="7">
        <v>2060999</v>
      </c>
      <c r="B503" s="7" t="s">
        <v>1039</v>
      </c>
      <c r="C503" s="43"/>
      <c r="D503" s="43"/>
      <c r="E503" s="44">
        <f>SUM(F503:H503)</f>
        <v>0</v>
      </c>
      <c r="F503" s="43"/>
      <c r="G503" s="43"/>
      <c r="H503" s="43"/>
      <c r="I503" s="48">
        <f>E503-D503</f>
        <v>0</v>
      </c>
      <c r="J503" s="49" t="e">
        <f t="shared" si="204"/>
        <v>#DIV/0!</v>
      </c>
      <c r="K503" s="43"/>
    </row>
    <row r="504" spans="1:11" ht="14.25" hidden="1">
      <c r="A504" s="7">
        <v>20699</v>
      </c>
      <c r="B504" s="42" t="s">
        <v>1040</v>
      </c>
      <c r="C504" s="9">
        <f aca="true" t="shared" si="206" ref="C504:I504">SUM(C505:C508)</f>
        <v>0</v>
      </c>
      <c r="D504" s="9">
        <f t="shared" si="206"/>
        <v>0</v>
      </c>
      <c r="E504" s="9">
        <f t="shared" si="206"/>
        <v>0</v>
      </c>
      <c r="F504" s="9">
        <f t="shared" si="206"/>
        <v>0</v>
      </c>
      <c r="G504" s="9">
        <f t="shared" si="206"/>
        <v>0</v>
      </c>
      <c r="H504" s="9">
        <f t="shared" si="206"/>
        <v>0</v>
      </c>
      <c r="I504" s="9">
        <f t="shared" si="206"/>
        <v>0</v>
      </c>
      <c r="J504" s="46" t="e">
        <f t="shared" si="204"/>
        <v>#DIV/0!</v>
      </c>
      <c r="K504" s="47"/>
    </row>
    <row r="505" spans="1:11" ht="14.25" hidden="1">
      <c r="A505" s="7">
        <v>2069901</v>
      </c>
      <c r="B505" s="7" t="s">
        <v>1041</v>
      </c>
      <c r="C505" s="43"/>
      <c r="D505" s="43"/>
      <c r="E505" s="44">
        <f>SUM(F505:H505)</f>
        <v>0</v>
      </c>
      <c r="F505" s="43"/>
      <c r="G505" s="43"/>
      <c r="H505" s="43"/>
      <c r="I505" s="48">
        <f>E505-D505</f>
        <v>0</v>
      </c>
      <c r="J505" s="49" t="e">
        <f aca="true" t="shared" si="207" ref="J505:J510">I505/D505*100</f>
        <v>#DIV/0!</v>
      </c>
      <c r="K505" s="43"/>
    </row>
    <row r="506" spans="1:11" ht="14.25" hidden="1">
      <c r="A506" s="7">
        <v>2069902</v>
      </c>
      <c r="B506" s="7" t="s">
        <v>1042</v>
      </c>
      <c r="C506" s="43"/>
      <c r="D506" s="43"/>
      <c r="E506" s="44">
        <f>SUM(F506:H506)</f>
        <v>0</v>
      </c>
      <c r="F506" s="43"/>
      <c r="G506" s="43"/>
      <c r="H506" s="43"/>
      <c r="I506" s="48">
        <f>E506-D506</f>
        <v>0</v>
      </c>
      <c r="J506" s="49" t="e">
        <f t="shared" si="207"/>
        <v>#DIV/0!</v>
      </c>
      <c r="K506" s="43"/>
    </row>
    <row r="507" spans="1:11" ht="14.25" hidden="1">
      <c r="A507" s="7">
        <v>2069903</v>
      </c>
      <c r="B507" s="7" t="s">
        <v>1043</v>
      </c>
      <c r="C507" s="43"/>
      <c r="D507" s="43"/>
      <c r="E507" s="44">
        <f>SUM(F507:H507)</f>
        <v>0</v>
      </c>
      <c r="F507" s="43"/>
      <c r="G507" s="43"/>
      <c r="H507" s="43"/>
      <c r="I507" s="48">
        <f>E507-D507</f>
        <v>0</v>
      </c>
      <c r="J507" s="49" t="e">
        <f t="shared" si="207"/>
        <v>#DIV/0!</v>
      </c>
      <c r="K507" s="43"/>
    </row>
    <row r="508" spans="1:11" ht="14.25" hidden="1">
      <c r="A508" s="7">
        <v>2069999</v>
      </c>
      <c r="B508" s="7" t="s">
        <v>1044</v>
      </c>
      <c r="C508" s="43"/>
      <c r="D508" s="43"/>
      <c r="E508" s="44">
        <f>SUM(F508:H508)</f>
        <v>0</v>
      </c>
      <c r="F508" s="43"/>
      <c r="G508" s="43"/>
      <c r="H508" s="43"/>
      <c r="I508" s="48">
        <f>E508-D508</f>
        <v>0</v>
      </c>
      <c r="J508" s="49" t="e">
        <f t="shared" si="207"/>
        <v>#DIV/0!</v>
      </c>
      <c r="K508" s="43"/>
    </row>
    <row r="509" spans="1:11" ht="14.25">
      <c r="A509" s="7">
        <v>207</v>
      </c>
      <c r="B509" s="42" t="s">
        <v>1045</v>
      </c>
      <c r="C509" s="9">
        <f aca="true" t="shared" si="208" ref="C509:I509">SUM(C510,C526,C534,C545,C554,C562)</f>
        <v>31000</v>
      </c>
      <c r="D509" s="9">
        <f t="shared" si="208"/>
        <v>28000</v>
      </c>
      <c r="E509" s="9">
        <f t="shared" si="208"/>
        <v>0</v>
      </c>
      <c r="F509" s="9">
        <f t="shared" si="208"/>
        <v>0</v>
      </c>
      <c r="G509" s="9">
        <f t="shared" si="208"/>
        <v>0</v>
      </c>
      <c r="H509" s="9">
        <f t="shared" si="208"/>
        <v>0</v>
      </c>
      <c r="I509" s="9">
        <f t="shared" si="208"/>
        <v>-28000</v>
      </c>
      <c r="J509" s="46">
        <f t="shared" si="207"/>
        <v>-100</v>
      </c>
      <c r="K509" s="47"/>
    </row>
    <row r="510" spans="1:11" ht="14.25">
      <c r="A510" s="7">
        <v>20701</v>
      </c>
      <c r="B510" s="42" t="s">
        <v>1046</v>
      </c>
      <c r="C510" s="9">
        <f aca="true" t="shared" si="209" ref="C510:I510">SUM(C511:C525)</f>
        <v>31000</v>
      </c>
      <c r="D510" s="9">
        <f t="shared" si="209"/>
        <v>28000</v>
      </c>
      <c r="E510" s="9">
        <f t="shared" si="209"/>
        <v>0</v>
      </c>
      <c r="F510" s="9">
        <f t="shared" si="209"/>
        <v>0</v>
      </c>
      <c r="G510" s="9">
        <f t="shared" si="209"/>
        <v>0</v>
      </c>
      <c r="H510" s="9">
        <f t="shared" si="209"/>
        <v>0</v>
      </c>
      <c r="I510" s="9">
        <f t="shared" si="209"/>
        <v>-28000</v>
      </c>
      <c r="J510" s="46">
        <f t="shared" si="207"/>
        <v>-100</v>
      </c>
      <c r="K510" s="47"/>
    </row>
    <row r="511" spans="1:11" ht="14.25" hidden="1">
      <c r="A511" s="7">
        <v>2070101</v>
      </c>
      <c r="B511" s="7" t="s">
        <v>707</v>
      </c>
      <c r="C511" s="43"/>
      <c r="D511" s="43"/>
      <c r="E511" s="44">
        <f aca="true" t="shared" si="210" ref="E511:E525">SUM(F511:H511)</f>
        <v>0</v>
      </c>
      <c r="F511" s="43"/>
      <c r="G511" s="43"/>
      <c r="H511" s="43"/>
      <c r="I511" s="48">
        <f aca="true" t="shared" si="211" ref="I511:I525">E511-D511</f>
        <v>0</v>
      </c>
      <c r="J511" s="49" t="e">
        <f aca="true" t="shared" si="212" ref="J511:J526">I511/D511*100</f>
        <v>#DIV/0!</v>
      </c>
      <c r="K511" s="43"/>
    </row>
    <row r="512" spans="1:11" ht="14.25" hidden="1">
      <c r="A512" s="7">
        <v>2070102</v>
      </c>
      <c r="B512" s="7" t="s">
        <v>708</v>
      </c>
      <c r="C512" s="43"/>
      <c r="D512" s="43"/>
      <c r="E512" s="44">
        <f t="shared" si="210"/>
        <v>0</v>
      </c>
      <c r="F512" s="43"/>
      <c r="G512" s="43"/>
      <c r="H512" s="43"/>
      <c r="I512" s="48">
        <f t="shared" si="211"/>
        <v>0</v>
      </c>
      <c r="J512" s="49" t="e">
        <f t="shared" si="212"/>
        <v>#DIV/0!</v>
      </c>
      <c r="K512" s="43"/>
    </row>
    <row r="513" spans="1:11" ht="14.25" hidden="1">
      <c r="A513" s="7">
        <v>2070103</v>
      </c>
      <c r="B513" s="7" t="s">
        <v>709</v>
      </c>
      <c r="C513" s="43"/>
      <c r="D513" s="43"/>
      <c r="E513" s="44">
        <f t="shared" si="210"/>
        <v>0</v>
      </c>
      <c r="F513" s="43"/>
      <c r="G513" s="43"/>
      <c r="H513" s="43"/>
      <c r="I513" s="48">
        <f t="shared" si="211"/>
        <v>0</v>
      </c>
      <c r="J513" s="49" t="e">
        <f t="shared" si="212"/>
        <v>#DIV/0!</v>
      </c>
      <c r="K513" s="43"/>
    </row>
    <row r="514" spans="1:11" ht="14.25" hidden="1">
      <c r="A514" s="7">
        <v>2070104</v>
      </c>
      <c r="B514" s="7" t="s">
        <v>1047</v>
      </c>
      <c r="C514" s="43"/>
      <c r="D514" s="43"/>
      <c r="E514" s="44">
        <f t="shared" si="210"/>
        <v>0</v>
      </c>
      <c r="F514" s="43"/>
      <c r="G514" s="43"/>
      <c r="H514" s="43"/>
      <c r="I514" s="48">
        <f t="shared" si="211"/>
        <v>0</v>
      </c>
      <c r="J514" s="49" t="e">
        <f t="shared" si="212"/>
        <v>#DIV/0!</v>
      </c>
      <c r="K514" s="43"/>
    </row>
    <row r="515" spans="1:11" ht="14.25" hidden="1">
      <c r="A515" s="7">
        <v>2070105</v>
      </c>
      <c r="B515" s="7" t="s">
        <v>1048</v>
      </c>
      <c r="C515" s="43"/>
      <c r="D515" s="43"/>
      <c r="E515" s="44">
        <f t="shared" si="210"/>
        <v>0</v>
      </c>
      <c r="F515" s="43"/>
      <c r="G515" s="43"/>
      <c r="H515" s="43"/>
      <c r="I515" s="48">
        <f t="shared" si="211"/>
        <v>0</v>
      </c>
      <c r="J515" s="49" t="e">
        <f t="shared" si="212"/>
        <v>#DIV/0!</v>
      </c>
      <c r="K515" s="43"/>
    </row>
    <row r="516" spans="1:11" ht="14.25" hidden="1">
      <c r="A516" s="7">
        <v>2070106</v>
      </c>
      <c r="B516" s="7" t="s">
        <v>1049</v>
      </c>
      <c r="C516" s="43"/>
      <c r="D516" s="43"/>
      <c r="E516" s="44">
        <f t="shared" si="210"/>
        <v>0</v>
      </c>
      <c r="F516" s="43"/>
      <c r="G516" s="43"/>
      <c r="H516" s="43"/>
      <c r="I516" s="48">
        <f t="shared" si="211"/>
        <v>0</v>
      </c>
      <c r="J516" s="49" t="e">
        <f t="shared" si="212"/>
        <v>#DIV/0!</v>
      </c>
      <c r="K516" s="43"/>
    </row>
    <row r="517" spans="1:11" ht="14.25" hidden="1">
      <c r="A517" s="7">
        <v>2070107</v>
      </c>
      <c r="B517" s="7" t="s">
        <v>1050</v>
      </c>
      <c r="C517" s="43"/>
      <c r="D517" s="43"/>
      <c r="E517" s="44">
        <f t="shared" si="210"/>
        <v>0</v>
      </c>
      <c r="F517" s="43"/>
      <c r="G517" s="43"/>
      <c r="H517" s="43"/>
      <c r="I517" s="48">
        <f t="shared" si="211"/>
        <v>0</v>
      </c>
      <c r="J517" s="49" t="e">
        <f t="shared" si="212"/>
        <v>#DIV/0!</v>
      </c>
      <c r="K517" s="43"/>
    </row>
    <row r="518" spans="1:11" ht="14.25" hidden="1">
      <c r="A518" s="7">
        <v>2070108</v>
      </c>
      <c r="B518" s="7" t="s">
        <v>1051</v>
      </c>
      <c r="C518" s="43"/>
      <c r="D518" s="43"/>
      <c r="E518" s="44">
        <f t="shared" si="210"/>
        <v>0</v>
      </c>
      <c r="F518" s="43"/>
      <c r="G518" s="43"/>
      <c r="H518" s="43"/>
      <c r="I518" s="48">
        <f t="shared" si="211"/>
        <v>0</v>
      </c>
      <c r="J518" s="49" t="e">
        <f t="shared" si="212"/>
        <v>#DIV/0!</v>
      </c>
      <c r="K518" s="43"/>
    </row>
    <row r="519" spans="1:11" ht="14.25" hidden="1">
      <c r="A519" s="7">
        <v>2070109</v>
      </c>
      <c r="B519" s="7" t="s">
        <v>1052</v>
      </c>
      <c r="C519" s="43"/>
      <c r="D519" s="43"/>
      <c r="E519" s="44">
        <f t="shared" si="210"/>
        <v>0</v>
      </c>
      <c r="F519" s="43"/>
      <c r="G519" s="43"/>
      <c r="H519" s="43"/>
      <c r="I519" s="48">
        <f t="shared" si="211"/>
        <v>0</v>
      </c>
      <c r="J519" s="49" t="e">
        <f t="shared" si="212"/>
        <v>#DIV/0!</v>
      </c>
      <c r="K519" s="43"/>
    </row>
    <row r="520" spans="1:11" ht="14.25" hidden="1">
      <c r="A520" s="7">
        <v>2070110</v>
      </c>
      <c r="B520" s="7" t="s">
        <v>1053</v>
      </c>
      <c r="C520" s="43"/>
      <c r="D520" s="43"/>
      <c r="E520" s="44">
        <f t="shared" si="210"/>
        <v>0</v>
      </c>
      <c r="F520" s="43"/>
      <c r="G520" s="43"/>
      <c r="H520" s="43"/>
      <c r="I520" s="48">
        <f t="shared" si="211"/>
        <v>0</v>
      </c>
      <c r="J520" s="49" t="e">
        <f t="shared" si="212"/>
        <v>#DIV/0!</v>
      </c>
      <c r="K520" s="43"/>
    </row>
    <row r="521" spans="1:11" ht="14.25" hidden="1">
      <c r="A521" s="7">
        <v>2070111</v>
      </c>
      <c r="B521" s="7" t="s">
        <v>1054</v>
      </c>
      <c r="C521" s="43"/>
      <c r="D521" s="43"/>
      <c r="E521" s="44">
        <f t="shared" si="210"/>
        <v>0</v>
      </c>
      <c r="F521" s="43"/>
      <c r="G521" s="43"/>
      <c r="H521" s="43"/>
      <c r="I521" s="48">
        <f t="shared" si="211"/>
        <v>0</v>
      </c>
      <c r="J521" s="49" t="e">
        <f t="shared" si="212"/>
        <v>#DIV/0!</v>
      </c>
      <c r="K521" s="43"/>
    </row>
    <row r="522" spans="1:11" ht="14.25" hidden="1">
      <c r="A522" s="7">
        <v>2070112</v>
      </c>
      <c r="B522" s="7" t="s">
        <v>1055</v>
      </c>
      <c r="C522" s="43"/>
      <c r="D522" s="43"/>
      <c r="E522" s="44">
        <f t="shared" si="210"/>
        <v>0</v>
      </c>
      <c r="F522" s="43"/>
      <c r="G522" s="43"/>
      <c r="H522" s="43"/>
      <c r="I522" s="48">
        <f t="shared" si="211"/>
        <v>0</v>
      </c>
      <c r="J522" s="49" t="e">
        <f t="shared" si="212"/>
        <v>#DIV/0!</v>
      </c>
      <c r="K522" s="43"/>
    </row>
    <row r="523" spans="1:11" ht="14.25" hidden="1">
      <c r="A523" s="7">
        <v>2070113</v>
      </c>
      <c r="B523" s="7" t="s">
        <v>1056</v>
      </c>
      <c r="C523" s="43"/>
      <c r="D523" s="43"/>
      <c r="E523" s="44">
        <f t="shared" si="210"/>
        <v>0</v>
      </c>
      <c r="F523" s="43"/>
      <c r="G523" s="43"/>
      <c r="H523" s="43"/>
      <c r="I523" s="48">
        <f t="shared" si="211"/>
        <v>0</v>
      </c>
      <c r="J523" s="49" t="e">
        <f t="shared" si="212"/>
        <v>#DIV/0!</v>
      </c>
      <c r="K523" s="43"/>
    </row>
    <row r="524" spans="1:11" ht="14.25" hidden="1">
      <c r="A524" s="7">
        <v>2070114</v>
      </c>
      <c r="B524" s="7" t="s">
        <v>1057</v>
      </c>
      <c r="C524" s="43"/>
      <c r="D524" s="43"/>
      <c r="E524" s="44">
        <f t="shared" si="210"/>
        <v>0</v>
      </c>
      <c r="F524" s="43"/>
      <c r="G524" s="43"/>
      <c r="H524" s="43"/>
      <c r="I524" s="48">
        <f t="shared" si="211"/>
        <v>0</v>
      </c>
      <c r="J524" s="49" t="e">
        <f t="shared" si="212"/>
        <v>#DIV/0!</v>
      </c>
      <c r="K524" s="43"/>
    </row>
    <row r="525" spans="1:11" ht="14.25">
      <c r="A525" s="7">
        <v>2070199</v>
      </c>
      <c r="B525" s="7" t="s">
        <v>1058</v>
      </c>
      <c r="C525" s="43">
        <v>31000</v>
      </c>
      <c r="D525" s="43">
        <v>28000</v>
      </c>
      <c r="E525" s="44">
        <f t="shared" si="210"/>
        <v>0</v>
      </c>
      <c r="F525" s="43"/>
      <c r="G525" s="43"/>
      <c r="H525" s="43"/>
      <c r="I525" s="48">
        <f t="shared" si="211"/>
        <v>-28000</v>
      </c>
      <c r="J525" s="49">
        <f t="shared" si="212"/>
        <v>-100</v>
      </c>
      <c r="K525" s="43"/>
    </row>
    <row r="526" spans="1:11" ht="14.25" hidden="1">
      <c r="A526" s="7">
        <v>20702</v>
      </c>
      <c r="B526" s="42" t="s">
        <v>1059</v>
      </c>
      <c r="C526" s="9">
        <f aca="true" t="shared" si="213" ref="C526:I526">SUM(C527:C533)</f>
        <v>0</v>
      </c>
      <c r="D526" s="9">
        <f t="shared" si="213"/>
        <v>0</v>
      </c>
      <c r="E526" s="9">
        <f t="shared" si="213"/>
        <v>0</v>
      </c>
      <c r="F526" s="9">
        <f t="shared" si="213"/>
        <v>0</v>
      </c>
      <c r="G526" s="9">
        <f t="shared" si="213"/>
        <v>0</v>
      </c>
      <c r="H526" s="9">
        <f t="shared" si="213"/>
        <v>0</v>
      </c>
      <c r="I526" s="9">
        <f t="shared" si="213"/>
        <v>0</v>
      </c>
      <c r="J526" s="46" t="e">
        <f t="shared" si="212"/>
        <v>#DIV/0!</v>
      </c>
      <c r="K526" s="47"/>
    </row>
    <row r="527" spans="1:11" ht="14.25" hidden="1">
      <c r="A527" s="7">
        <v>2070201</v>
      </c>
      <c r="B527" s="7" t="s">
        <v>707</v>
      </c>
      <c r="C527" s="43"/>
      <c r="D527" s="43"/>
      <c r="E527" s="44">
        <f aca="true" t="shared" si="214" ref="E527:E533">SUM(F527:H527)</f>
        <v>0</v>
      </c>
      <c r="F527" s="43"/>
      <c r="G527" s="43"/>
      <c r="H527" s="43"/>
      <c r="I527" s="48">
        <f aca="true" t="shared" si="215" ref="I527:I533">E527-D527</f>
        <v>0</v>
      </c>
      <c r="J527" s="49" t="e">
        <f aca="true" t="shared" si="216" ref="J527:J534">I527/D527*100</f>
        <v>#DIV/0!</v>
      </c>
      <c r="K527" s="43"/>
    </row>
    <row r="528" spans="1:11" ht="14.25" hidden="1">
      <c r="A528" s="7">
        <v>2070202</v>
      </c>
      <c r="B528" s="7" t="s">
        <v>708</v>
      </c>
      <c r="C528" s="43"/>
      <c r="D528" s="43"/>
      <c r="E528" s="44">
        <f t="shared" si="214"/>
        <v>0</v>
      </c>
      <c r="F528" s="43"/>
      <c r="G528" s="43"/>
      <c r="H528" s="43"/>
      <c r="I528" s="48">
        <f t="shared" si="215"/>
        <v>0</v>
      </c>
      <c r="J528" s="49" t="e">
        <f t="shared" si="216"/>
        <v>#DIV/0!</v>
      </c>
      <c r="K528" s="43"/>
    </row>
    <row r="529" spans="1:11" ht="14.25" hidden="1">
      <c r="A529" s="7">
        <v>2070203</v>
      </c>
      <c r="B529" s="7" t="s">
        <v>709</v>
      </c>
      <c r="C529" s="43"/>
      <c r="D529" s="43"/>
      <c r="E529" s="44">
        <f t="shared" si="214"/>
        <v>0</v>
      </c>
      <c r="F529" s="43"/>
      <c r="G529" s="43"/>
      <c r="H529" s="43"/>
      <c r="I529" s="48">
        <f t="shared" si="215"/>
        <v>0</v>
      </c>
      <c r="J529" s="49" t="e">
        <f t="shared" si="216"/>
        <v>#DIV/0!</v>
      </c>
      <c r="K529" s="43"/>
    </row>
    <row r="530" spans="1:11" ht="14.25" hidden="1">
      <c r="A530" s="7">
        <v>2070204</v>
      </c>
      <c r="B530" s="7" t="s">
        <v>1060</v>
      </c>
      <c r="C530" s="43"/>
      <c r="D530" s="43"/>
      <c r="E530" s="44">
        <f t="shared" si="214"/>
        <v>0</v>
      </c>
      <c r="F530" s="43"/>
      <c r="G530" s="43"/>
      <c r="H530" s="43"/>
      <c r="I530" s="48">
        <f t="shared" si="215"/>
        <v>0</v>
      </c>
      <c r="J530" s="49" t="e">
        <f t="shared" si="216"/>
        <v>#DIV/0!</v>
      </c>
      <c r="K530" s="43"/>
    </row>
    <row r="531" spans="1:11" ht="14.25" hidden="1">
      <c r="A531" s="7">
        <v>2070205</v>
      </c>
      <c r="B531" s="7" t="s">
        <v>1061</v>
      </c>
      <c r="C531" s="43"/>
      <c r="D531" s="43"/>
      <c r="E531" s="44">
        <f t="shared" si="214"/>
        <v>0</v>
      </c>
      <c r="F531" s="43"/>
      <c r="G531" s="43"/>
      <c r="H531" s="43"/>
      <c r="I531" s="48">
        <f t="shared" si="215"/>
        <v>0</v>
      </c>
      <c r="J531" s="49" t="e">
        <f t="shared" si="216"/>
        <v>#DIV/0!</v>
      </c>
      <c r="K531" s="43"/>
    </row>
    <row r="532" spans="1:11" ht="14.25" hidden="1">
      <c r="A532" s="7">
        <v>2070206</v>
      </c>
      <c r="B532" s="7" t="s">
        <v>1062</v>
      </c>
      <c r="C532" s="43"/>
      <c r="D532" s="43"/>
      <c r="E532" s="44">
        <f t="shared" si="214"/>
        <v>0</v>
      </c>
      <c r="F532" s="43"/>
      <c r="G532" s="43"/>
      <c r="H532" s="43"/>
      <c r="I532" s="48">
        <f t="shared" si="215"/>
        <v>0</v>
      </c>
      <c r="J532" s="49" t="e">
        <f t="shared" si="216"/>
        <v>#DIV/0!</v>
      </c>
      <c r="K532" s="43"/>
    </row>
    <row r="533" spans="1:11" ht="14.25" hidden="1">
      <c r="A533" s="7">
        <v>2070299</v>
      </c>
      <c r="B533" s="7" t="s">
        <v>1063</v>
      </c>
      <c r="C533" s="43"/>
      <c r="D533" s="43"/>
      <c r="E533" s="44">
        <f t="shared" si="214"/>
        <v>0</v>
      </c>
      <c r="F533" s="43"/>
      <c r="G533" s="43"/>
      <c r="H533" s="43"/>
      <c r="I533" s="48">
        <f t="shared" si="215"/>
        <v>0</v>
      </c>
      <c r="J533" s="49" t="e">
        <f t="shared" si="216"/>
        <v>#DIV/0!</v>
      </c>
      <c r="K533" s="43"/>
    </row>
    <row r="534" spans="1:11" ht="14.25" hidden="1">
      <c r="A534" s="7">
        <v>20703</v>
      </c>
      <c r="B534" s="42" t="s">
        <v>1064</v>
      </c>
      <c r="C534" s="9">
        <f aca="true" t="shared" si="217" ref="C534:I534">SUM(C535:C544)</f>
        <v>0</v>
      </c>
      <c r="D534" s="9">
        <f t="shared" si="217"/>
        <v>0</v>
      </c>
      <c r="E534" s="9">
        <f t="shared" si="217"/>
        <v>0</v>
      </c>
      <c r="F534" s="9">
        <f t="shared" si="217"/>
        <v>0</v>
      </c>
      <c r="G534" s="9">
        <f t="shared" si="217"/>
        <v>0</v>
      </c>
      <c r="H534" s="9">
        <f t="shared" si="217"/>
        <v>0</v>
      </c>
      <c r="I534" s="9">
        <f t="shared" si="217"/>
        <v>0</v>
      </c>
      <c r="J534" s="46" t="e">
        <f t="shared" si="216"/>
        <v>#DIV/0!</v>
      </c>
      <c r="K534" s="47"/>
    </row>
    <row r="535" spans="1:11" ht="14.25" hidden="1">
      <c r="A535" s="7">
        <v>2070301</v>
      </c>
      <c r="B535" s="7" t="s">
        <v>707</v>
      </c>
      <c r="C535" s="43"/>
      <c r="D535" s="43"/>
      <c r="E535" s="44">
        <f aca="true" t="shared" si="218" ref="E535:E544">SUM(F535:H535)</f>
        <v>0</v>
      </c>
      <c r="F535" s="43"/>
      <c r="G535" s="43"/>
      <c r="H535" s="43"/>
      <c r="I535" s="48">
        <f aca="true" t="shared" si="219" ref="I535:I544">E535-D535</f>
        <v>0</v>
      </c>
      <c r="J535" s="49" t="e">
        <f aca="true" t="shared" si="220" ref="J535:J545">I535/D535*100</f>
        <v>#DIV/0!</v>
      </c>
      <c r="K535" s="43"/>
    </row>
    <row r="536" spans="1:11" ht="14.25" hidden="1">
      <c r="A536" s="7">
        <v>2070302</v>
      </c>
      <c r="B536" s="7" t="s">
        <v>708</v>
      </c>
      <c r="C536" s="43"/>
      <c r="D536" s="43"/>
      <c r="E536" s="44">
        <f t="shared" si="218"/>
        <v>0</v>
      </c>
      <c r="F536" s="43"/>
      <c r="G536" s="43"/>
      <c r="H536" s="43"/>
      <c r="I536" s="48">
        <f t="shared" si="219"/>
        <v>0</v>
      </c>
      <c r="J536" s="49" t="e">
        <f t="shared" si="220"/>
        <v>#DIV/0!</v>
      </c>
      <c r="K536" s="43"/>
    </row>
    <row r="537" spans="1:11" ht="14.25" hidden="1">
      <c r="A537" s="7">
        <v>2070303</v>
      </c>
      <c r="B537" s="7" t="s">
        <v>709</v>
      </c>
      <c r="C537" s="43"/>
      <c r="D537" s="43"/>
      <c r="E537" s="44">
        <f t="shared" si="218"/>
        <v>0</v>
      </c>
      <c r="F537" s="43"/>
      <c r="G537" s="43"/>
      <c r="H537" s="43"/>
      <c r="I537" s="48">
        <f t="shared" si="219"/>
        <v>0</v>
      </c>
      <c r="J537" s="49" t="e">
        <f t="shared" si="220"/>
        <v>#DIV/0!</v>
      </c>
      <c r="K537" s="43"/>
    </row>
    <row r="538" spans="1:11" ht="14.25" hidden="1">
      <c r="A538" s="7">
        <v>2070304</v>
      </c>
      <c r="B538" s="7" t="s">
        <v>1065</v>
      </c>
      <c r="C538" s="43"/>
      <c r="D538" s="43"/>
      <c r="E538" s="44">
        <f t="shared" si="218"/>
        <v>0</v>
      </c>
      <c r="F538" s="43"/>
      <c r="G538" s="43"/>
      <c r="H538" s="43"/>
      <c r="I538" s="48">
        <f t="shared" si="219"/>
        <v>0</v>
      </c>
      <c r="J538" s="49" t="e">
        <f t="shared" si="220"/>
        <v>#DIV/0!</v>
      </c>
      <c r="K538" s="43"/>
    </row>
    <row r="539" spans="1:11" ht="14.25" hidden="1">
      <c r="A539" s="7">
        <v>2070305</v>
      </c>
      <c r="B539" s="7" t="s">
        <v>1066</v>
      </c>
      <c r="C539" s="43"/>
      <c r="D539" s="43"/>
      <c r="E539" s="44">
        <f t="shared" si="218"/>
        <v>0</v>
      </c>
      <c r="F539" s="43"/>
      <c r="G539" s="43"/>
      <c r="H539" s="43"/>
      <c r="I539" s="48">
        <f t="shared" si="219"/>
        <v>0</v>
      </c>
      <c r="J539" s="49" t="e">
        <f t="shared" si="220"/>
        <v>#DIV/0!</v>
      </c>
      <c r="K539" s="43"/>
    </row>
    <row r="540" spans="1:11" ht="14.25" hidden="1">
      <c r="A540" s="7">
        <v>2070306</v>
      </c>
      <c r="B540" s="7" t="s">
        <v>1067</v>
      </c>
      <c r="C540" s="43"/>
      <c r="D540" s="43"/>
      <c r="E540" s="44">
        <f t="shared" si="218"/>
        <v>0</v>
      </c>
      <c r="F540" s="43"/>
      <c r="G540" s="43"/>
      <c r="H540" s="43"/>
      <c r="I540" s="48">
        <f t="shared" si="219"/>
        <v>0</v>
      </c>
      <c r="J540" s="49" t="e">
        <f t="shared" si="220"/>
        <v>#DIV/0!</v>
      </c>
      <c r="K540" s="43"/>
    </row>
    <row r="541" spans="1:11" ht="14.25" hidden="1">
      <c r="A541" s="7">
        <v>2070307</v>
      </c>
      <c r="B541" s="7" t="s">
        <v>1068</v>
      </c>
      <c r="C541" s="43"/>
      <c r="D541" s="43"/>
      <c r="E541" s="44">
        <f t="shared" si="218"/>
        <v>0</v>
      </c>
      <c r="F541" s="43"/>
      <c r="G541" s="43"/>
      <c r="H541" s="43"/>
      <c r="I541" s="48">
        <f t="shared" si="219"/>
        <v>0</v>
      </c>
      <c r="J541" s="49" t="e">
        <f t="shared" si="220"/>
        <v>#DIV/0!</v>
      </c>
      <c r="K541" s="43"/>
    </row>
    <row r="542" spans="1:11" ht="14.25" hidden="1">
      <c r="A542" s="7">
        <v>2070308</v>
      </c>
      <c r="B542" s="7" t="s">
        <v>1069</v>
      </c>
      <c r="C542" s="43"/>
      <c r="D542" s="43"/>
      <c r="E542" s="44">
        <f t="shared" si="218"/>
        <v>0</v>
      </c>
      <c r="F542" s="43"/>
      <c r="G542" s="43"/>
      <c r="H542" s="43"/>
      <c r="I542" s="48">
        <f t="shared" si="219"/>
        <v>0</v>
      </c>
      <c r="J542" s="49" t="e">
        <f t="shared" si="220"/>
        <v>#DIV/0!</v>
      </c>
      <c r="K542" s="43"/>
    </row>
    <row r="543" spans="1:11" ht="14.25" hidden="1">
      <c r="A543" s="7">
        <v>2070309</v>
      </c>
      <c r="B543" s="7" t="s">
        <v>1070</v>
      </c>
      <c r="C543" s="43"/>
      <c r="D543" s="43"/>
      <c r="E543" s="44">
        <f t="shared" si="218"/>
        <v>0</v>
      </c>
      <c r="F543" s="43"/>
      <c r="G543" s="43"/>
      <c r="H543" s="43"/>
      <c r="I543" s="48">
        <f t="shared" si="219"/>
        <v>0</v>
      </c>
      <c r="J543" s="49" t="e">
        <f t="shared" si="220"/>
        <v>#DIV/0!</v>
      </c>
      <c r="K543" s="43"/>
    </row>
    <row r="544" spans="1:11" ht="14.25" hidden="1">
      <c r="A544" s="7">
        <v>2070399</v>
      </c>
      <c r="B544" s="7" t="s">
        <v>1071</v>
      </c>
      <c r="C544" s="43"/>
      <c r="D544" s="43"/>
      <c r="E544" s="44">
        <f t="shared" si="218"/>
        <v>0</v>
      </c>
      <c r="F544" s="43"/>
      <c r="G544" s="43"/>
      <c r="H544" s="43"/>
      <c r="I544" s="48">
        <f t="shared" si="219"/>
        <v>0</v>
      </c>
      <c r="J544" s="49" t="e">
        <f t="shared" si="220"/>
        <v>#DIV/0!</v>
      </c>
      <c r="K544" s="43"/>
    </row>
    <row r="545" spans="1:11" ht="14.25" hidden="1">
      <c r="A545" s="7">
        <v>20706</v>
      </c>
      <c r="B545" s="42" t="s">
        <v>1072</v>
      </c>
      <c r="C545" s="9">
        <f aca="true" t="shared" si="221" ref="C545:I545">SUM(C546:C553)</f>
        <v>0</v>
      </c>
      <c r="D545" s="9">
        <f t="shared" si="221"/>
        <v>0</v>
      </c>
      <c r="E545" s="9">
        <f t="shared" si="221"/>
        <v>0</v>
      </c>
      <c r="F545" s="9">
        <f t="shared" si="221"/>
        <v>0</v>
      </c>
      <c r="G545" s="9">
        <f t="shared" si="221"/>
        <v>0</v>
      </c>
      <c r="H545" s="9">
        <f t="shared" si="221"/>
        <v>0</v>
      </c>
      <c r="I545" s="9">
        <f t="shared" si="221"/>
        <v>0</v>
      </c>
      <c r="J545" s="46" t="e">
        <f t="shared" si="220"/>
        <v>#DIV/0!</v>
      </c>
      <c r="K545" s="47"/>
    </row>
    <row r="546" spans="1:11" ht="14.25" hidden="1">
      <c r="A546" s="7">
        <v>2070601</v>
      </c>
      <c r="B546" s="7" t="s">
        <v>707</v>
      </c>
      <c r="C546" s="43"/>
      <c r="D546" s="43"/>
      <c r="E546" s="44">
        <f aca="true" t="shared" si="222" ref="E546:E553">SUM(F546:H546)</f>
        <v>0</v>
      </c>
      <c r="F546" s="43"/>
      <c r="G546" s="43"/>
      <c r="H546" s="43"/>
      <c r="I546" s="48">
        <f aca="true" t="shared" si="223" ref="I546:I553">E546-D546</f>
        <v>0</v>
      </c>
      <c r="J546" s="49" t="e">
        <f aca="true" t="shared" si="224" ref="J546:J554">I546/D546*100</f>
        <v>#DIV/0!</v>
      </c>
      <c r="K546" s="43"/>
    </row>
    <row r="547" spans="1:11" ht="14.25" hidden="1">
      <c r="A547" s="7">
        <v>2070602</v>
      </c>
      <c r="B547" s="7" t="s">
        <v>708</v>
      </c>
      <c r="C547" s="43"/>
      <c r="D547" s="43"/>
      <c r="E547" s="44">
        <f t="shared" si="222"/>
        <v>0</v>
      </c>
      <c r="F547" s="43"/>
      <c r="G547" s="43"/>
      <c r="H547" s="43"/>
      <c r="I547" s="48">
        <f t="shared" si="223"/>
        <v>0</v>
      </c>
      <c r="J547" s="49" t="e">
        <f t="shared" si="224"/>
        <v>#DIV/0!</v>
      </c>
      <c r="K547" s="43"/>
    </row>
    <row r="548" spans="1:11" ht="14.25" hidden="1">
      <c r="A548" s="7">
        <v>2070603</v>
      </c>
      <c r="B548" s="7" t="s">
        <v>709</v>
      </c>
      <c r="C548" s="43"/>
      <c r="D548" s="43"/>
      <c r="E548" s="44">
        <f t="shared" si="222"/>
        <v>0</v>
      </c>
      <c r="F548" s="43"/>
      <c r="G548" s="43"/>
      <c r="H548" s="43"/>
      <c r="I548" s="48">
        <f t="shared" si="223"/>
        <v>0</v>
      </c>
      <c r="J548" s="49" t="e">
        <f t="shared" si="224"/>
        <v>#DIV/0!</v>
      </c>
      <c r="K548" s="43"/>
    </row>
    <row r="549" spans="1:11" ht="14.25" hidden="1">
      <c r="A549" s="7">
        <v>2070604</v>
      </c>
      <c r="B549" s="7" t="s">
        <v>1073</v>
      </c>
      <c r="C549" s="43"/>
      <c r="D549" s="43"/>
      <c r="E549" s="44">
        <f t="shared" si="222"/>
        <v>0</v>
      </c>
      <c r="F549" s="43"/>
      <c r="G549" s="43"/>
      <c r="H549" s="43"/>
      <c r="I549" s="48">
        <f t="shared" si="223"/>
        <v>0</v>
      </c>
      <c r="J549" s="49" t="e">
        <f t="shared" si="224"/>
        <v>#DIV/0!</v>
      </c>
      <c r="K549" s="43"/>
    </row>
    <row r="550" spans="1:11" ht="14.25" hidden="1">
      <c r="A550" s="7">
        <v>2070605</v>
      </c>
      <c r="B550" s="7" t="s">
        <v>1074</v>
      </c>
      <c r="C550" s="43"/>
      <c r="D550" s="43"/>
      <c r="E550" s="44">
        <f t="shared" si="222"/>
        <v>0</v>
      </c>
      <c r="F550" s="43"/>
      <c r="G550" s="43"/>
      <c r="H550" s="43"/>
      <c r="I550" s="48">
        <f t="shared" si="223"/>
        <v>0</v>
      </c>
      <c r="J550" s="49" t="e">
        <f t="shared" si="224"/>
        <v>#DIV/0!</v>
      </c>
      <c r="K550" s="43"/>
    </row>
    <row r="551" spans="1:11" ht="14.25" hidden="1">
      <c r="A551" s="7">
        <v>2070606</v>
      </c>
      <c r="B551" s="7" t="s">
        <v>1075</v>
      </c>
      <c r="C551" s="43"/>
      <c r="D551" s="43"/>
      <c r="E551" s="44">
        <f t="shared" si="222"/>
        <v>0</v>
      </c>
      <c r="F551" s="43"/>
      <c r="G551" s="43"/>
      <c r="H551" s="43"/>
      <c r="I551" s="48">
        <f t="shared" si="223"/>
        <v>0</v>
      </c>
      <c r="J551" s="49" t="e">
        <f t="shared" si="224"/>
        <v>#DIV/0!</v>
      </c>
      <c r="K551" s="43"/>
    </row>
    <row r="552" spans="1:11" ht="14.25" hidden="1">
      <c r="A552" s="7">
        <v>2070607</v>
      </c>
      <c r="B552" s="7" t="s">
        <v>1076</v>
      </c>
      <c r="C552" s="43"/>
      <c r="D552" s="43"/>
      <c r="E552" s="44">
        <f t="shared" si="222"/>
        <v>0</v>
      </c>
      <c r="F552" s="43"/>
      <c r="G552" s="43"/>
      <c r="H552" s="43"/>
      <c r="I552" s="48">
        <f t="shared" si="223"/>
        <v>0</v>
      </c>
      <c r="J552" s="49" t="e">
        <f t="shared" si="224"/>
        <v>#DIV/0!</v>
      </c>
      <c r="K552" s="43"/>
    </row>
    <row r="553" spans="1:11" ht="14.25" hidden="1">
      <c r="A553" s="7">
        <v>2070699</v>
      </c>
      <c r="B553" s="7" t="s">
        <v>1077</v>
      </c>
      <c r="C553" s="43"/>
      <c r="D553" s="43"/>
      <c r="E553" s="44">
        <f t="shared" si="222"/>
        <v>0</v>
      </c>
      <c r="F553" s="43"/>
      <c r="G553" s="43"/>
      <c r="H553" s="43"/>
      <c r="I553" s="48">
        <f t="shared" si="223"/>
        <v>0</v>
      </c>
      <c r="J553" s="49" t="e">
        <f t="shared" si="224"/>
        <v>#DIV/0!</v>
      </c>
      <c r="K553" s="43"/>
    </row>
    <row r="554" spans="1:11" ht="14.25" hidden="1">
      <c r="A554" s="7">
        <v>20708</v>
      </c>
      <c r="B554" s="42" t="s">
        <v>1078</v>
      </c>
      <c r="C554" s="9">
        <f aca="true" t="shared" si="225" ref="C554:I554">SUM(C555:C561)</f>
        <v>0</v>
      </c>
      <c r="D554" s="9">
        <f t="shared" si="225"/>
        <v>0</v>
      </c>
      <c r="E554" s="9">
        <f t="shared" si="225"/>
        <v>0</v>
      </c>
      <c r="F554" s="9">
        <f t="shared" si="225"/>
        <v>0</v>
      </c>
      <c r="G554" s="9">
        <f t="shared" si="225"/>
        <v>0</v>
      </c>
      <c r="H554" s="9">
        <f t="shared" si="225"/>
        <v>0</v>
      </c>
      <c r="I554" s="9">
        <f t="shared" si="225"/>
        <v>0</v>
      </c>
      <c r="J554" s="46" t="e">
        <f t="shared" si="224"/>
        <v>#DIV/0!</v>
      </c>
      <c r="K554" s="47"/>
    </row>
    <row r="555" spans="1:11" ht="14.25" hidden="1">
      <c r="A555" s="7">
        <v>2070801</v>
      </c>
      <c r="B555" s="7" t="s">
        <v>707</v>
      </c>
      <c r="C555" s="43"/>
      <c r="D555" s="43"/>
      <c r="E555" s="44">
        <f aca="true" t="shared" si="226" ref="E555:E561">SUM(F555:H555)</f>
        <v>0</v>
      </c>
      <c r="F555" s="43"/>
      <c r="G555" s="43"/>
      <c r="H555" s="43"/>
      <c r="I555" s="48">
        <f aca="true" t="shared" si="227" ref="I555:I561">E555-D555</f>
        <v>0</v>
      </c>
      <c r="J555" s="49" t="e">
        <f aca="true" t="shared" si="228" ref="J555:J561">I555/D555*100</f>
        <v>#DIV/0!</v>
      </c>
      <c r="K555" s="43"/>
    </row>
    <row r="556" spans="1:11" ht="14.25" hidden="1">
      <c r="A556" s="7">
        <v>2070802</v>
      </c>
      <c r="B556" s="7" t="s">
        <v>708</v>
      </c>
      <c r="C556" s="43"/>
      <c r="D556" s="43"/>
      <c r="E556" s="44">
        <f t="shared" si="226"/>
        <v>0</v>
      </c>
      <c r="F556" s="43"/>
      <c r="G556" s="43"/>
      <c r="H556" s="43"/>
      <c r="I556" s="48">
        <f t="shared" si="227"/>
        <v>0</v>
      </c>
      <c r="J556" s="49" t="e">
        <f t="shared" si="228"/>
        <v>#DIV/0!</v>
      </c>
      <c r="K556" s="43"/>
    </row>
    <row r="557" spans="1:11" ht="14.25" hidden="1">
      <c r="A557" s="7">
        <v>2070803</v>
      </c>
      <c r="B557" s="7" t="s">
        <v>709</v>
      </c>
      <c r="C557" s="43"/>
      <c r="D557" s="43"/>
      <c r="E557" s="44">
        <f t="shared" si="226"/>
        <v>0</v>
      </c>
      <c r="F557" s="43"/>
      <c r="G557" s="43"/>
      <c r="H557" s="43"/>
      <c r="I557" s="48">
        <f t="shared" si="227"/>
        <v>0</v>
      </c>
      <c r="J557" s="49" t="e">
        <f t="shared" si="228"/>
        <v>#DIV/0!</v>
      </c>
      <c r="K557" s="43"/>
    </row>
    <row r="558" spans="1:11" ht="14.25" hidden="1">
      <c r="A558" s="7">
        <v>2070804</v>
      </c>
      <c r="B558" s="7" t="s">
        <v>1079</v>
      </c>
      <c r="C558" s="43"/>
      <c r="D558" s="43"/>
      <c r="E558" s="44">
        <f t="shared" si="226"/>
        <v>0</v>
      </c>
      <c r="F558" s="43"/>
      <c r="G558" s="43"/>
      <c r="H558" s="43"/>
      <c r="I558" s="48">
        <f t="shared" si="227"/>
        <v>0</v>
      </c>
      <c r="J558" s="49" t="e">
        <f t="shared" si="228"/>
        <v>#DIV/0!</v>
      </c>
      <c r="K558" s="43"/>
    </row>
    <row r="559" spans="1:11" ht="14.25" hidden="1">
      <c r="A559" s="7">
        <v>2070805</v>
      </c>
      <c r="B559" s="7" t="s">
        <v>1080</v>
      </c>
      <c r="C559" s="43"/>
      <c r="D559" s="43"/>
      <c r="E559" s="44">
        <f t="shared" si="226"/>
        <v>0</v>
      </c>
      <c r="F559" s="43"/>
      <c r="G559" s="43"/>
      <c r="H559" s="43"/>
      <c r="I559" s="48">
        <f t="shared" si="227"/>
        <v>0</v>
      </c>
      <c r="J559" s="49" t="e">
        <f t="shared" si="228"/>
        <v>#DIV/0!</v>
      </c>
      <c r="K559" s="43"/>
    </row>
    <row r="560" spans="1:11" ht="14.25" hidden="1">
      <c r="A560" s="7">
        <v>2070806</v>
      </c>
      <c r="B560" s="7" t="s">
        <v>1081</v>
      </c>
      <c r="C560" s="43"/>
      <c r="D560" s="43"/>
      <c r="E560" s="44">
        <f t="shared" si="226"/>
        <v>0</v>
      </c>
      <c r="F560" s="43"/>
      <c r="G560" s="43"/>
      <c r="H560" s="43"/>
      <c r="I560" s="48">
        <f t="shared" si="227"/>
        <v>0</v>
      </c>
      <c r="J560" s="49" t="e">
        <f t="shared" si="228"/>
        <v>#DIV/0!</v>
      </c>
      <c r="K560" s="43"/>
    </row>
    <row r="561" spans="1:11" ht="14.25" hidden="1">
      <c r="A561" s="7">
        <v>2070899</v>
      </c>
      <c r="B561" s="7" t="s">
        <v>1082</v>
      </c>
      <c r="C561" s="43"/>
      <c r="D561" s="43"/>
      <c r="E561" s="44">
        <f t="shared" si="226"/>
        <v>0</v>
      </c>
      <c r="F561" s="43"/>
      <c r="G561" s="43"/>
      <c r="H561" s="43"/>
      <c r="I561" s="48">
        <f t="shared" si="227"/>
        <v>0</v>
      </c>
      <c r="J561" s="49" t="e">
        <f t="shared" si="228"/>
        <v>#DIV/0!</v>
      </c>
      <c r="K561" s="43"/>
    </row>
    <row r="562" spans="1:11" ht="14.25" hidden="1">
      <c r="A562" s="7">
        <v>20799</v>
      </c>
      <c r="B562" s="42" t="s">
        <v>1083</v>
      </c>
      <c r="C562" s="9">
        <f aca="true" t="shared" si="229" ref="C562:I562">SUM(C563:C565)</f>
        <v>0</v>
      </c>
      <c r="D562" s="9">
        <f t="shared" si="229"/>
        <v>0</v>
      </c>
      <c r="E562" s="9">
        <f t="shared" si="229"/>
        <v>0</v>
      </c>
      <c r="F562" s="9">
        <f t="shared" si="229"/>
        <v>0</v>
      </c>
      <c r="G562" s="9">
        <f t="shared" si="229"/>
        <v>0</v>
      </c>
      <c r="H562" s="9">
        <f t="shared" si="229"/>
        <v>0</v>
      </c>
      <c r="I562" s="9">
        <f t="shared" si="229"/>
        <v>0</v>
      </c>
      <c r="J562" s="46" t="e">
        <f aca="true" t="shared" si="230" ref="J562:J567">I562/D562*100</f>
        <v>#DIV/0!</v>
      </c>
      <c r="K562" s="47"/>
    </row>
    <row r="563" spans="1:11" ht="14.25" hidden="1">
      <c r="A563" s="7">
        <v>2079902</v>
      </c>
      <c r="B563" s="7" t="s">
        <v>1084</v>
      </c>
      <c r="C563" s="43"/>
      <c r="D563" s="43"/>
      <c r="E563" s="44">
        <f>SUM(F563:H563)</f>
        <v>0</v>
      </c>
      <c r="F563" s="43"/>
      <c r="G563" s="43"/>
      <c r="H563" s="43"/>
      <c r="I563" s="48">
        <f>E563-D563</f>
        <v>0</v>
      </c>
      <c r="J563" s="49" t="e">
        <f t="shared" si="230"/>
        <v>#DIV/0!</v>
      </c>
      <c r="K563" s="43"/>
    </row>
    <row r="564" spans="1:11" ht="14.25" hidden="1">
      <c r="A564" s="7">
        <v>2079903</v>
      </c>
      <c r="B564" s="7" t="s">
        <v>1085</v>
      </c>
      <c r="C564" s="43"/>
      <c r="D564" s="43"/>
      <c r="E564" s="44">
        <f>SUM(F564:H564)</f>
        <v>0</v>
      </c>
      <c r="F564" s="43"/>
      <c r="G564" s="43"/>
      <c r="H564" s="43"/>
      <c r="I564" s="48">
        <f>E564-D564</f>
        <v>0</v>
      </c>
      <c r="J564" s="49" t="e">
        <f t="shared" si="230"/>
        <v>#DIV/0!</v>
      </c>
      <c r="K564" s="43"/>
    </row>
    <row r="565" spans="1:11" ht="14.25" hidden="1">
      <c r="A565" s="7">
        <v>2079999</v>
      </c>
      <c r="B565" s="7" t="s">
        <v>1086</v>
      </c>
      <c r="C565" s="43"/>
      <c r="D565" s="43"/>
      <c r="E565" s="44">
        <f>SUM(F565:H565)</f>
        <v>0</v>
      </c>
      <c r="F565" s="43"/>
      <c r="G565" s="43"/>
      <c r="H565" s="43"/>
      <c r="I565" s="48">
        <f>E565-D565</f>
        <v>0</v>
      </c>
      <c r="J565" s="49" t="e">
        <f t="shared" si="230"/>
        <v>#DIV/0!</v>
      </c>
      <c r="K565" s="43"/>
    </row>
    <row r="566" spans="1:11" ht="14.25">
      <c r="A566" s="7">
        <v>208</v>
      </c>
      <c r="B566" s="42" t="s">
        <v>1087</v>
      </c>
      <c r="C566" s="9">
        <f aca="true" t="shared" si="231" ref="C566:I566">C567+C581+C589+C591+C599+C603+C613+C621+C628+C636+C645+C650+C653+C656+C659+C662+C665+C669+C674+C682+C685</f>
        <v>34650</v>
      </c>
      <c r="D566" s="9">
        <f t="shared" si="231"/>
        <v>0</v>
      </c>
      <c r="E566" s="9">
        <f t="shared" si="231"/>
        <v>0</v>
      </c>
      <c r="F566" s="9">
        <f t="shared" si="231"/>
        <v>0</v>
      </c>
      <c r="G566" s="9">
        <f t="shared" si="231"/>
        <v>0</v>
      </c>
      <c r="H566" s="9">
        <f t="shared" si="231"/>
        <v>0</v>
      </c>
      <c r="I566" s="9">
        <f t="shared" si="231"/>
        <v>0</v>
      </c>
      <c r="J566" s="46" t="e">
        <f t="shared" si="230"/>
        <v>#DIV/0!</v>
      </c>
      <c r="K566" s="47"/>
    </row>
    <row r="567" spans="1:11" ht="14.25" hidden="1">
      <c r="A567" s="7">
        <v>20801</v>
      </c>
      <c r="B567" s="42" t="s">
        <v>1088</v>
      </c>
      <c r="C567" s="9">
        <f aca="true" t="shared" si="232" ref="C567:I567">SUM(C568:C580)</f>
        <v>0</v>
      </c>
      <c r="D567" s="9">
        <f t="shared" si="232"/>
        <v>0</v>
      </c>
      <c r="E567" s="9">
        <f t="shared" si="232"/>
        <v>0</v>
      </c>
      <c r="F567" s="9">
        <f t="shared" si="232"/>
        <v>0</v>
      </c>
      <c r="G567" s="9">
        <f t="shared" si="232"/>
        <v>0</v>
      </c>
      <c r="H567" s="9">
        <f t="shared" si="232"/>
        <v>0</v>
      </c>
      <c r="I567" s="9">
        <f t="shared" si="232"/>
        <v>0</v>
      </c>
      <c r="J567" s="46" t="e">
        <f t="shared" si="230"/>
        <v>#DIV/0!</v>
      </c>
      <c r="K567" s="47"/>
    </row>
    <row r="568" spans="1:11" ht="14.25" hidden="1">
      <c r="A568" s="7">
        <v>2080101</v>
      </c>
      <c r="B568" s="7" t="s">
        <v>707</v>
      </c>
      <c r="C568" s="43"/>
      <c r="D568" s="43"/>
      <c r="E568" s="44">
        <f aca="true" t="shared" si="233" ref="E568:E580">SUM(F568:H568)</f>
        <v>0</v>
      </c>
      <c r="F568" s="43"/>
      <c r="G568" s="43"/>
      <c r="H568" s="43"/>
      <c r="I568" s="48">
        <f aca="true" t="shared" si="234" ref="I568:I580">E568-D568</f>
        <v>0</v>
      </c>
      <c r="J568" s="49" t="e">
        <f aca="true" t="shared" si="235" ref="J568:J581">I568/D568*100</f>
        <v>#DIV/0!</v>
      </c>
      <c r="K568" s="43"/>
    </row>
    <row r="569" spans="1:11" ht="14.25" hidden="1">
      <c r="A569" s="7">
        <v>2080102</v>
      </c>
      <c r="B569" s="7" t="s">
        <v>708</v>
      </c>
      <c r="C569" s="43"/>
      <c r="D569" s="43"/>
      <c r="E569" s="44">
        <f t="shared" si="233"/>
        <v>0</v>
      </c>
      <c r="F569" s="43"/>
      <c r="G569" s="43"/>
      <c r="H569" s="43"/>
      <c r="I569" s="48">
        <f t="shared" si="234"/>
        <v>0</v>
      </c>
      <c r="J569" s="49" t="e">
        <f t="shared" si="235"/>
        <v>#DIV/0!</v>
      </c>
      <c r="K569" s="43"/>
    </row>
    <row r="570" spans="1:11" ht="14.25" hidden="1">
      <c r="A570" s="7">
        <v>2080103</v>
      </c>
      <c r="B570" s="7" t="s">
        <v>709</v>
      </c>
      <c r="C570" s="43"/>
      <c r="D570" s="43"/>
      <c r="E570" s="44">
        <f t="shared" si="233"/>
        <v>0</v>
      </c>
      <c r="F570" s="43"/>
      <c r="G570" s="43"/>
      <c r="H570" s="43"/>
      <c r="I570" s="48">
        <f t="shared" si="234"/>
        <v>0</v>
      </c>
      <c r="J570" s="49" t="e">
        <f t="shared" si="235"/>
        <v>#DIV/0!</v>
      </c>
      <c r="K570" s="43"/>
    </row>
    <row r="571" spans="1:11" ht="14.25" hidden="1">
      <c r="A571" s="7">
        <v>2080104</v>
      </c>
      <c r="B571" s="7" t="s">
        <v>1089</v>
      </c>
      <c r="C571" s="43"/>
      <c r="D571" s="43"/>
      <c r="E571" s="44">
        <f t="shared" si="233"/>
        <v>0</v>
      </c>
      <c r="F571" s="43"/>
      <c r="G571" s="43"/>
      <c r="H571" s="43"/>
      <c r="I571" s="48">
        <f t="shared" si="234"/>
        <v>0</v>
      </c>
      <c r="J571" s="49" t="e">
        <f t="shared" si="235"/>
        <v>#DIV/0!</v>
      </c>
      <c r="K571" s="43"/>
    </row>
    <row r="572" spans="1:11" ht="14.25" hidden="1">
      <c r="A572" s="7">
        <v>2080105</v>
      </c>
      <c r="B572" s="7" t="s">
        <v>1090</v>
      </c>
      <c r="C572" s="43"/>
      <c r="D572" s="43"/>
      <c r="E572" s="44">
        <f t="shared" si="233"/>
        <v>0</v>
      </c>
      <c r="F572" s="43"/>
      <c r="G572" s="43"/>
      <c r="H572" s="43"/>
      <c r="I572" s="48">
        <f t="shared" si="234"/>
        <v>0</v>
      </c>
      <c r="J572" s="49" t="e">
        <f t="shared" si="235"/>
        <v>#DIV/0!</v>
      </c>
      <c r="K572" s="43"/>
    </row>
    <row r="573" spans="1:11" ht="14.25" hidden="1">
      <c r="A573" s="7">
        <v>2080106</v>
      </c>
      <c r="B573" s="7" t="s">
        <v>1091</v>
      </c>
      <c r="C573" s="43"/>
      <c r="D573" s="43"/>
      <c r="E573" s="44">
        <f t="shared" si="233"/>
        <v>0</v>
      </c>
      <c r="F573" s="43"/>
      <c r="G573" s="43"/>
      <c r="H573" s="43"/>
      <c r="I573" s="48">
        <f t="shared" si="234"/>
        <v>0</v>
      </c>
      <c r="J573" s="49" t="e">
        <f t="shared" si="235"/>
        <v>#DIV/0!</v>
      </c>
      <c r="K573" s="43"/>
    </row>
    <row r="574" spans="1:11" ht="14.25" hidden="1">
      <c r="A574" s="7">
        <v>2080107</v>
      </c>
      <c r="B574" s="7" t="s">
        <v>1092</v>
      </c>
      <c r="C574" s="43"/>
      <c r="D574" s="43"/>
      <c r="E574" s="44">
        <f t="shared" si="233"/>
        <v>0</v>
      </c>
      <c r="F574" s="43"/>
      <c r="G574" s="43"/>
      <c r="H574" s="43"/>
      <c r="I574" s="48">
        <f t="shared" si="234"/>
        <v>0</v>
      </c>
      <c r="J574" s="49" t="e">
        <f t="shared" si="235"/>
        <v>#DIV/0!</v>
      </c>
      <c r="K574" s="43"/>
    </row>
    <row r="575" spans="1:11" ht="14.25" hidden="1">
      <c r="A575" s="7">
        <v>2080108</v>
      </c>
      <c r="B575" s="7" t="s">
        <v>748</v>
      </c>
      <c r="C575" s="43"/>
      <c r="D575" s="43"/>
      <c r="E575" s="44">
        <f t="shared" si="233"/>
        <v>0</v>
      </c>
      <c r="F575" s="43"/>
      <c r="G575" s="43"/>
      <c r="H575" s="43"/>
      <c r="I575" s="48">
        <f t="shared" si="234"/>
        <v>0</v>
      </c>
      <c r="J575" s="49" t="e">
        <f t="shared" si="235"/>
        <v>#DIV/0!</v>
      </c>
      <c r="K575" s="43"/>
    </row>
    <row r="576" spans="1:11" ht="14.25" hidden="1">
      <c r="A576" s="7">
        <v>2080109</v>
      </c>
      <c r="B576" s="7" t="s">
        <v>1093</v>
      </c>
      <c r="C576" s="43"/>
      <c r="D576" s="43"/>
      <c r="E576" s="44">
        <f t="shared" si="233"/>
        <v>0</v>
      </c>
      <c r="F576" s="43"/>
      <c r="G576" s="43"/>
      <c r="H576" s="43"/>
      <c r="I576" s="48">
        <f t="shared" si="234"/>
        <v>0</v>
      </c>
      <c r="J576" s="49" t="e">
        <f t="shared" si="235"/>
        <v>#DIV/0!</v>
      </c>
      <c r="K576" s="43"/>
    </row>
    <row r="577" spans="1:11" ht="14.25" hidden="1">
      <c r="A577" s="7">
        <v>2080110</v>
      </c>
      <c r="B577" s="7" t="s">
        <v>1094</v>
      </c>
      <c r="C577" s="43"/>
      <c r="D577" s="43"/>
      <c r="E577" s="44">
        <f t="shared" si="233"/>
        <v>0</v>
      </c>
      <c r="F577" s="43"/>
      <c r="G577" s="43"/>
      <c r="H577" s="43"/>
      <c r="I577" s="48">
        <f t="shared" si="234"/>
        <v>0</v>
      </c>
      <c r="J577" s="49" t="e">
        <f t="shared" si="235"/>
        <v>#DIV/0!</v>
      </c>
      <c r="K577" s="43"/>
    </row>
    <row r="578" spans="1:11" ht="14.25" hidden="1">
      <c r="A578" s="7">
        <v>2080111</v>
      </c>
      <c r="B578" s="7" t="s">
        <v>1095</v>
      </c>
      <c r="C578" s="43"/>
      <c r="D578" s="43"/>
      <c r="E578" s="44">
        <f t="shared" si="233"/>
        <v>0</v>
      </c>
      <c r="F578" s="43"/>
      <c r="G578" s="43"/>
      <c r="H578" s="43"/>
      <c r="I578" s="48">
        <f t="shared" si="234"/>
        <v>0</v>
      </c>
      <c r="J578" s="49" t="e">
        <f t="shared" si="235"/>
        <v>#DIV/0!</v>
      </c>
      <c r="K578" s="43"/>
    </row>
    <row r="579" spans="1:11" ht="14.25" hidden="1">
      <c r="A579" s="7">
        <v>2080112</v>
      </c>
      <c r="B579" s="7" t="s">
        <v>1096</v>
      </c>
      <c r="C579" s="43"/>
      <c r="D579" s="43"/>
      <c r="E579" s="44">
        <f t="shared" si="233"/>
        <v>0</v>
      </c>
      <c r="F579" s="43"/>
      <c r="G579" s="43"/>
      <c r="H579" s="43"/>
      <c r="I579" s="48">
        <f t="shared" si="234"/>
        <v>0</v>
      </c>
      <c r="J579" s="49" t="e">
        <f t="shared" si="235"/>
        <v>#DIV/0!</v>
      </c>
      <c r="K579" s="43"/>
    </row>
    <row r="580" spans="1:11" ht="14.25" hidden="1">
      <c r="A580" s="7">
        <v>2080199</v>
      </c>
      <c r="B580" s="7" t="s">
        <v>1097</v>
      </c>
      <c r="C580" s="43"/>
      <c r="D580" s="43"/>
      <c r="E580" s="44">
        <f t="shared" si="233"/>
        <v>0</v>
      </c>
      <c r="F580" s="43"/>
      <c r="G580" s="43"/>
      <c r="H580" s="43"/>
      <c r="I580" s="48">
        <f t="shared" si="234"/>
        <v>0</v>
      </c>
      <c r="J580" s="49" t="e">
        <f t="shared" si="235"/>
        <v>#DIV/0!</v>
      </c>
      <c r="K580" s="43"/>
    </row>
    <row r="581" spans="1:11" ht="14.25">
      <c r="A581" s="7">
        <v>20802</v>
      </c>
      <c r="B581" s="42" t="s">
        <v>1098</v>
      </c>
      <c r="C581" s="9">
        <f aca="true" t="shared" si="236" ref="C581:I581">SUM(C582:C588)</f>
        <v>34650</v>
      </c>
      <c r="D581" s="9">
        <f t="shared" si="236"/>
        <v>0</v>
      </c>
      <c r="E581" s="9">
        <f t="shared" si="236"/>
        <v>0</v>
      </c>
      <c r="F581" s="9">
        <f t="shared" si="236"/>
        <v>0</v>
      </c>
      <c r="G581" s="9">
        <f t="shared" si="236"/>
        <v>0</v>
      </c>
      <c r="H581" s="9">
        <f t="shared" si="236"/>
        <v>0</v>
      </c>
      <c r="I581" s="9">
        <f t="shared" si="236"/>
        <v>0</v>
      </c>
      <c r="J581" s="46" t="e">
        <f t="shared" si="235"/>
        <v>#DIV/0!</v>
      </c>
      <c r="K581" s="47"/>
    </row>
    <row r="582" spans="1:11" ht="14.25" hidden="1">
      <c r="A582" s="7">
        <v>2080201</v>
      </c>
      <c r="B582" s="7" t="s">
        <v>707</v>
      </c>
      <c r="C582" s="43"/>
      <c r="D582" s="43"/>
      <c r="E582" s="44">
        <f aca="true" t="shared" si="237" ref="E582:E588">SUM(F582:H582)</f>
        <v>0</v>
      </c>
      <c r="F582" s="43"/>
      <c r="G582" s="43"/>
      <c r="H582" s="43"/>
      <c r="I582" s="48">
        <f aca="true" t="shared" si="238" ref="I582:I588">E582-D582</f>
        <v>0</v>
      </c>
      <c r="J582" s="49" t="e">
        <f aca="true" t="shared" si="239" ref="J582:J591">I582/D582*100</f>
        <v>#DIV/0!</v>
      </c>
      <c r="K582" s="43"/>
    </row>
    <row r="583" spans="1:11" ht="14.25" hidden="1">
      <c r="A583" s="7">
        <v>2080202</v>
      </c>
      <c r="B583" s="7" t="s">
        <v>708</v>
      </c>
      <c r="C583" s="43"/>
      <c r="D583" s="43"/>
      <c r="E583" s="44">
        <f t="shared" si="237"/>
        <v>0</v>
      </c>
      <c r="F583" s="43"/>
      <c r="G583" s="43"/>
      <c r="H583" s="43"/>
      <c r="I583" s="48">
        <f t="shared" si="238"/>
        <v>0</v>
      </c>
      <c r="J583" s="49" t="e">
        <f t="shared" si="239"/>
        <v>#DIV/0!</v>
      </c>
      <c r="K583" s="43"/>
    </row>
    <row r="584" spans="1:11" ht="14.25" hidden="1">
      <c r="A584" s="7">
        <v>2080203</v>
      </c>
      <c r="B584" s="7" t="s">
        <v>709</v>
      </c>
      <c r="C584" s="43"/>
      <c r="D584" s="43"/>
      <c r="E584" s="44">
        <f t="shared" si="237"/>
        <v>0</v>
      </c>
      <c r="F584" s="43"/>
      <c r="G584" s="43"/>
      <c r="H584" s="43"/>
      <c r="I584" s="48">
        <f t="shared" si="238"/>
        <v>0</v>
      </c>
      <c r="J584" s="49" t="e">
        <f t="shared" si="239"/>
        <v>#DIV/0!</v>
      </c>
      <c r="K584" s="43"/>
    </row>
    <row r="585" spans="1:11" ht="14.25" hidden="1">
      <c r="A585" s="7">
        <v>2080206</v>
      </c>
      <c r="B585" s="7" t="s">
        <v>1099</v>
      </c>
      <c r="C585" s="43"/>
      <c r="D585" s="43"/>
      <c r="E585" s="44">
        <f t="shared" si="237"/>
        <v>0</v>
      </c>
      <c r="F585" s="43"/>
      <c r="G585" s="43"/>
      <c r="H585" s="43"/>
      <c r="I585" s="48">
        <f t="shared" si="238"/>
        <v>0</v>
      </c>
      <c r="J585" s="49" t="e">
        <f t="shared" si="239"/>
        <v>#DIV/0!</v>
      </c>
      <c r="K585" s="43"/>
    </row>
    <row r="586" spans="1:11" ht="14.25" hidden="1">
      <c r="A586" s="7">
        <v>2080207</v>
      </c>
      <c r="B586" s="7" t="s">
        <v>1100</v>
      </c>
      <c r="C586" s="43"/>
      <c r="D586" s="43"/>
      <c r="E586" s="44">
        <f t="shared" si="237"/>
        <v>0</v>
      </c>
      <c r="F586" s="43"/>
      <c r="G586" s="43"/>
      <c r="H586" s="43"/>
      <c r="I586" s="48">
        <f t="shared" si="238"/>
        <v>0</v>
      </c>
      <c r="J586" s="49" t="e">
        <f t="shared" si="239"/>
        <v>#DIV/0!</v>
      </c>
      <c r="K586" s="43"/>
    </row>
    <row r="587" spans="1:11" ht="14.25" hidden="1">
      <c r="A587" s="7">
        <v>2080208</v>
      </c>
      <c r="B587" s="7" t="s">
        <v>1101</v>
      </c>
      <c r="C587" s="43"/>
      <c r="D587" s="43"/>
      <c r="E587" s="44">
        <f t="shared" si="237"/>
        <v>0</v>
      </c>
      <c r="F587" s="43"/>
      <c r="G587" s="43"/>
      <c r="H587" s="43"/>
      <c r="I587" s="48">
        <f t="shared" si="238"/>
        <v>0</v>
      </c>
      <c r="J587" s="49" t="e">
        <f t="shared" si="239"/>
        <v>#DIV/0!</v>
      </c>
      <c r="K587" s="43"/>
    </row>
    <row r="588" spans="1:11" ht="14.25">
      <c r="A588" s="7">
        <v>2080299</v>
      </c>
      <c r="B588" s="7" t="s">
        <v>1102</v>
      </c>
      <c r="C588" s="43">
        <v>34650</v>
      </c>
      <c r="D588" s="43"/>
      <c r="E588" s="44">
        <f t="shared" si="237"/>
        <v>0</v>
      </c>
      <c r="F588" s="43"/>
      <c r="G588" s="43"/>
      <c r="H588" s="43"/>
      <c r="I588" s="48">
        <f t="shared" si="238"/>
        <v>0</v>
      </c>
      <c r="J588" s="49" t="e">
        <f t="shared" si="239"/>
        <v>#DIV/0!</v>
      </c>
      <c r="K588" s="43"/>
    </row>
    <row r="589" spans="1:11" ht="14.25" hidden="1">
      <c r="A589" s="7">
        <v>20804</v>
      </c>
      <c r="B589" s="42" t="s">
        <v>1103</v>
      </c>
      <c r="C589" s="9">
        <f aca="true" t="shared" si="240" ref="C589:I589">C590</f>
        <v>0</v>
      </c>
      <c r="D589" s="9">
        <f t="shared" si="240"/>
        <v>0</v>
      </c>
      <c r="E589" s="9">
        <f t="shared" si="240"/>
        <v>0</v>
      </c>
      <c r="F589" s="9">
        <f t="shared" si="240"/>
        <v>0</v>
      </c>
      <c r="G589" s="9">
        <f t="shared" si="240"/>
        <v>0</v>
      </c>
      <c r="H589" s="9">
        <f t="shared" si="240"/>
        <v>0</v>
      </c>
      <c r="I589" s="9">
        <f t="shared" si="240"/>
        <v>0</v>
      </c>
      <c r="J589" s="46" t="e">
        <f t="shared" si="239"/>
        <v>#DIV/0!</v>
      </c>
      <c r="K589" s="47"/>
    </row>
    <row r="590" spans="1:11" ht="14.25" hidden="1">
      <c r="A590" s="7">
        <v>2080402</v>
      </c>
      <c r="B590" s="7" t="s">
        <v>1104</v>
      </c>
      <c r="C590" s="43"/>
      <c r="D590" s="43"/>
      <c r="E590" s="44">
        <f>SUM(F590:H590)</f>
        <v>0</v>
      </c>
      <c r="F590" s="43"/>
      <c r="G590" s="43"/>
      <c r="H590" s="43"/>
      <c r="I590" s="48">
        <f>E590-D590</f>
        <v>0</v>
      </c>
      <c r="J590" s="49" t="e">
        <f t="shared" si="239"/>
        <v>#DIV/0!</v>
      </c>
      <c r="K590" s="43"/>
    </row>
    <row r="591" spans="1:11" ht="14.25" hidden="1">
      <c r="A591" s="7">
        <v>20805</v>
      </c>
      <c r="B591" s="42" t="s">
        <v>1105</v>
      </c>
      <c r="C591" s="9">
        <f aca="true" t="shared" si="241" ref="C591:I591">SUM(C592:C598)</f>
        <v>0</v>
      </c>
      <c r="D591" s="9">
        <f t="shared" si="241"/>
        <v>0</v>
      </c>
      <c r="E591" s="9">
        <f t="shared" si="241"/>
        <v>0</v>
      </c>
      <c r="F591" s="9">
        <f t="shared" si="241"/>
        <v>0</v>
      </c>
      <c r="G591" s="9">
        <f t="shared" si="241"/>
        <v>0</v>
      </c>
      <c r="H591" s="9">
        <f t="shared" si="241"/>
        <v>0</v>
      </c>
      <c r="I591" s="9">
        <f t="shared" si="241"/>
        <v>0</v>
      </c>
      <c r="J591" s="46" t="e">
        <f t="shared" si="239"/>
        <v>#DIV/0!</v>
      </c>
      <c r="K591" s="47"/>
    </row>
    <row r="592" spans="1:11" ht="14.25" hidden="1">
      <c r="A592" s="7">
        <v>2080501</v>
      </c>
      <c r="B592" s="7" t="s">
        <v>1106</v>
      </c>
      <c r="C592" s="43"/>
      <c r="D592" s="43"/>
      <c r="E592" s="44">
        <f aca="true" t="shared" si="242" ref="E592:E598">SUM(F592:H592)</f>
        <v>0</v>
      </c>
      <c r="F592" s="43"/>
      <c r="G592" s="43"/>
      <c r="H592" s="43"/>
      <c r="I592" s="48">
        <f aca="true" t="shared" si="243" ref="I592:I598">E592-D592</f>
        <v>0</v>
      </c>
      <c r="J592" s="49" t="e">
        <f aca="true" t="shared" si="244" ref="J592:J603">I592/D592*100</f>
        <v>#DIV/0!</v>
      </c>
      <c r="K592" s="43"/>
    </row>
    <row r="593" spans="1:11" ht="14.25" hidden="1">
      <c r="A593" s="7">
        <v>2080502</v>
      </c>
      <c r="B593" s="7" t="s">
        <v>1107</v>
      </c>
      <c r="C593" s="43"/>
      <c r="D593" s="43"/>
      <c r="E593" s="44">
        <f t="shared" si="242"/>
        <v>0</v>
      </c>
      <c r="F593" s="43"/>
      <c r="G593" s="43"/>
      <c r="H593" s="43"/>
      <c r="I593" s="48">
        <f t="shared" si="243"/>
        <v>0</v>
      </c>
      <c r="J593" s="49" t="e">
        <f t="shared" si="244"/>
        <v>#DIV/0!</v>
      </c>
      <c r="K593" s="43"/>
    </row>
    <row r="594" spans="1:11" ht="14.25" hidden="1">
      <c r="A594" s="7">
        <v>2080503</v>
      </c>
      <c r="B594" s="7" t="s">
        <v>1108</v>
      </c>
      <c r="C594" s="43"/>
      <c r="D594" s="43"/>
      <c r="E594" s="44">
        <f t="shared" si="242"/>
        <v>0</v>
      </c>
      <c r="F594" s="43"/>
      <c r="G594" s="43"/>
      <c r="H594" s="43"/>
      <c r="I594" s="48">
        <f t="shared" si="243"/>
        <v>0</v>
      </c>
      <c r="J594" s="49" t="e">
        <f t="shared" si="244"/>
        <v>#DIV/0!</v>
      </c>
      <c r="K594" s="43"/>
    </row>
    <row r="595" spans="1:11" ht="14.25" hidden="1">
      <c r="A595" s="7">
        <v>2080505</v>
      </c>
      <c r="B595" s="7" t="s">
        <v>1109</v>
      </c>
      <c r="C595" s="43"/>
      <c r="D595" s="43"/>
      <c r="E595" s="44">
        <f t="shared" si="242"/>
        <v>0</v>
      </c>
      <c r="F595" s="43"/>
      <c r="G595" s="43"/>
      <c r="H595" s="43"/>
      <c r="I595" s="48">
        <f t="shared" si="243"/>
        <v>0</v>
      </c>
      <c r="J595" s="49" t="e">
        <f t="shared" si="244"/>
        <v>#DIV/0!</v>
      </c>
      <c r="K595" s="43"/>
    </row>
    <row r="596" spans="1:11" ht="14.25" hidden="1">
      <c r="A596" s="7">
        <v>2080506</v>
      </c>
      <c r="B596" s="7" t="s">
        <v>1110</v>
      </c>
      <c r="C596" s="43"/>
      <c r="D596" s="43"/>
      <c r="E596" s="44">
        <f t="shared" si="242"/>
        <v>0</v>
      </c>
      <c r="F596" s="43"/>
      <c r="G596" s="43"/>
      <c r="H596" s="43"/>
      <c r="I596" s="48">
        <f t="shared" si="243"/>
        <v>0</v>
      </c>
      <c r="J596" s="49" t="e">
        <f t="shared" si="244"/>
        <v>#DIV/0!</v>
      </c>
      <c r="K596" s="43"/>
    </row>
    <row r="597" spans="1:11" ht="14.25" hidden="1">
      <c r="A597" s="7">
        <v>2080507</v>
      </c>
      <c r="B597" s="7" t="s">
        <v>1111</v>
      </c>
      <c r="C597" s="43"/>
      <c r="D597" s="43"/>
      <c r="E597" s="44">
        <f t="shared" si="242"/>
        <v>0</v>
      </c>
      <c r="F597" s="43"/>
      <c r="G597" s="43"/>
      <c r="H597" s="43"/>
      <c r="I597" s="48">
        <f t="shared" si="243"/>
        <v>0</v>
      </c>
      <c r="J597" s="49" t="e">
        <f t="shared" si="244"/>
        <v>#DIV/0!</v>
      </c>
      <c r="K597" s="43"/>
    </row>
    <row r="598" spans="1:11" ht="14.25" hidden="1">
      <c r="A598" s="7">
        <v>2080599</v>
      </c>
      <c r="B598" s="7" t="s">
        <v>1112</v>
      </c>
      <c r="C598" s="43"/>
      <c r="D598" s="43"/>
      <c r="E598" s="44">
        <f t="shared" si="242"/>
        <v>0</v>
      </c>
      <c r="F598" s="43"/>
      <c r="G598" s="43"/>
      <c r="H598" s="43"/>
      <c r="I598" s="48">
        <f t="shared" si="243"/>
        <v>0</v>
      </c>
      <c r="J598" s="49" t="e">
        <f t="shared" si="244"/>
        <v>#DIV/0!</v>
      </c>
      <c r="K598" s="43"/>
    </row>
    <row r="599" spans="1:11" ht="14.25" hidden="1">
      <c r="A599" s="7">
        <v>20806</v>
      </c>
      <c r="B599" s="42" t="s">
        <v>1113</v>
      </c>
      <c r="C599" s="9">
        <f aca="true" t="shared" si="245" ref="C599:I599">SUM(C600:C602)</f>
        <v>0</v>
      </c>
      <c r="D599" s="9">
        <f t="shared" si="245"/>
        <v>0</v>
      </c>
      <c r="E599" s="9">
        <f t="shared" si="245"/>
        <v>0</v>
      </c>
      <c r="F599" s="9">
        <f t="shared" si="245"/>
        <v>0</v>
      </c>
      <c r="G599" s="9">
        <f t="shared" si="245"/>
        <v>0</v>
      </c>
      <c r="H599" s="9">
        <f t="shared" si="245"/>
        <v>0</v>
      </c>
      <c r="I599" s="9">
        <f t="shared" si="245"/>
        <v>0</v>
      </c>
      <c r="J599" s="46" t="e">
        <f t="shared" si="244"/>
        <v>#DIV/0!</v>
      </c>
      <c r="K599" s="47"/>
    </row>
    <row r="600" spans="1:11" ht="14.25" hidden="1">
      <c r="A600" s="7">
        <v>2080601</v>
      </c>
      <c r="B600" s="7" t="s">
        <v>1114</v>
      </c>
      <c r="C600" s="43"/>
      <c r="D600" s="43"/>
      <c r="E600" s="44">
        <f>SUM(F600:H600)</f>
        <v>0</v>
      </c>
      <c r="F600" s="43"/>
      <c r="G600" s="43"/>
      <c r="H600" s="43"/>
      <c r="I600" s="48">
        <f>E600-D600</f>
        <v>0</v>
      </c>
      <c r="J600" s="49" t="e">
        <f t="shared" si="244"/>
        <v>#DIV/0!</v>
      </c>
      <c r="K600" s="43"/>
    </row>
    <row r="601" spans="1:11" ht="14.25" hidden="1">
      <c r="A601" s="7">
        <v>2080602</v>
      </c>
      <c r="B601" s="7" t="s">
        <v>1115</v>
      </c>
      <c r="C601" s="43"/>
      <c r="D601" s="43"/>
      <c r="E601" s="44">
        <f>SUM(F601:H601)</f>
        <v>0</v>
      </c>
      <c r="F601" s="43"/>
      <c r="G601" s="43"/>
      <c r="H601" s="43"/>
      <c r="I601" s="48">
        <f>E601-D601</f>
        <v>0</v>
      </c>
      <c r="J601" s="49" t="e">
        <f t="shared" si="244"/>
        <v>#DIV/0!</v>
      </c>
      <c r="K601" s="43"/>
    </row>
    <row r="602" spans="1:11" ht="14.25" hidden="1">
      <c r="A602" s="7">
        <v>2080699</v>
      </c>
      <c r="B602" s="7" t="s">
        <v>1116</v>
      </c>
      <c r="C602" s="43"/>
      <c r="D602" s="43"/>
      <c r="E602" s="44">
        <f>SUM(F602:H602)</f>
        <v>0</v>
      </c>
      <c r="F602" s="43"/>
      <c r="G602" s="43"/>
      <c r="H602" s="43"/>
      <c r="I602" s="48">
        <f>E602-D602</f>
        <v>0</v>
      </c>
      <c r="J602" s="49" t="e">
        <f t="shared" si="244"/>
        <v>#DIV/0!</v>
      </c>
      <c r="K602" s="43"/>
    </row>
    <row r="603" spans="1:11" ht="14.25" hidden="1">
      <c r="A603" s="7">
        <v>20807</v>
      </c>
      <c r="B603" s="42" t="s">
        <v>1117</v>
      </c>
      <c r="C603" s="9">
        <f aca="true" t="shared" si="246" ref="C603:I603">SUM(C604:C612)</f>
        <v>0</v>
      </c>
      <c r="D603" s="9">
        <f t="shared" si="246"/>
        <v>0</v>
      </c>
      <c r="E603" s="9">
        <f t="shared" si="246"/>
        <v>0</v>
      </c>
      <c r="F603" s="9">
        <f t="shared" si="246"/>
        <v>0</v>
      </c>
      <c r="G603" s="9">
        <f t="shared" si="246"/>
        <v>0</v>
      </c>
      <c r="H603" s="9">
        <f t="shared" si="246"/>
        <v>0</v>
      </c>
      <c r="I603" s="9">
        <f t="shared" si="246"/>
        <v>0</v>
      </c>
      <c r="J603" s="46" t="e">
        <f t="shared" si="244"/>
        <v>#DIV/0!</v>
      </c>
      <c r="K603" s="47"/>
    </row>
    <row r="604" spans="1:11" ht="14.25" hidden="1">
      <c r="A604" s="7">
        <v>2080701</v>
      </c>
      <c r="B604" s="7" t="s">
        <v>1118</v>
      </c>
      <c r="C604" s="43"/>
      <c r="D604" s="43"/>
      <c r="E604" s="44">
        <f aca="true" t="shared" si="247" ref="E604:E612">SUM(F604:H604)</f>
        <v>0</v>
      </c>
      <c r="F604" s="43"/>
      <c r="G604" s="43"/>
      <c r="H604" s="43"/>
      <c r="I604" s="48">
        <f aca="true" t="shared" si="248" ref="I604:I612">E604-D604</f>
        <v>0</v>
      </c>
      <c r="J604" s="49" t="e">
        <f aca="true" t="shared" si="249" ref="J604:J613">I604/D604*100</f>
        <v>#DIV/0!</v>
      </c>
      <c r="K604" s="43"/>
    </row>
    <row r="605" spans="1:11" ht="14.25" hidden="1">
      <c r="A605" s="7">
        <v>2080702</v>
      </c>
      <c r="B605" s="7" t="s">
        <v>1119</v>
      </c>
      <c r="C605" s="43"/>
      <c r="D605" s="43"/>
      <c r="E605" s="44">
        <f t="shared" si="247"/>
        <v>0</v>
      </c>
      <c r="F605" s="43"/>
      <c r="G605" s="43"/>
      <c r="H605" s="43"/>
      <c r="I605" s="48">
        <f t="shared" si="248"/>
        <v>0</v>
      </c>
      <c r="J605" s="49" t="e">
        <f t="shared" si="249"/>
        <v>#DIV/0!</v>
      </c>
      <c r="K605" s="43"/>
    </row>
    <row r="606" spans="1:11" ht="14.25" hidden="1">
      <c r="A606" s="7">
        <v>2080704</v>
      </c>
      <c r="B606" s="7" t="s">
        <v>1120</v>
      </c>
      <c r="C606" s="43"/>
      <c r="D606" s="43"/>
      <c r="E606" s="44">
        <f t="shared" si="247"/>
        <v>0</v>
      </c>
      <c r="F606" s="43"/>
      <c r="G606" s="43"/>
      <c r="H606" s="43"/>
      <c r="I606" s="48">
        <f t="shared" si="248"/>
        <v>0</v>
      </c>
      <c r="J606" s="49" t="e">
        <f t="shared" si="249"/>
        <v>#DIV/0!</v>
      </c>
      <c r="K606" s="43"/>
    </row>
    <row r="607" spans="1:11" ht="14.25" hidden="1">
      <c r="A607" s="7">
        <v>2080705</v>
      </c>
      <c r="B607" s="7" t="s">
        <v>1121</v>
      </c>
      <c r="C607" s="43"/>
      <c r="D607" s="43"/>
      <c r="E607" s="44">
        <f t="shared" si="247"/>
        <v>0</v>
      </c>
      <c r="F607" s="43"/>
      <c r="G607" s="43"/>
      <c r="H607" s="43"/>
      <c r="I607" s="48">
        <f t="shared" si="248"/>
        <v>0</v>
      </c>
      <c r="J607" s="49" t="e">
        <f t="shared" si="249"/>
        <v>#DIV/0!</v>
      </c>
      <c r="K607" s="43"/>
    </row>
    <row r="608" spans="1:11" ht="14.25" hidden="1">
      <c r="A608" s="7">
        <v>2080709</v>
      </c>
      <c r="B608" s="7" t="s">
        <v>1122</v>
      </c>
      <c r="C608" s="43"/>
      <c r="D608" s="43"/>
      <c r="E608" s="44">
        <f t="shared" si="247"/>
        <v>0</v>
      </c>
      <c r="F608" s="43"/>
      <c r="G608" s="43"/>
      <c r="H608" s="43"/>
      <c r="I608" s="48">
        <f t="shared" si="248"/>
        <v>0</v>
      </c>
      <c r="J608" s="49" t="e">
        <f t="shared" si="249"/>
        <v>#DIV/0!</v>
      </c>
      <c r="K608" s="43"/>
    </row>
    <row r="609" spans="1:11" ht="14.25" hidden="1">
      <c r="A609" s="7">
        <v>2080711</v>
      </c>
      <c r="B609" s="7" t="s">
        <v>1123</v>
      </c>
      <c r="C609" s="43"/>
      <c r="D609" s="43"/>
      <c r="E609" s="44">
        <f t="shared" si="247"/>
        <v>0</v>
      </c>
      <c r="F609" s="43"/>
      <c r="G609" s="43"/>
      <c r="H609" s="43"/>
      <c r="I609" s="48">
        <f t="shared" si="248"/>
        <v>0</v>
      </c>
      <c r="J609" s="49" t="e">
        <f t="shared" si="249"/>
        <v>#DIV/0!</v>
      </c>
      <c r="K609" s="43"/>
    </row>
    <row r="610" spans="1:11" ht="14.25" hidden="1">
      <c r="A610" s="7">
        <v>2080712</v>
      </c>
      <c r="B610" s="7" t="s">
        <v>1124</v>
      </c>
      <c r="C610" s="43"/>
      <c r="D610" s="43"/>
      <c r="E610" s="44">
        <f t="shared" si="247"/>
        <v>0</v>
      </c>
      <c r="F610" s="43"/>
      <c r="G610" s="43"/>
      <c r="H610" s="43"/>
      <c r="I610" s="48">
        <f t="shared" si="248"/>
        <v>0</v>
      </c>
      <c r="J610" s="49" t="e">
        <f t="shared" si="249"/>
        <v>#DIV/0!</v>
      </c>
      <c r="K610" s="43"/>
    </row>
    <row r="611" spans="1:11" ht="14.25" hidden="1">
      <c r="A611" s="7">
        <v>2080713</v>
      </c>
      <c r="B611" s="7" t="s">
        <v>1125</v>
      </c>
      <c r="C611" s="43"/>
      <c r="D611" s="43"/>
      <c r="E611" s="44">
        <f t="shared" si="247"/>
        <v>0</v>
      </c>
      <c r="F611" s="43"/>
      <c r="G611" s="43"/>
      <c r="H611" s="43"/>
      <c r="I611" s="48">
        <f t="shared" si="248"/>
        <v>0</v>
      </c>
      <c r="J611" s="49" t="e">
        <f t="shared" si="249"/>
        <v>#DIV/0!</v>
      </c>
      <c r="K611" s="43"/>
    </row>
    <row r="612" spans="1:11" ht="14.25" hidden="1">
      <c r="A612" s="7">
        <v>2080799</v>
      </c>
      <c r="B612" s="7" t="s">
        <v>1126</v>
      </c>
      <c r="C612" s="43"/>
      <c r="D612" s="43"/>
      <c r="E612" s="44">
        <f t="shared" si="247"/>
        <v>0</v>
      </c>
      <c r="F612" s="43"/>
      <c r="G612" s="43"/>
      <c r="H612" s="43"/>
      <c r="I612" s="48">
        <f t="shared" si="248"/>
        <v>0</v>
      </c>
      <c r="J612" s="49" t="e">
        <f t="shared" si="249"/>
        <v>#DIV/0!</v>
      </c>
      <c r="K612" s="43"/>
    </row>
    <row r="613" spans="1:11" ht="14.25" hidden="1">
      <c r="A613" s="7">
        <v>20808</v>
      </c>
      <c r="B613" s="42" t="s">
        <v>1127</v>
      </c>
      <c r="C613" s="9">
        <f aca="true" t="shared" si="250" ref="C613:I613">SUM(C614:C620)</f>
        <v>0</v>
      </c>
      <c r="D613" s="9">
        <f t="shared" si="250"/>
        <v>0</v>
      </c>
      <c r="E613" s="9">
        <f t="shared" si="250"/>
        <v>0</v>
      </c>
      <c r="F613" s="9">
        <f t="shared" si="250"/>
        <v>0</v>
      </c>
      <c r="G613" s="9">
        <f t="shared" si="250"/>
        <v>0</v>
      </c>
      <c r="H613" s="9">
        <f t="shared" si="250"/>
        <v>0</v>
      </c>
      <c r="I613" s="9">
        <f t="shared" si="250"/>
        <v>0</v>
      </c>
      <c r="J613" s="46" t="e">
        <f t="shared" si="249"/>
        <v>#DIV/0!</v>
      </c>
      <c r="K613" s="47"/>
    </row>
    <row r="614" spans="1:11" ht="14.25" hidden="1">
      <c r="A614" s="7">
        <v>2080801</v>
      </c>
      <c r="B614" s="7" t="s">
        <v>1128</v>
      </c>
      <c r="C614" s="43"/>
      <c r="D614" s="43"/>
      <c r="E614" s="44">
        <f aca="true" t="shared" si="251" ref="E614:E620">SUM(F614:H614)</f>
        <v>0</v>
      </c>
      <c r="F614" s="43"/>
      <c r="G614" s="43"/>
      <c r="H614" s="43"/>
      <c r="I614" s="48">
        <f aca="true" t="shared" si="252" ref="I614:I620">E614-D614</f>
        <v>0</v>
      </c>
      <c r="J614" s="49" t="e">
        <f aca="true" t="shared" si="253" ref="J614:J621">I614/D614*100</f>
        <v>#DIV/0!</v>
      </c>
      <c r="K614" s="43"/>
    </row>
    <row r="615" spans="1:11" ht="14.25" hidden="1">
      <c r="A615" s="7">
        <v>2080802</v>
      </c>
      <c r="B615" s="7" t="s">
        <v>1129</v>
      </c>
      <c r="C615" s="43"/>
      <c r="D615" s="43"/>
      <c r="E615" s="44">
        <f t="shared" si="251"/>
        <v>0</v>
      </c>
      <c r="F615" s="43"/>
      <c r="G615" s="43"/>
      <c r="H615" s="43"/>
      <c r="I615" s="48">
        <f t="shared" si="252"/>
        <v>0</v>
      </c>
      <c r="J615" s="49" t="e">
        <f t="shared" si="253"/>
        <v>#DIV/0!</v>
      </c>
      <c r="K615" s="43"/>
    </row>
    <row r="616" spans="1:11" ht="14.25" hidden="1">
      <c r="A616" s="7">
        <v>2080803</v>
      </c>
      <c r="B616" s="7" t="s">
        <v>1130</v>
      </c>
      <c r="C616" s="43"/>
      <c r="D616" s="43"/>
      <c r="E616" s="44">
        <f t="shared" si="251"/>
        <v>0</v>
      </c>
      <c r="F616" s="43"/>
      <c r="G616" s="43"/>
      <c r="H616" s="43"/>
      <c r="I616" s="48">
        <f t="shared" si="252"/>
        <v>0</v>
      </c>
      <c r="J616" s="49" t="e">
        <f t="shared" si="253"/>
        <v>#DIV/0!</v>
      </c>
      <c r="K616" s="43"/>
    </row>
    <row r="617" spans="1:11" ht="14.25" hidden="1">
      <c r="A617" s="7">
        <v>2080804</v>
      </c>
      <c r="B617" s="7" t="s">
        <v>1131</v>
      </c>
      <c r="C617" s="43"/>
      <c r="D617" s="43"/>
      <c r="E617" s="44">
        <f t="shared" si="251"/>
        <v>0</v>
      </c>
      <c r="F617" s="43"/>
      <c r="G617" s="43"/>
      <c r="H617" s="43"/>
      <c r="I617" s="48">
        <f t="shared" si="252"/>
        <v>0</v>
      </c>
      <c r="J617" s="49" t="e">
        <f t="shared" si="253"/>
        <v>#DIV/0!</v>
      </c>
      <c r="K617" s="43"/>
    </row>
    <row r="618" spans="1:11" ht="14.25" hidden="1">
      <c r="A618" s="7">
        <v>2080805</v>
      </c>
      <c r="B618" s="7" t="s">
        <v>1132</v>
      </c>
      <c r="C618" s="43"/>
      <c r="D618" s="43"/>
      <c r="E618" s="44">
        <f t="shared" si="251"/>
        <v>0</v>
      </c>
      <c r="F618" s="43"/>
      <c r="G618" s="43"/>
      <c r="H618" s="43"/>
      <c r="I618" s="48">
        <f t="shared" si="252"/>
        <v>0</v>
      </c>
      <c r="J618" s="49" t="e">
        <f t="shared" si="253"/>
        <v>#DIV/0!</v>
      </c>
      <c r="K618" s="43"/>
    </row>
    <row r="619" spans="1:11" ht="14.25" hidden="1">
      <c r="A619" s="7">
        <v>2080806</v>
      </c>
      <c r="B619" s="7" t="s">
        <v>1133</v>
      </c>
      <c r="C619" s="43"/>
      <c r="D619" s="43"/>
      <c r="E619" s="44">
        <f t="shared" si="251"/>
        <v>0</v>
      </c>
      <c r="F619" s="43"/>
      <c r="G619" s="43"/>
      <c r="H619" s="43"/>
      <c r="I619" s="48">
        <f t="shared" si="252"/>
        <v>0</v>
      </c>
      <c r="J619" s="49" t="e">
        <f t="shared" si="253"/>
        <v>#DIV/0!</v>
      </c>
      <c r="K619" s="43"/>
    </row>
    <row r="620" spans="1:11" ht="14.25" hidden="1">
      <c r="A620" s="7">
        <v>2080899</v>
      </c>
      <c r="B620" s="7" t="s">
        <v>1134</v>
      </c>
      <c r="C620" s="43"/>
      <c r="D620" s="43"/>
      <c r="E620" s="44">
        <f t="shared" si="251"/>
        <v>0</v>
      </c>
      <c r="F620" s="43"/>
      <c r="G620" s="43"/>
      <c r="H620" s="43"/>
      <c r="I620" s="48">
        <f t="shared" si="252"/>
        <v>0</v>
      </c>
      <c r="J620" s="49" t="e">
        <f t="shared" si="253"/>
        <v>#DIV/0!</v>
      </c>
      <c r="K620" s="43"/>
    </row>
    <row r="621" spans="1:11" ht="14.25" hidden="1">
      <c r="A621" s="7">
        <v>20809</v>
      </c>
      <c r="B621" s="42" t="s">
        <v>1135</v>
      </c>
      <c r="C621" s="9">
        <f aca="true" t="shared" si="254" ref="C621:I621">SUM(C622:C627)</f>
        <v>0</v>
      </c>
      <c r="D621" s="9">
        <f t="shared" si="254"/>
        <v>0</v>
      </c>
      <c r="E621" s="9">
        <f t="shared" si="254"/>
        <v>0</v>
      </c>
      <c r="F621" s="9">
        <f t="shared" si="254"/>
        <v>0</v>
      </c>
      <c r="G621" s="9">
        <f t="shared" si="254"/>
        <v>0</v>
      </c>
      <c r="H621" s="9">
        <f t="shared" si="254"/>
        <v>0</v>
      </c>
      <c r="I621" s="9">
        <f t="shared" si="254"/>
        <v>0</v>
      </c>
      <c r="J621" s="46" t="e">
        <f t="shared" si="253"/>
        <v>#DIV/0!</v>
      </c>
      <c r="K621" s="47"/>
    </row>
    <row r="622" spans="1:11" ht="14.25" hidden="1">
      <c r="A622" s="7">
        <v>2080901</v>
      </c>
      <c r="B622" s="7" t="s">
        <v>1136</v>
      </c>
      <c r="C622" s="43"/>
      <c r="D622" s="43"/>
      <c r="E622" s="44">
        <f aca="true" t="shared" si="255" ref="E622:E627">SUM(F622:H622)</f>
        <v>0</v>
      </c>
      <c r="F622" s="43"/>
      <c r="G622" s="43"/>
      <c r="H622" s="43"/>
      <c r="I622" s="48">
        <f aca="true" t="shared" si="256" ref="I622:I627">E622-D622</f>
        <v>0</v>
      </c>
      <c r="J622" s="49" t="e">
        <f aca="true" t="shared" si="257" ref="J622:J628">I622/D622*100</f>
        <v>#DIV/0!</v>
      </c>
      <c r="K622" s="43"/>
    </row>
    <row r="623" spans="1:11" ht="14.25" hidden="1">
      <c r="A623" s="7">
        <v>2080902</v>
      </c>
      <c r="B623" s="7" t="s">
        <v>1137</v>
      </c>
      <c r="C623" s="43"/>
      <c r="D623" s="43"/>
      <c r="E623" s="44">
        <f t="shared" si="255"/>
        <v>0</v>
      </c>
      <c r="F623" s="43"/>
      <c r="G623" s="43"/>
      <c r="H623" s="43"/>
      <c r="I623" s="48">
        <f t="shared" si="256"/>
        <v>0</v>
      </c>
      <c r="J623" s="49" t="e">
        <f t="shared" si="257"/>
        <v>#DIV/0!</v>
      </c>
      <c r="K623" s="43"/>
    </row>
    <row r="624" spans="1:11" ht="14.25" hidden="1">
      <c r="A624" s="7">
        <v>2080903</v>
      </c>
      <c r="B624" s="7" t="s">
        <v>1138</v>
      </c>
      <c r="C624" s="43"/>
      <c r="D624" s="43"/>
      <c r="E624" s="44">
        <f t="shared" si="255"/>
        <v>0</v>
      </c>
      <c r="F624" s="43"/>
      <c r="G624" s="43"/>
      <c r="H624" s="43"/>
      <c r="I624" s="48">
        <f t="shared" si="256"/>
        <v>0</v>
      </c>
      <c r="J624" s="49" t="e">
        <f t="shared" si="257"/>
        <v>#DIV/0!</v>
      </c>
      <c r="K624" s="43"/>
    </row>
    <row r="625" spans="1:11" ht="14.25" hidden="1">
      <c r="A625" s="7">
        <v>2080904</v>
      </c>
      <c r="B625" s="7" t="s">
        <v>1139</v>
      </c>
      <c r="C625" s="43"/>
      <c r="D625" s="43"/>
      <c r="E625" s="44">
        <f t="shared" si="255"/>
        <v>0</v>
      </c>
      <c r="F625" s="43"/>
      <c r="G625" s="43"/>
      <c r="H625" s="43"/>
      <c r="I625" s="48">
        <f t="shared" si="256"/>
        <v>0</v>
      </c>
      <c r="J625" s="49" t="e">
        <f t="shared" si="257"/>
        <v>#DIV/0!</v>
      </c>
      <c r="K625" s="43"/>
    </row>
    <row r="626" spans="1:11" ht="14.25" hidden="1">
      <c r="A626" s="7">
        <v>2080905</v>
      </c>
      <c r="B626" s="7" t="s">
        <v>1140</v>
      </c>
      <c r="C626" s="43"/>
      <c r="D626" s="43"/>
      <c r="E626" s="44">
        <f t="shared" si="255"/>
        <v>0</v>
      </c>
      <c r="F626" s="43"/>
      <c r="G626" s="43"/>
      <c r="H626" s="43"/>
      <c r="I626" s="48">
        <f t="shared" si="256"/>
        <v>0</v>
      </c>
      <c r="J626" s="49" t="e">
        <f t="shared" si="257"/>
        <v>#DIV/0!</v>
      </c>
      <c r="K626" s="43"/>
    </row>
    <row r="627" spans="1:11" ht="14.25" hidden="1">
      <c r="A627" s="7">
        <v>2080999</v>
      </c>
      <c r="B627" s="7" t="s">
        <v>1141</v>
      </c>
      <c r="C627" s="43"/>
      <c r="D627" s="43"/>
      <c r="E627" s="44">
        <f t="shared" si="255"/>
        <v>0</v>
      </c>
      <c r="F627" s="43"/>
      <c r="G627" s="43"/>
      <c r="H627" s="43"/>
      <c r="I627" s="48">
        <f t="shared" si="256"/>
        <v>0</v>
      </c>
      <c r="J627" s="49" t="e">
        <f t="shared" si="257"/>
        <v>#DIV/0!</v>
      </c>
      <c r="K627" s="43"/>
    </row>
    <row r="628" spans="1:11" ht="14.25" hidden="1">
      <c r="A628" s="7">
        <v>20810</v>
      </c>
      <c r="B628" s="42" t="s">
        <v>1142</v>
      </c>
      <c r="C628" s="9">
        <f aca="true" t="shared" si="258" ref="C628:I628">SUM(C629:C635)</f>
        <v>0</v>
      </c>
      <c r="D628" s="9">
        <f t="shared" si="258"/>
        <v>0</v>
      </c>
      <c r="E628" s="9">
        <f t="shared" si="258"/>
        <v>0</v>
      </c>
      <c r="F628" s="9">
        <f t="shared" si="258"/>
        <v>0</v>
      </c>
      <c r="G628" s="9">
        <f t="shared" si="258"/>
        <v>0</v>
      </c>
      <c r="H628" s="9">
        <f t="shared" si="258"/>
        <v>0</v>
      </c>
      <c r="I628" s="9">
        <f t="shared" si="258"/>
        <v>0</v>
      </c>
      <c r="J628" s="46" t="e">
        <f t="shared" si="257"/>
        <v>#DIV/0!</v>
      </c>
      <c r="K628" s="47"/>
    </row>
    <row r="629" spans="1:11" ht="14.25" hidden="1">
      <c r="A629" s="7">
        <v>2081001</v>
      </c>
      <c r="B629" s="7" t="s">
        <v>1143</v>
      </c>
      <c r="C629" s="43"/>
      <c r="D629" s="43"/>
      <c r="E629" s="44">
        <f aca="true" t="shared" si="259" ref="E629:E635">SUM(F629:H629)</f>
        <v>0</v>
      </c>
      <c r="F629" s="43"/>
      <c r="G629" s="43"/>
      <c r="H629" s="43"/>
      <c r="I629" s="48">
        <f aca="true" t="shared" si="260" ref="I629:I635">E629-D629</f>
        <v>0</v>
      </c>
      <c r="J629" s="49" t="e">
        <f aca="true" t="shared" si="261" ref="J629:J636">I629/D629*100</f>
        <v>#DIV/0!</v>
      </c>
      <c r="K629" s="43"/>
    </row>
    <row r="630" spans="1:11" ht="14.25" hidden="1">
      <c r="A630" s="7">
        <v>2081002</v>
      </c>
      <c r="B630" s="7" t="s">
        <v>1144</v>
      </c>
      <c r="C630" s="43"/>
      <c r="D630" s="43"/>
      <c r="E630" s="44">
        <f t="shared" si="259"/>
        <v>0</v>
      </c>
      <c r="F630" s="43"/>
      <c r="G630" s="43"/>
      <c r="H630" s="43"/>
      <c r="I630" s="48">
        <f t="shared" si="260"/>
        <v>0</v>
      </c>
      <c r="J630" s="49" t="e">
        <f t="shared" si="261"/>
        <v>#DIV/0!</v>
      </c>
      <c r="K630" s="43"/>
    </row>
    <row r="631" spans="1:11" ht="14.25" hidden="1">
      <c r="A631" s="7">
        <v>2081003</v>
      </c>
      <c r="B631" s="7" t="s">
        <v>1145</v>
      </c>
      <c r="C631" s="43"/>
      <c r="D631" s="43"/>
      <c r="E631" s="44">
        <f t="shared" si="259"/>
        <v>0</v>
      </c>
      <c r="F631" s="43"/>
      <c r="G631" s="43"/>
      <c r="H631" s="43"/>
      <c r="I631" s="48">
        <f t="shared" si="260"/>
        <v>0</v>
      </c>
      <c r="J631" s="49" t="e">
        <f t="shared" si="261"/>
        <v>#DIV/0!</v>
      </c>
      <c r="K631" s="43"/>
    </row>
    <row r="632" spans="1:11" ht="14.25" hidden="1">
      <c r="A632" s="7">
        <v>2081004</v>
      </c>
      <c r="B632" s="7" t="s">
        <v>1146</v>
      </c>
      <c r="C632" s="43"/>
      <c r="D632" s="43"/>
      <c r="E632" s="44">
        <f t="shared" si="259"/>
        <v>0</v>
      </c>
      <c r="F632" s="43"/>
      <c r="G632" s="43"/>
      <c r="H632" s="43"/>
      <c r="I632" s="48">
        <f t="shared" si="260"/>
        <v>0</v>
      </c>
      <c r="J632" s="49" t="e">
        <f t="shared" si="261"/>
        <v>#DIV/0!</v>
      </c>
      <c r="K632" s="43"/>
    </row>
    <row r="633" spans="1:11" ht="14.25" hidden="1">
      <c r="A633" s="7">
        <v>2081005</v>
      </c>
      <c r="B633" s="7" t="s">
        <v>1147</v>
      </c>
      <c r="C633" s="43"/>
      <c r="D633" s="43"/>
      <c r="E633" s="44">
        <f t="shared" si="259"/>
        <v>0</v>
      </c>
      <c r="F633" s="43"/>
      <c r="G633" s="43"/>
      <c r="H633" s="43"/>
      <c r="I633" s="48">
        <f t="shared" si="260"/>
        <v>0</v>
      </c>
      <c r="J633" s="49" t="e">
        <f t="shared" si="261"/>
        <v>#DIV/0!</v>
      </c>
      <c r="K633" s="43"/>
    </row>
    <row r="634" spans="1:11" ht="14.25" hidden="1">
      <c r="A634" s="7">
        <v>2081006</v>
      </c>
      <c r="B634" s="7" t="s">
        <v>1148</v>
      </c>
      <c r="C634" s="43"/>
      <c r="D634" s="43"/>
      <c r="E634" s="44">
        <f t="shared" si="259"/>
        <v>0</v>
      </c>
      <c r="F634" s="43"/>
      <c r="G634" s="43"/>
      <c r="H634" s="43"/>
      <c r="I634" s="48">
        <f t="shared" si="260"/>
        <v>0</v>
      </c>
      <c r="J634" s="49" t="e">
        <f t="shared" si="261"/>
        <v>#DIV/0!</v>
      </c>
      <c r="K634" s="43"/>
    </row>
    <row r="635" spans="1:11" ht="14.25" hidden="1">
      <c r="A635" s="7">
        <v>2081099</v>
      </c>
      <c r="B635" s="7" t="s">
        <v>1149</v>
      </c>
      <c r="C635" s="43"/>
      <c r="D635" s="43"/>
      <c r="E635" s="44">
        <f t="shared" si="259"/>
        <v>0</v>
      </c>
      <c r="F635" s="43"/>
      <c r="G635" s="43"/>
      <c r="H635" s="43"/>
      <c r="I635" s="48">
        <f t="shared" si="260"/>
        <v>0</v>
      </c>
      <c r="J635" s="49" t="e">
        <f t="shared" si="261"/>
        <v>#DIV/0!</v>
      </c>
      <c r="K635" s="43"/>
    </row>
    <row r="636" spans="1:11" ht="14.25" hidden="1">
      <c r="A636" s="7">
        <v>20811</v>
      </c>
      <c r="B636" s="42" t="s">
        <v>1150</v>
      </c>
      <c r="C636" s="9">
        <f aca="true" t="shared" si="262" ref="C636:I636">SUM(C637:C644)</f>
        <v>0</v>
      </c>
      <c r="D636" s="9">
        <f t="shared" si="262"/>
        <v>0</v>
      </c>
      <c r="E636" s="9">
        <f t="shared" si="262"/>
        <v>0</v>
      </c>
      <c r="F636" s="9">
        <f t="shared" si="262"/>
        <v>0</v>
      </c>
      <c r="G636" s="9">
        <f t="shared" si="262"/>
        <v>0</v>
      </c>
      <c r="H636" s="9">
        <f t="shared" si="262"/>
        <v>0</v>
      </c>
      <c r="I636" s="9">
        <f t="shared" si="262"/>
        <v>0</v>
      </c>
      <c r="J636" s="46" t="e">
        <f t="shared" si="261"/>
        <v>#DIV/0!</v>
      </c>
      <c r="K636" s="47"/>
    </row>
    <row r="637" spans="1:11" ht="14.25" hidden="1">
      <c r="A637" s="7">
        <v>2081101</v>
      </c>
      <c r="B637" s="7" t="s">
        <v>707</v>
      </c>
      <c r="C637" s="43"/>
      <c r="D637" s="43"/>
      <c r="E637" s="44">
        <f aca="true" t="shared" si="263" ref="E637:E644">SUM(F637:H637)</f>
        <v>0</v>
      </c>
      <c r="F637" s="43"/>
      <c r="G637" s="43"/>
      <c r="H637" s="43"/>
      <c r="I637" s="48">
        <f aca="true" t="shared" si="264" ref="I637:I644">E637-D637</f>
        <v>0</v>
      </c>
      <c r="J637" s="49" t="e">
        <f aca="true" t="shared" si="265" ref="J637:J644">I637/D637*100</f>
        <v>#DIV/0!</v>
      </c>
      <c r="K637" s="43"/>
    </row>
    <row r="638" spans="1:11" ht="14.25" hidden="1">
      <c r="A638" s="7">
        <v>2081102</v>
      </c>
      <c r="B638" s="7" t="s">
        <v>708</v>
      </c>
      <c r="C638" s="43"/>
      <c r="D638" s="43"/>
      <c r="E638" s="44">
        <f t="shared" si="263"/>
        <v>0</v>
      </c>
      <c r="F638" s="43"/>
      <c r="G638" s="43"/>
      <c r="H638" s="43"/>
      <c r="I638" s="48">
        <f t="shared" si="264"/>
        <v>0</v>
      </c>
      <c r="J638" s="49" t="e">
        <f t="shared" si="265"/>
        <v>#DIV/0!</v>
      </c>
      <c r="K638" s="43"/>
    </row>
    <row r="639" spans="1:11" ht="14.25" hidden="1">
      <c r="A639" s="7">
        <v>2081103</v>
      </c>
      <c r="B639" s="7" t="s">
        <v>709</v>
      </c>
      <c r="C639" s="43"/>
      <c r="D639" s="43"/>
      <c r="E639" s="44">
        <f t="shared" si="263"/>
        <v>0</v>
      </c>
      <c r="F639" s="43"/>
      <c r="G639" s="43"/>
      <c r="H639" s="43"/>
      <c r="I639" s="48">
        <f t="shared" si="264"/>
        <v>0</v>
      </c>
      <c r="J639" s="49" t="e">
        <f t="shared" si="265"/>
        <v>#DIV/0!</v>
      </c>
      <c r="K639" s="43"/>
    </row>
    <row r="640" spans="1:11" ht="14.25" hidden="1">
      <c r="A640" s="7">
        <v>2081104</v>
      </c>
      <c r="B640" s="7" t="s">
        <v>1151</v>
      </c>
      <c r="C640" s="43"/>
      <c r="D640" s="43"/>
      <c r="E640" s="44">
        <f t="shared" si="263"/>
        <v>0</v>
      </c>
      <c r="F640" s="43"/>
      <c r="G640" s="43"/>
      <c r="H640" s="43"/>
      <c r="I640" s="48">
        <f t="shared" si="264"/>
        <v>0</v>
      </c>
      <c r="J640" s="49" t="e">
        <f t="shared" si="265"/>
        <v>#DIV/0!</v>
      </c>
      <c r="K640" s="43"/>
    </row>
    <row r="641" spans="1:11" ht="14.25" hidden="1">
      <c r="A641" s="7">
        <v>2081105</v>
      </c>
      <c r="B641" s="7" t="s">
        <v>1152</v>
      </c>
      <c r="C641" s="43"/>
      <c r="D641" s="43"/>
      <c r="E641" s="44">
        <f t="shared" si="263"/>
        <v>0</v>
      </c>
      <c r="F641" s="43"/>
      <c r="G641" s="43"/>
      <c r="H641" s="43"/>
      <c r="I641" s="48">
        <f t="shared" si="264"/>
        <v>0</v>
      </c>
      <c r="J641" s="49" t="e">
        <f t="shared" si="265"/>
        <v>#DIV/0!</v>
      </c>
      <c r="K641" s="43"/>
    </row>
    <row r="642" spans="1:11" ht="14.25" hidden="1">
      <c r="A642" s="7">
        <v>2081106</v>
      </c>
      <c r="B642" s="7" t="s">
        <v>1153</v>
      </c>
      <c r="C642" s="43"/>
      <c r="D642" s="43"/>
      <c r="E642" s="44">
        <f t="shared" si="263"/>
        <v>0</v>
      </c>
      <c r="F642" s="43"/>
      <c r="G642" s="43"/>
      <c r="H642" s="43"/>
      <c r="I642" s="48">
        <f t="shared" si="264"/>
        <v>0</v>
      </c>
      <c r="J642" s="49" t="e">
        <f t="shared" si="265"/>
        <v>#DIV/0!</v>
      </c>
      <c r="K642" s="43"/>
    </row>
    <row r="643" spans="1:11" ht="14.25" hidden="1">
      <c r="A643" s="7">
        <v>2081107</v>
      </c>
      <c r="B643" s="7" t="s">
        <v>1154</v>
      </c>
      <c r="C643" s="43"/>
      <c r="D643" s="43"/>
      <c r="E643" s="44">
        <f t="shared" si="263"/>
        <v>0</v>
      </c>
      <c r="F643" s="43"/>
      <c r="G643" s="43"/>
      <c r="H643" s="43"/>
      <c r="I643" s="48">
        <f t="shared" si="264"/>
        <v>0</v>
      </c>
      <c r="J643" s="49" t="e">
        <f t="shared" si="265"/>
        <v>#DIV/0!</v>
      </c>
      <c r="K643" s="43"/>
    </row>
    <row r="644" spans="1:11" ht="14.25" hidden="1">
      <c r="A644" s="7">
        <v>2081199</v>
      </c>
      <c r="B644" s="7" t="s">
        <v>1155</v>
      </c>
      <c r="C644" s="43"/>
      <c r="D644" s="43"/>
      <c r="E644" s="44">
        <f t="shared" si="263"/>
        <v>0</v>
      </c>
      <c r="F644" s="43"/>
      <c r="G644" s="43"/>
      <c r="H644" s="43"/>
      <c r="I644" s="48">
        <f t="shared" si="264"/>
        <v>0</v>
      </c>
      <c r="J644" s="49" t="e">
        <f t="shared" si="265"/>
        <v>#DIV/0!</v>
      </c>
      <c r="K644" s="43"/>
    </row>
    <row r="645" spans="1:11" ht="14.25" hidden="1">
      <c r="A645" s="7">
        <v>20816</v>
      </c>
      <c r="B645" s="42" t="s">
        <v>1156</v>
      </c>
      <c r="C645" s="9">
        <f aca="true" t="shared" si="266" ref="C645:I645">SUM(C646:C649)</f>
        <v>0</v>
      </c>
      <c r="D645" s="9">
        <f t="shared" si="266"/>
        <v>0</v>
      </c>
      <c r="E645" s="9">
        <f t="shared" si="266"/>
        <v>0</v>
      </c>
      <c r="F645" s="9">
        <f t="shared" si="266"/>
        <v>0</v>
      </c>
      <c r="G645" s="9">
        <f t="shared" si="266"/>
        <v>0</v>
      </c>
      <c r="H645" s="9">
        <f t="shared" si="266"/>
        <v>0</v>
      </c>
      <c r="I645" s="9">
        <f t="shared" si="266"/>
        <v>0</v>
      </c>
      <c r="J645" s="46" t="e">
        <f aca="true" t="shared" si="267" ref="J645:J674">I645/D645*100</f>
        <v>#DIV/0!</v>
      </c>
      <c r="K645" s="47"/>
    </row>
    <row r="646" spans="1:11" ht="14.25" hidden="1">
      <c r="A646" s="7">
        <v>2081601</v>
      </c>
      <c r="B646" s="7" t="s">
        <v>707</v>
      </c>
      <c r="C646" s="43"/>
      <c r="D646" s="43"/>
      <c r="E646" s="44">
        <f>SUM(F646:H646)</f>
        <v>0</v>
      </c>
      <c r="F646" s="43"/>
      <c r="G646" s="43"/>
      <c r="H646" s="43"/>
      <c r="I646" s="48">
        <f>E646-D646</f>
        <v>0</v>
      </c>
      <c r="J646" s="49" t="e">
        <f t="shared" si="267"/>
        <v>#DIV/0!</v>
      </c>
      <c r="K646" s="43"/>
    </row>
    <row r="647" spans="1:11" ht="14.25" hidden="1">
      <c r="A647" s="7">
        <v>2081602</v>
      </c>
      <c r="B647" s="7" t="s">
        <v>708</v>
      </c>
      <c r="C647" s="43"/>
      <c r="D647" s="43"/>
      <c r="E647" s="44">
        <f>SUM(F647:H647)</f>
        <v>0</v>
      </c>
      <c r="F647" s="43"/>
      <c r="G647" s="43"/>
      <c r="H647" s="43"/>
      <c r="I647" s="48">
        <f>E647-D647</f>
        <v>0</v>
      </c>
      <c r="J647" s="49" t="e">
        <f t="shared" si="267"/>
        <v>#DIV/0!</v>
      </c>
      <c r="K647" s="43"/>
    </row>
    <row r="648" spans="1:11" ht="14.25" hidden="1">
      <c r="A648" s="7">
        <v>2081603</v>
      </c>
      <c r="B648" s="7" t="s">
        <v>709</v>
      </c>
      <c r="C648" s="43"/>
      <c r="D648" s="43"/>
      <c r="E648" s="44">
        <f>SUM(F648:H648)</f>
        <v>0</v>
      </c>
      <c r="F648" s="43"/>
      <c r="G648" s="43"/>
      <c r="H648" s="43"/>
      <c r="I648" s="48">
        <f>E648-D648</f>
        <v>0</v>
      </c>
      <c r="J648" s="49" t="e">
        <f t="shared" si="267"/>
        <v>#DIV/0!</v>
      </c>
      <c r="K648" s="43"/>
    </row>
    <row r="649" spans="1:11" ht="14.25" hidden="1">
      <c r="A649" s="7">
        <v>2081699</v>
      </c>
      <c r="B649" s="7" t="s">
        <v>1157</v>
      </c>
      <c r="C649" s="43"/>
      <c r="D649" s="43"/>
      <c r="E649" s="44">
        <f>SUM(F649:H649)</f>
        <v>0</v>
      </c>
      <c r="F649" s="43"/>
      <c r="G649" s="43"/>
      <c r="H649" s="43"/>
      <c r="I649" s="48">
        <f>E649-D649</f>
        <v>0</v>
      </c>
      <c r="J649" s="49" t="e">
        <f t="shared" si="267"/>
        <v>#DIV/0!</v>
      </c>
      <c r="K649" s="43"/>
    </row>
    <row r="650" spans="1:11" ht="14.25" hidden="1">
      <c r="A650" s="7">
        <v>20819</v>
      </c>
      <c r="B650" s="42" t="s">
        <v>1158</v>
      </c>
      <c r="C650" s="9">
        <f aca="true" t="shared" si="268" ref="C650:I650">SUM(C651:C652)</f>
        <v>0</v>
      </c>
      <c r="D650" s="9">
        <f t="shared" si="268"/>
        <v>0</v>
      </c>
      <c r="E650" s="9">
        <f t="shared" si="268"/>
        <v>0</v>
      </c>
      <c r="F650" s="9">
        <f t="shared" si="268"/>
        <v>0</v>
      </c>
      <c r="G650" s="9">
        <f t="shared" si="268"/>
        <v>0</v>
      </c>
      <c r="H650" s="9">
        <f t="shared" si="268"/>
        <v>0</v>
      </c>
      <c r="I650" s="9">
        <f t="shared" si="268"/>
        <v>0</v>
      </c>
      <c r="J650" s="46" t="e">
        <f t="shared" si="267"/>
        <v>#DIV/0!</v>
      </c>
      <c r="K650" s="47"/>
    </row>
    <row r="651" spans="1:11" ht="14.25" hidden="1">
      <c r="A651" s="7">
        <v>2081901</v>
      </c>
      <c r="B651" s="7" t="s">
        <v>1159</v>
      </c>
      <c r="C651" s="43"/>
      <c r="D651" s="43"/>
      <c r="E651" s="44">
        <f>SUM(F651:H651)</f>
        <v>0</v>
      </c>
      <c r="F651" s="43"/>
      <c r="G651" s="43"/>
      <c r="H651" s="43"/>
      <c r="I651" s="48">
        <f>E651-D651</f>
        <v>0</v>
      </c>
      <c r="J651" s="49" t="e">
        <f t="shared" si="267"/>
        <v>#DIV/0!</v>
      </c>
      <c r="K651" s="43"/>
    </row>
    <row r="652" spans="1:11" ht="14.25" hidden="1">
      <c r="A652" s="7">
        <v>2081902</v>
      </c>
      <c r="B652" s="7" t="s">
        <v>1160</v>
      </c>
      <c r="C652" s="43"/>
      <c r="D652" s="43"/>
      <c r="E652" s="44">
        <f>SUM(F652:H652)</f>
        <v>0</v>
      </c>
      <c r="F652" s="43"/>
      <c r="G652" s="43"/>
      <c r="H652" s="43"/>
      <c r="I652" s="48">
        <f>E652-D652</f>
        <v>0</v>
      </c>
      <c r="J652" s="49" t="e">
        <f t="shared" si="267"/>
        <v>#DIV/0!</v>
      </c>
      <c r="K652" s="43"/>
    </row>
    <row r="653" spans="1:11" ht="14.25" hidden="1">
      <c r="A653" s="7">
        <v>20820</v>
      </c>
      <c r="B653" s="42" t="s">
        <v>1161</v>
      </c>
      <c r="C653" s="9">
        <f aca="true" t="shared" si="269" ref="C653:I653">SUM(C654:C655)</f>
        <v>0</v>
      </c>
      <c r="D653" s="9">
        <f t="shared" si="269"/>
        <v>0</v>
      </c>
      <c r="E653" s="9">
        <f t="shared" si="269"/>
        <v>0</v>
      </c>
      <c r="F653" s="9">
        <f t="shared" si="269"/>
        <v>0</v>
      </c>
      <c r="G653" s="9">
        <f t="shared" si="269"/>
        <v>0</v>
      </c>
      <c r="H653" s="9">
        <f t="shared" si="269"/>
        <v>0</v>
      </c>
      <c r="I653" s="9">
        <f t="shared" si="269"/>
        <v>0</v>
      </c>
      <c r="J653" s="46" t="e">
        <f t="shared" si="267"/>
        <v>#DIV/0!</v>
      </c>
      <c r="K653" s="47"/>
    </row>
    <row r="654" spans="1:11" ht="14.25" hidden="1">
      <c r="A654" s="7">
        <v>2082001</v>
      </c>
      <c r="B654" s="7" t="s">
        <v>1162</v>
      </c>
      <c r="C654" s="43"/>
      <c r="D654" s="43"/>
      <c r="E654" s="44">
        <f>SUM(F654:H654)</f>
        <v>0</v>
      </c>
      <c r="F654" s="43"/>
      <c r="G654" s="43"/>
      <c r="H654" s="43"/>
      <c r="I654" s="48">
        <f>E654-D654</f>
        <v>0</v>
      </c>
      <c r="J654" s="49" t="e">
        <f t="shared" si="267"/>
        <v>#DIV/0!</v>
      </c>
      <c r="K654" s="43"/>
    </row>
    <row r="655" spans="1:11" ht="14.25" hidden="1">
      <c r="A655" s="7">
        <v>2082002</v>
      </c>
      <c r="B655" s="7" t="s">
        <v>1163</v>
      </c>
      <c r="C655" s="43"/>
      <c r="D655" s="43"/>
      <c r="E655" s="44">
        <f>SUM(F655:H655)</f>
        <v>0</v>
      </c>
      <c r="F655" s="43"/>
      <c r="G655" s="43"/>
      <c r="H655" s="43"/>
      <c r="I655" s="48">
        <f>E655-D655</f>
        <v>0</v>
      </c>
      <c r="J655" s="49" t="e">
        <f t="shared" si="267"/>
        <v>#DIV/0!</v>
      </c>
      <c r="K655" s="43"/>
    </row>
    <row r="656" spans="1:11" ht="14.25" hidden="1">
      <c r="A656" s="7">
        <v>20821</v>
      </c>
      <c r="B656" s="42" t="s">
        <v>1164</v>
      </c>
      <c r="C656" s="9">
        <f aca="true" t="shared" si="270" ref="C656:I656">SUM(C657:C658)</f>
        <v>0</v>
      </c>
      <c r="D656" s="9">
        <f t="shared" si="270"/>
        <v>0</v>
      </c>
      <c r="E656" s="9">
        <f t="shared" si="270"/>
        <v>0</v>
      </c>
      <c r="F656" s="9">
        <f t="shared" si="270"/>
        <v>0</v>
      </c>
      <c r="G656" s="9">
        <f t="shared" si="270"/>
        <v>0</v>
      </c>
      <c r="H656" s="9">
        <f t="shared" si="270"/>
        <v>0</v>
      </c>
      <c r="I656" s="9">
        <f t="shared" si="270"/>
        <v>0</v>
      </c>
      <c r="J656" s="46" t="e">
        <f t="shared" si="267"/>
        <v>#DIV/0!</v>
      </c>
      <c r="K656" s="47"/>
    </row>
    <row r="657" spans="1:11" ht="14.25" hidden="1">
      <c r="A657" s="7">
        <v>2082101</v>
      </c>
      <c r="B657" s="7" t="s">
        <v>1165</v>
      </c>
      <c r="C657" s="43"/>
      <c r="D657" s="43"/>
      <c r="E657" s="44">
        <f>SUM(F657:H657)</f>
        <v>0</v>
      </c>
      <c r="F657" s="43"/>
      <c r="G657" s="43"/>
      <c r="H657" s="43"/>
      <c r="I657" s="48">
        <f>E657-D657</f>
        <v>0</v>
      </c>
      <c r="J657" s="49" t="e">
        <f t="shared" si="267"/>
        <v>#DIV/0!</v>
      </c>
      <c r="K657" s="43"/>
    </row>
    <row r="658" spans="1:11" ht="14.25" hidden="1">
      <c r="A658" s="7">
        <v>2082102</v>
      </c>
      <c r="B658" s="7" t="s">
        <v>1166</v>
      </c>
      <c r="C658" s="43"/>
      <c r="D658" s="43"/>
      <c r="E658" s="44">
        <f>SUM(F658:H658)</f>
        <v>0</v>
      </c>
      <c r="F658" s="43"/>
      <c r="G658" s="43"/>
      <c r="H658" s="43"/>
      <c r="I658" s="48">
        <f>E658-D658</f>
        <v>0</v>
      </c>
      <c r="J658" s="49" t="e">
        <f t="shared" si="267"/>
        <v>#DIV/0!</v>
      </c>
      <c r="K658" s="43"/>
    </row>
    <row r="659" spans="1:11" ht="14.25" hidden="1">
      <c r="A659" s="7">
        <v>20824</v>
      </c>
      <c r="B659" s="42" t="s">
        <v>1167</v>
      </c>
      <c r="C659" s="9">
        <f aca="true" t="shared" si="271" ref="C659:I659">SUM(C660:C661)</f>
        <v>0</v>
      </c>
      <c r="D659" s="9">
        <f t="shared" si="271"/>
        <v>0</v>
      </c>
      <c r="E659" s="9">
        <f t="shared" si="271"/>
        <v>0</v>
      </c>
      <c r="F659" s="9">
        <f t="shared" si="271"/>
        <v>0</v>
      </c>
      <c r="G659" s="9">
        <f t="shared" si="271"/>
        <v>0</v>
      </c>
      <c r="H659" s="9">
        <f t="shared" si="271"/>
        <v>0</v>
      </c>
      <c r="I659" s="9">
        <f t="shared" si="271"/>
        <v>0</v>
      </c>
      <c r="J659" s="46" t="e">
        <f t="shared" si="267"/>
        <v>#DIV/0!</v>
      </c>
      <c r="K659" s="47"/>
    </row>
    <row r="660" spans="1:11" ht="14.25" hidden="1">
      <c r="A660" s="7">
        <v>2082401</v>
      </c>
      <c r="B660" s="7" t="s">
        <v>1168</v>
      </c>
      <c r="C660" s="43"/>
      <c r="D660" s="43"/>
      <c r="E660" s="44">
        <f>SUM(F660:H660)</f>
        <v>0</v>
      </c>
      <c r="F660" s="43"/>
      <c r="G660" s="43"/>
      <c r="H660" s="43"/>
      <c r="I660" s="48">
        <f>E660-D660</f>
        <v>0</v>
      </c>
      <c r="J660" s="49" t="e">
        <f t="shared" si="267"/>
        <v>#DIV/0!</v>
      </c>
      <c r="K660" s="43"/>
    </row>
    <row r="661" spans="1:11" ht="14.25" hidden="1">
      <c r="A661" s="7">
        <v>2082402</v>
      </c>
      <c r="B661" s="7" t="s">
        <v>1169</v>
      </c>
      <c r="C661" s="43"/>
      <c r="D661" s="43"/>
      <c r="E661" s="44">
        <f>SUM(F661:H661)</f>
        <v>0</v>
      </c>
      <c r="F661" s="43"/>
      <c r="G661" s="43"/>
      <c r="H661" s="43"/>
      <c r="I661" s="48">
        <f>E661-D661</f>
        <v>0</v>
      </c>
      <c r="J661" s="49" t="e">
        <f t="shared" si="267"/>
        <v>#DIV/0!</v>
      </c>
      <c r="K661" s="43"/>
    </row>
    <row r="662" spans="1:11" ht="14.25" hidden="1">
      <c r="A662" s="7">
        <v>20825</v>
      </c>
      <c r="B662" s="42" t="s">
        <v>1170</v>
      </c>
      <c r="C662" s="9">
        <f aca="true" t="shared" si="272" ref="C662:I662">SUM(C663:C664)</f>
        <v>0</v>
      </c>
      <c r="D662" s="9">
        <f t="shared" si="272"/>
        <v>0</v>
      </c>
      <c r="E662" s="9">
        <f t="shared" si="272"/>
        <v>0</v>
      </c>
      <c r="F662" s="9">
        <f t="shared" si="272"/>
        <v>0</v>
      </c>
      <c r="G662" s="9">
        <f t="shared" si="272"/>
        <v>0</v>
      </c>
      <c r="H662" s="9">
        <f t="shared" si="272"/>
        <v>0</v>
      </c>
      <c r="I662" s="9">
        <f t="shared" si="272"/>
        <v>0</v>
      </c>
      <c r="J662" s="46" t="e">
        <f t="shared" si="267"/>
        <v>#DIV/0!</v>
      </c>
      <c r="K662" s="47"/>
    </row>
    <row r="663" spans="1:11" ht="14.25" hidden="1">
      <c r="A663" s="7">
        <v>2082501</v>
      </c>
      <c r="B663" s="7" t="s">
        <v>1171</v>
      </c>
      <c r="C663" s="43"/>
      <c r="D663" s="43"/>
      <c r="E663" s="44">
        <f aca="true" t="shared" si="273" ref="E663:E668">SUM(F663:H663)</f>
        <v>0</v>
      </c>
      <c r="F663" s="43"/>
      <c r="G663" s="43"/>
      <c r="H663" s="43"/>
      <c r="I663" s="48">
        <f aca="true" t="shared" si="274" ref="I663:I668">E663-D663</f>
        <v>0</v>
      </c>
      <c r="J663" s="49" t="e">
        <f t="shared" si="267"/>
        <v>#DIV/0!</v>
      </c>
      <c r="K663" s="43"/>
    </row>
    <row r="664" spans="1:11" ht="14.25" hidden="1">
      <c r="A664" s="7">
        <v>2082502</v>
      </c>
      <c r="B664" s="7" t="s">
        <v>1172</v>
      </c>
      <c r="C664" s="43"/>
      <c r="D664" s="43"/>
      <c r="E664" s="44">
        <f t="shared" si="273"/>
        <v>0</v>
      </c>
      <c r="F664" s="43"/>
      <c r="G664" s="43"/>
      <c r="H664" s="43"/>
      <c r="I664" s="48">
        <f t="shared" si="274"/>
        <v>0</v>
      </c>
      <c r="J664" s="49" t="e">
        <f t="shared" si="267"/>
        <v>#DIV/0!</v>
      </c>
      <c r="K664" s="43"/>
    </row>
    <row r="665" spans="1:11" ht="14.25" hidden="1">
      <c r="A665" s="7">
        <v>20826</v>
      </c>
      <c r="B665" s="42" t="s">
        <v>1173</v>
      </c>
      <c r="C665" s="9">
        <f aca="true" t="shared" si="275" ref="C665:I665">SUM(C666:C668)</f>
        <v>0</v>
      </c>
      <c r="D665" s="9">
        <f t="shared" si="275"/>
        <v>0</v>
      </c>
      <c r="E665" s="9">
        <f t="shared" si="275"/>
        <v>0</v>
      </c>
      <c r="F665" s="9">
        <f t="shared" si="275"/>
        <v>0</v>
      </c>
      <c r="G665" s="9">
        <f t="shared" si="275"/>
        <v>0</v>
      </c>
      <c r="H665" s="9">
        <f t="shared" si="275"/>
        <v>0</v>
      </c>
      <c r="I665" s="9">
        <f t="shared" si="275"/>
        <v>0</v>
      </c>
      <c r="J665" s="46" t="e">
        <f t="shared" si="267"/>
        <v>#DIV/0!</v>
      </c>
      <c r="K665" s="47"/>
    </row>
    <row r="666" spans="1:11" ht="14.25" hidden="1">
      <c r="A666" s="7">
        <v>2082601</v>
      </c>
      <c r="B666" s="7" t="s">
        <v>1174</v>
      </c>
      <c r="C666" s="43"/>
      <c r="D666" s="43"/>
      <c r="E666" s="44">
        <f t="shared" si="273"/>
        <v>0</v>
      </c>
      <c r="F666" s="43"/>
      <c r="G666" s="43"/>
      <c r="H666" s="43"/>
      <c r="I666" s="48">
        <f t="shared" si="274"/>
        <v>0</v>
      </c>
      <c r="J666" s="49" t="e">
        <f t="shared" si="267"/>
        <v>#DIV/0!</v>
      </c>
      <c r="K666" s="43"/>
    </row>
    <row r="667" spans="1:11" ht="14.25" hidden="1">
      <c r="A667" s="7">
        <v>2082602</v>
      </c>
      <c r="B667" s="7" t="s">
        <v>1175</v>
      </c>
      <c r="C667" s="43"/>
      <c r="D667" s="43"/>
      <c r="E667" s="44">
        <f t="shared" si="273"/>
        <v>0</v>
      </c>
      <c r="F667" s="43"/>
      <c r="G667" s="43"/>
      <c r="H667" s="43"/>
      <c r="I667" s="48">
        <f t="shared" si="274"/>
        <v>0</v>
      </c>
      <c r="J667" s="49" t="e">
        <f t="shared" si="267"/>
        <v>#DIV/0!</v>
      </c>
      <c r="K667" s="43"/>
    </row>
    <row r="668" spans="1:11" ht="14.25" hidden="1">
      <c r="A668" s="7">
        <v>2082699</v>
      </c>
      <c r="B668" s="7" t="s">
        <v>1176</v>
      </c>
      <c r="C668" s="43"/>
      <c r="D668" s="43"/>
      <c r="E668" s="44">
        <f t="shared" si="273"/>
        <v>0</v>
      </c>
      <c r="F668" s="43"/>
      <c r="G668" s="43"/>
      <c r="H668" s="43"/>
      <c r="I668" s="48">
        <f t="shared" si="274"/>
        <v>0</v>
      </c>
      <c r="J668" s="49" t="e">
        <f t="shared" si="267"/>
        <v>#DIV/0!</v>
      </c>
      <c r="K668" s="43"/>
    </row>
    <row r="669" spans="1:11" ht="14.25" hidden="1">
      <c r="A669" s="7">
        <v>20827</v>
      </c>
      <c r="B669" s="42" t="s">
        <v>1177</v>
      </c>
      <c r="C669" s="9">
        <f aca="true" t="shared" si="276" ref="C669:I669">SUM(C670:C673)</f>
        <v>0</v>
      </c>
      <c r="D669" s="9">
        <f t="shared" si="276"/>
        <v>0</v>
      </c>
      <c r="E669" s="9">
        <f t="shared" si="276"/>
        <v>0</v>
      </c>
      <c r="F669" s="9">
        <f t="shared" si="276"/>
        <v>0</v>
      </c>
      <c r="G669" s="9">
        <f t="shared" si="276"/>
        <v>0</v>
      </c>
      <c r="H669" s="9">
        <f t="shared" si="276"/>
        <v>0</v>
      </c>
      <c r="I669" s="9">
        <f t="shared" si="276"/>
        <v>0</v>
      </c>
      <c r="J669" s="46" t="e">
        <f t="shared" si="267"/>
        <v>#DIV/0!</v>
      </c>
      <c r="K669" s="47"/>
    </row>
    <row r="670" spans="1:11" ht="14.25" hidden="1">
      <c r="A670" s="7">
        <v>2082701</v>
      </c>
      <c r="B670" s="7" t="s">
        <v>1178</v>
      </c>
      <c r="C670" s="43"/>
      <c r="D670" s="43"/>
      <c r="E670" s="44">
        <f>SUM(F670:H670)</f>
        <v>0</v>
      </c>
      <c r="F670" s="43"/>
      <c r="G670" s="43"/>
      <c r="H670" s="43"/>
      <c r="I670" s="48">
        <f>E670-D670</f>
        <v>0</v>
      </c>
      <c r="J670" s="49" t="e">
        <f t="shared" si="267"/>
        <v>#DIV/0!</v>
      </c>
      <c r="K670" s="43"/>
    </row>
    <row r="671" spans="1:11" ht="14.25" hidden="1">
      <c r="A671" s="7">
        <v>2082702</v>
      </c>
      <c r="B671" s="7" t="s">
        <v>1179</v>
      </c>
      <c r="C671" s="43"/>
      <c r="D671" s="43"/>
      <c r="E671" s="44">
        <f>SUM(F671:H671)</f>
        <v>0</v>
      </c>
      <c r="F671" s="43"/>
      <c r="G671" s="43"/>
      <c r="H671" s="43"/>
      <c r="I671" s="48">
        <f>E671-D671</f>
        <v>0</v>
      </c>
      <c r="J671" s="49" t="e">
        <f t="shared" si="267"/>
        <v>#DIV/0!</v>
      </c>
      <c r="K671" s="43"/>
    </row>
    <row r="672" spans="1:11" ht="14.25" hidden="1">
      <c r="A672" s="7">
        <v>2082703</v>
      </c>
      <c r="B672" s="7" t="s">
        <v>1180</v>
      </c>
      <c r="C672" s="43"/>
      <c r="D672" s="43"/>
      <c r="E672" s="44">
        <f>SUM(F672:H672)</f>
        <v>0</v>
      </c>
      <c r="F672" s="43"/>
      <c r="G672" s="43"/>
      <c r="H672" s="43"/>
      <c r="I672" s="48">
        <f>E672-D672</f>
        <v>0</v>
      </c>
      <c r="J672" s="49" t="e">
        <f t="shared" si="267"/>
        <v>#DIV/0!</v>
      </c>
      <c r="K672" s="43"/>
    </row>
    <row r="673" spans="1:11" ht="14.25" hidden="1">
      <c r="A673" s="7">
        <v>2082799</v>
      </c>
      <c r="B673" s="7" t="s">
        <v>1181</v>
      </c>
      <c r="C673" s="43"/>
      <c r="D673" s="43"/>
      <c r="E673" s="44">
        <f>SUM(F673:H673)</f>
        <v>0</v>
      </c>
      <c r="F673" s="43"/>
      <c r="G673" s="43"/>
      <c r="H673" s="43"/>
      <c r="I673" s="48">
        <f>E673-D673</f>
        <v>0</v>
      </c>
      <c r="J673" s="49" t="e">
        <f t="shared" si="267"/>
        <v>#DIV/0!</v>
      </c>
      <c r="K673" s="43"/>
    </row>
    <row r="674" spans="1:11" ht="14.25" hidden="1">
      <c r="A674" s="7">
        <v>20828</v>
      </c>
      <c r="B674" s="42" t="s">
        <v>1182</v>
      </c>
      <c r="C674" s="9">
        <f aca="true" t="shared" si="277" ref="C674:I674">SUM(C675:C681)</f>
        <v>0</v>
      </c>
      <c r="D674" s="9">
        <f t="shared" si="277"/>
        <v>0</v>
      </c>
      <c r="E674" s="9">
        <f t="shared" si="277"/>
        <v>0</v>
      </c>
      <c r="F674" s="9">
        <f t="shared" si="277"/>
        <v>0</v>
      </c>
      <c r="G674" s="9">
        <f t="shared" si="277"/>
        <v>0</v>
      </c>
      <c r="H674" s="9">
        <f t="shared" si="277"/>
        <v>0</v>
      </c>
      <c r="I674" s="9">
        <f t="shared" si="277"/>
        <v>0</v>
      </c>
      <c r="J674" s="46" t="e">
        <f t="shared" si="267"/>
        <v>#DIV/0!</v>
      </c>
      <c r="K674" s="47"/>
    </row>
    <row r="675" spans="1:11" ht="14.25" hidden="1">
      <c r="A675" s="7">
        <v>2082801</v>
      </c>
      <c r="B675" s="7" t="s">
        <v>707</v>
      </c>
      <c r="C675" s="43"/>
      <c r="D675" s="43"/>
      <c r="E675" s="44">
        <f aca="true" t="shared" si="278" ref="E675:E681">SUM(F675:H675)</f>
        <v>0</v>
      </c>
      <c r="F675" s="43"/>
      <c r="G675" s="43"/>
      <c r="H675" s="43"/>
      <c r="I675" s="48">
        <f aca="true" t="shared" si="279" ref="I675:I681">E675-D675</f>
        <v>0</v>
      </c>
      <c r="J675" s="49" t="e">
        <f aca="true" t="shared" si="280" ref="J675:J681">I675/D675*100</f>
        <v>#DIV/0!</v>
      </c>
      <c r="K675" s="43"/>
    </row>
    <row r="676" spans="1:11" ht="14.25" hidden="1">
      <c r="A676" s="7">
        <v>2082802</v>
      </c>
      <c r="B676" s="7" t="s">
        <v>708</v>
      </c>
      <c r="C676" s="43"/>
      <c r="D676" s="43"/>
      <c r="E676" s="44">
        <f t="shared" si="278"/>
        <v>0</v>
      </c>
      <c r="F676" s="43"/>
      <c r="G676" s="43"/>
      <c r="H676" s="43"/>
      <c r="I676" s="48">
        <f t="shared" si="279"/>
        <v>0</v>
      </c>
      <c r="J676" s="49" t="e">
        <f t="shared" si="280"/>
        <v>#DIV/0!</v>
      </c>
      <c r="K676" s="43"/>
    </row>
    <row r="677" spans="1:11" ht="14.25" hidden="1">
      <c r="A677" s="7">
        <v>2082803</v>
      </c>
      <c r="B677" s="7" t="s">
        <v>709</v>
      </c>
      <c r="C677" s="43"/>
      <c r="D677" s="43"/>
      <c r="E677" s="44">
        <f t="shared" si="278"/>
        <v>0</v>
      </c>
      <c r="F677" s="43"/>
      <c r="G677" s="43"/>
      <c r="H677" s="43"/>
      <c r="I677" s="48">
        <f t="shared" si="279"/>
        <v>0</v>
      </c>
      <c r="J677" s="49" t="e">
        <f t="shared" si="280"/>
        <v>#DIV/0!</v>
      </c>
      <c r="K677" s="43"/>
    </row>
    <row r="678" spans="1:11" ht="14.25" hidden="1">
      <c r="A678" s="7">
        <v>2082804</v>
      </c>
      <c r="B678" s="7" t="s">
        <v>1183</v>
      </c>
      <c r="C678" s="43"/>
      <c r="D678" s="43"/>
      <c r="E678" s="44">
        <f t="shared" si="278"/>
        <v>0</v>
      </c>
      <c r="F678" s="43"/>
      <c r="G678" s="43"/>
      <c r="H678" s="43"/>
      <c r="I678" s="48">
        <f t="shared" si="279"/>
        <v>0</v>
      </c>
      <c r="J678" s="49" t="e">
        <f t="shared" si="280"/>
        <v>#DIV/0!</v>
      </c>
      <c r="K678" s="43"/>
    </row>
    <row r="679" spans="1:11" ht="14.25" hidden="1">
      <c r="A679" s="7">
        <v>2082805</v>
      </c>
      <c r="B679" s="7" t="s">
        <v>1184</v>
      </c>
      <c r="C679" s="43"/>
      <c r="D679" s="43"/>
      <c r="E679" s="44">
        <f t="shared" si="278"/>
        <v>0</v>
      </c>
      <c r="F679" s="43"/>
      <c r="G679" s="43"/>
      <c r="H679" s="43"/>
      <c r="I679" s="48">
        <f t="shared" si="279"/>
        <v>0</v>
      </c>
      <c r="J679" s="49" t="e">
        <f t="shared" si="280"/>
        <v>#DIV/0!</v>
      </c>
      <c r="K679" s="43"/>
    </row>
    <row r="680" spans="1:11" ht="14.25" hidden="1">
      <c r="A680" s="7">
        <v>2082850</v>
      </c>
      <c r="B680" s="7" t="s">
        <v>716</v>
      </c>
      <c r="C680" s="43"/>
      <c r="D680" s="43"/>
      <c r="E680" s="44">
        <f t="shared" si="278"/>
        <v>0</v>
      </c>
      <c r="F680" s="43"/>
      <c r="G680" s="43"/>
      <c r="H680" s="43"/>
      <c r="I680" s="48">
        <f t="shared" si="279"/>
        <v>0</v>
      </c>
      <c r="J680" s="49" t="e">
        <f t="shared" si="280"/>
        <v>#DIV/0!</v>
      </c>
      <c r="K680" s="43"/>
    </row>
    <row r="681" spans="1:11" ht="14.25" hidden="1">
      <c r="A681" s="7">
        <v>2082899</v>
      </c>
      <c r="B681" s="7" t="s">
        <v>1185</v>
      </c>
      <c r="C681" s="43"/>
      <c r="D681" s="43"/>
      <c r="E681" s="44">
        <f t="shared" si="278"/>
        <v>0</v>
      </c>
      <c r="F681" s="43"/>
      <c r="G681" s="43"/>
      <c r="H681" s="43"/>
      <c r="I681" s="48">
        <f t="shared" si="279"/>
        <v>0</v>
      </c>
      <c r="J681" s="49" t="e">
        <f t="shared" si="280"/>
        <v>#DIV/0!</v>
      </c>
      <c r="K681" s="43"/>
    </row>
    <row r="682" spans="1:11" ht="14.25" hidden="1">
      <c r="A682" s="7">
        <v>20830</v>
      </c>
      <c r="B682" s="42" t="s">
        <v>1186</v>
      </c>
      <c r="C682" s="9">
        <f aca="true" t="shared" si="281" ref="C682:I682">SUM(C683:C684)</f>
        <v>0</v>
      </c>
      <c r="D682" s="9">
        <f t="shared" si="281"/>
        <v>0</v>
      </c>
      <c r="E682" s="9">
        <f t="shared" si="281"/>
        <v>0</v>
      </c>
      <c r="F682" s="9">
        <f t="shared" si="281"/>
        <v>0</v>
      </c>
      <c r="G682" s="9">
        <f t="shared" si="281"/>
        <v>0</v>
      </c>
      <c r="H682" s="9">
        <f t="shared" si="281"/>
        <v>0</v>
      </c>
      <c r="I682" s="9">
        <f t="shared" si="281"/>
        <v>0</v>
      </c>
      <c r="J682" s="46" t="e">
        <f aca="true" t="shared" si="282" ref="J682:J693">I682/D682*100</f>
        <v>#DIV/0!</v>
      </c>
      <c r="K682" s="47"/>
    </row>
    <row r="683" spans="1:11" ht="14.25" hidden="1">
      <c r="A683" s="7">
        <v>2083001</v>
      </c>
      <c r="B683" s="7" t="s">
        <v>1187</v>
      </c>
      <c r="C683" s="43"/>
      <c r="D683" s="43"/>
      <c r="E683" s="44">
        <f>SUM(F683:H683)</f>
        <v>0</v>
      </c>
      <c r="F683" s="43"/>
      <c r="G683" s="43"/>
      <c r="H683" s="43"/>
      <c r="I683" s="48">
        <f>E683-D683</f>
        <v>0</v>
      </c>
      <c r="J683" s="49" t="e">
        <f t="shared" si="282"/>
        <v>#DIV/0!</v>
      </c>
      <c r="K683" s="43"/>
    </row>
    <row r="684" spans="1:11" ht="14.25" hidden="1">
      <c r="A684" s="7">
        <v>2083099</v>
      </c>
      <c r="B684" s="7" t="s">
        <v>1188</v>
      </c>
      <c r="C684" s="43"/>
      <c r="D684" s="43"/>
      <c r="E684" s="44">
        <f>SUM(F684:H684)</f>
        <v>0</v>
      </c>
      <c r="F684" s="43"/>
      <c r="G684" s="43"/>
      <c r="H684" s="43"/>
      <c r="I684" s="48">
        <f>E684-D684</f>
        <v>0</v>
      </c>
      <c r="J684" s="49" t="e">
        <f t="shared" si="282"/>
        <v>#DIV/0!</v>
      </c>
      <c r="K684" s="43"/>
    </row>
    <row r="685" spans="1:11" ht="14.25" hidden="1">
      <c r="A685" s="7">
        <v>20899</v>
      </c>
      <c r="B685" s="42" t="s">
        <v>1189</v>
      </c>
      <c r="C685" s="9">
        <f aca="true" t="shared" si="283" ref="C685:I685">C686</f>
        <v>0</v>
      </c>
      <c r="D685" s="9">
        <f t="shared" si="283"/>
        <v>0</v>
      </c>
      <c r="E685" s="9">
        <f t="shared" si="283"/>
        <v>0</v>
      </c>
      <c r="F685" s="9">
        <f t="shared" si="283"/>
        <v>0</v>
      </c>
      <c r="G685" s="9">
        <f t="shared" si="283"/>
        <v>0</v>
      </c>
      <c r="H685" s="9">
        <f t="shared" si="283"/>
        <v>0</v>
      </c>
      <c r="I685" s="9">
        <f t="shared" si="283"/>
        <v>0</v>
      </c>
      <c r="J685" s="46" t="e">
        <f t="shared" si="282"/>
        <v>#DIV/0!</v>
      </c>
      <c r="K685" s="47"/>
    </row>
    <row r="686" spans="1:11" ht="14.25" hidden="1">
      <c r="A686" s="7">
        <v>2089901</v>
      </c>
      <c r="B686" s="7" t="s">
        <v>1190</v>
      </c>
      <c r="C686" s="43"/>
      <c r="D686" s="43"/>
      <c r="E686" s="44">
        <f>SUM(F686:H686)</f>
        <v>0</v>
      </c>
      <c r="F686" s="43"/>
      <c r="G686" s="43"/>
      <c r="H686" s="43"/>
      <c r="I686" s="48">
        <f>E686-D686</f>
        <v>0</v>
      </c>
      <c r="J686" s="49" t="e">
        <f t="shared" si="282"/>
        <v>#DIV/0!</v>
      </c>
      <c r="K686" s="43"/>
    </row>
    <row r="687" spans="1:11" ht="14.25">
      <c r="A687" s="7">
        <v>210</v>
      </c>
      <c r="B687" s="42" t="s">
        <v>1191</v>
      </c>
      <c r="C687" s="9">
        <f aca="true" t="shared" si="284" ref="C687:I687">C688+C693+C707+C711+C723+C726+C730+C735+C739+C743+C746+C755+C757</f>
        <v>432442</v>
      </c>
      <c r="D687" s="9">
        <f t="shared" si="284"/>
        <v>379040</v>
      </c>
      <c r="E687" s="9">
        <f t="shared" si="284"/>
        <v>1080861</v>
      </c>
      <c r="F687" s="9">
        <f t="shared" si="284"/>
        <v>0</v>
      </c>
      <c r="G687" s="9">
        <f t="shared" si="284"/>
        <v>21933</v>
      </c>
      <c r="H687" s="9">
        <f t="shared" si="284"/>
        <v>1058928</v>
      </c>
      <c r="I687" s="9">
        <f t="shared" si="284"/>
        <v>701821</v>
      </c>
      <c r="J687" s="46">
        <f t="shared" si="282"/>
        <v>185.2</v>
      </c>
      <c r="K687" s="47"/>
    </row>
    <row r="688" spans="1:11" ht="14.25" hidden="1">
      <c r="A688" s="7">
        <v>21001</v>
      </c>
      <c r="B688" s="42" t="s">
        <v>1192</v>
      </c>
      <c r="C688" s="9">
        <f aca="true" t="shared" si="285" ref="C688:I688">SUM(C689:C692)</f>
        <v>0</v>
      </c>
      <c r="D688" s="9">
        <f t="shared" si="285"/>
        <v>0</v>
      </c>
      <c r="E688" s="9">
        <f t="shared" si="285"/>
        <v>0</v>
      </c>
      <c r="F688" s="9">
        <f t="shared" si="285"/>
        <v>0</v>
      </c>
      <c r="G688" s="9">
        <f t="shared" si="285"/>
        <v>0</v>
      </c>
      <c r="H688" s="9">
        <f t="shared" si="285"/>
        <v>0</v>
      </c>
      <c r="I688" s="9">
        <f t="shared" si="285"/>
        <v>0</v>
      </c>
      <c r="J688" s="46" t="e">
        <f t="shared" si="282"/>
        <v>#DIV/0!</v>
      </c>
      <c r="K688" s="47"/>
    </row>
    <row r="689" spans="1:11" ht="14.25" hidden="1">
      <c r="A689" s="7">
        <v>2100101</v>
      </c>
      <c r="B689" s="7" t="s">
        <v>707</v>
      </c>
      <c r="C689" s="43"/>
      <c r="D689" s="43"/>
      <c r="E689" s="44">
        <f>SUM(F689:H689)</f>
        <v>0</v>
      </c>
      <c r="F689" s="43"/>
      <c r="G689" s="43"/>
      <c r="H689" s="43"/>
      <c r="I689" s="48">
        <f>E689-D689</f>
        <v>0</v>
      </c>
      <c r="J689" s="49" t="e">
        <f t="shared" si="282"/>
        <v>#DIV/0!</v>
      </c>
      <c r="K689" s="43"/>
    </row>
    <row r="690" spans="1:11" ht="14.25" hidden="1">
      <c r="A690" s="7">
        <v>2100102</v>
      </c>
      <c r="B690" s="7" t="s">
        <v>708</v>
      </c>
      <c r="C690" s="43"/>
      <c r="D690" s="43"/>
      <c r="E690" s="44">
        <f>SUM(F690:H690)</f>
        <v>0</v>
      </c>
      <c r="F690" s="43"/>
      <c r="G690" s="43"/>
      <c r="H690" s="43"/>
      <c r="I690" s="48">
        <f>E690-D690</f>
        <v>0</v>
      </c>
      <c r="J690" s="49" t="e">
        <f t="shared" si="282"/>
        <v>#DIV/0!</v>
      </c>
      <c r="K690" s="43"/>
    </row>
    <row r="691" spans="1:11" ht="14.25" hidden="1">
      <c r="A691" s="7">
        <v>2100103</v>
      </c>
      <c r="B691" s="7" t="s">
        <v>709</v>
      </c>
      <c r="C691" s="43"/>
      <c r="D691" s="43"/>
      <c r="E691" s="44">
        <f>SUM(F691:H691)</f>
        <v>0</v>
      </c>
      <c r="F691" s="43"/>
      <c r="G691" s="43"/>
      <c r="H691" s="43"/>
      <c r="I691" s="48">
        <f>E691-D691</f>
        <v>0</v>
      </c>
      <c r="J691" s="49" t="e">
        <f t="shared" si="282"/>
        <v>#DIV/0!</v>
      </c>
      <c r="K691" s="43"/>
    </row>
    <row r="692" spans="1:11" ht="14.25" hidden="1">
      <c r="A692" s="7">
        <v>2100199</v>
      </c>
      <c r="B692" s="7" t="s">
        <v>1193</v>
      </c>
      <c r="C692" s="43"/>
      <c r="D692" s="43"/>
      <c r="E692" s="44">
        <f>SUM(F692:H692)</f>
        <v>0</v>
      </c>
      <c r="F692" s="43"/>
      <c r="G692" s="43"/>
      <c r="H692" s="43"/>
      <c r="I692" s="48">
        <f>E692-D692</f>
        <v>0</v>
      </c>
      <c r="J692" s="49" t="e">
        <f t="shared" si="282"/>
        <v>#DIV/0!</v>
      </c>
      <c r="K692" s="43"/>
    </row>
    <row r="693" spans="1:11" ht="14.25" hidden="1">
      <c r="A693" s="7">
        <v>21002</v>
      </c>
      <c r="B693" s="42" t="s">
        <v>1194</v>
      </c>
      <c r="C693" s="9">
        <f aca="true" t="shared" si="286" ref="C693:I693">SUM(C694:C706)</f>
        <v>0</v>
      </c>
      <c r="D693" s="9">
        <f t="shared" si="286"/>
        <v>0</v>
      </c>
      <c r="E693" s="9">
        <f t="shared" si="286"/>
        <v>0</v>
      </c>
      <c r="F693" s="9">
        <f t="shared" si="286"/>
        <v>0</v>
      </c>
      <c r="G693" s="9">
        <f t="shared" si="286"/>
        <v>0</v>
      </c>
      <c r="H693" s="9">
        <f t="shared" si="286"/>
        <v>0</v>
      </c>
      <c r="I693" s="9">
        <f t="shared" si="286"/>
        <v>0</v>
      </c>
      <c r="J693" s="46" t="e">
        <f t="shared" si="282"/>
        <v>#DIV/0!</v>
      </c>
      <c r="K693" s="47"/>
    </row>
    <row r="694" spans="1:11" ht="14.25" hidden="1">
      <c r="A694" s="7">
        <v>2100201</v>
      </c>
      <c r="B694" s="7" t="s">
        <v>1195</v>
      </c>
      <c r="C694" s="43"/>
      <c r="D694" s="43"/>
      <c r="E694" s="44">
        <f aca="true" t="shared" si="287" ref="E694:E706">SUM(F694:H694)</f>
        <v>0</v>
      </c>
      <c r="F694" s="43"/>
      <c r="G694" s="43"/>
      <c r="H694" s="43"/>
      <c r="I694" s="48">
        <f aca="true" t="shared" si="288" ref="I694:I706">E694-D694</f>
        <v>0</v>
      </c>
      <c r="J694" s="49" t="e">
        <f aca="true" t="shared" si="289" ref="J694:J711">I694/D694*100</f>
        <v>#DIV/0!</v>
      </c>
      <c r="K694" s="43"/>
    </row>
    <row r="695" spans="1:11" ht="14.25" hidden="1">
      <c r="A695" s="7">
        <v>2100202</v>
      </c>
      <c r="B695" s="7" t="s">
        <v>1196</v>
      </c>
      <c r="C695" s="43"/>
      <c r="D695" s="43"/>
      <c r="E695" s="44">
        <f t="shared" si="287"/>
        <v>0</v>
      </c>
      <c r="F695" s="43"/>
      <c r="G695" s="43"/>
      <c r="H695" s="43"/>
      <c r="I695" s="48">
        <f t="shared" si="288"/>
        <v>0</v>
      </c>
      <c r="J695" s="49" t="e">
        <f t="shared" si="289"/>
        <v>#DIV/0!</v>
      </c>
      <c r="K695" s="43"/>
    </row>
    <row r="696" spans="1:11" ht="14.25" hidden="1">
      <c r="A696" s="7">
        <v>2100203</v>
      </c>
      <c r="B696" s="7" t="s">
        <v>1197</v>
      </c>
      <c r="C696" s="43"/>
      <c r="D696" s="43"/>
      <c r="E696" s="44">
        <f t="shared" si="287"/>
        <v>0</v>
      </c>
      <c r="F696" s="43"/>
      <c r="G696" s="43"/>
      <c r="H696" s="43"/>
      <c r="I696" s="48">
        <f t="shared" si="288"/>
        <v>0</v>
      </c>
      <c r="J696" s="49" t="e">
        <f t="shared" si="289"/>
        <v>#DIV/0!</v>
      </c>
      <c r="K696" s="43"/>
    </row>
    <row r="697" spans="1:11" ht="14.25" hidden="1">
      <c r="A697" s="7">
        <v>2100204</v>
      </c>
      <c r="B697" s="7" t="s">
        <v>1198</v>
      </c>
      <c r="C697" s="43"/>
      <c r="D697" s="43"/>
      <c r="E697" s="44">
        <f t="shared" si="287"/>
        <v>0</v>
      </c>
      <c r="F697" s="43"/>
      <c r="G697" s="43"/>
      <c r="H697" s="43"/>
      <c r="I697" s="48">
        <f t="shared" si="288"/>
        <v>0</v>
      </c>
      <c r="J697" s="49" t="e">
        <f t="shared" si="289"/>
        <v>#DIV/0!</v>
      </c>
      <c r="K697" s="43"/>
    </row>
    <row r="698" spans="1:11" ht="14.25" hidden="1">
      <c r="A698" s="7">
        <v>2100205</v>
      </c>
      <c r="B698" s="7" t="s">
        <v>1199</v>
      </c>
      <c r="C698" s="43"/>
      <c r="D698" s="43"/>
      <c r="E698" s="44">
        <f t="shared" si="287"/>
        <v>0</v>
      </c>
      <c r="F698" s="43"/>
      <c r="G698" s="43"/>
      <c r="H698" s="43"/>
      <c r="I698" s="48">
        <f t="shared" si="288"/>
        <v>0</v>
      </c>
      <c r="J698" s="49" t="e">
        <f t="shared" si="289"/>
        <v>#DIV/0!</v>
      </c>
      <c r="K698" s="43"/>
    </row>
    <row r="699" spans="1:11" ht="14.25" hidden="1">
      <c r="A699" s="7">
        <v>2100206</v>
      </c>
      <c r="B699" s="7" t="s">
        <v>1200</v>
      </c>
      <c r="C699" s="43"/>
      <c r="D699" s="43"/>
      <c r="E699" s="44">
        <f t="shared" si="287"/>
        <v>0</v>
      </c>
      <c r="F699" s="43"/>
      <c r="G699" s="43"/>
      <c r="H699" s="43"/>
      <c r="I699" s="48">
        <f t="shared" si="288"/>
        <v>0</v>
      </c>
      <c r="J699" s="49" t="e">
        <f t="shared" si="289"/>
        <v>#DIV/0!</v>
      </c>
      <c r="K699" s="43"/>
    </row>
    <row r="700" spans="1:11" ht="14.25" hidden="1">
      <c r="A700" s="7">
        <v>2100207</v>
      </c>
      <c r="B700" s="7" t="s">
        <v>1201</v>
      </c>
      <c r="C700" s="43"/>
      <c r="D700" s="43"/>
      <c r="E700" s="44">
        <f t="shared" si="287"/>
        <v>0</v>
      </c>
      <c r="F700" s="43"/>
      <c r="G700" s="43"/>
      <c r="H700" s="43"/>
      <c r="I700" s="48">
        <f t="shared" si="288"/>
        <v>0</v>
      </c>
      <c r="J700" s="49" t="e">
        <f t="shared" si="289"/>
        <v>#DIV/0!</v>
      </c>
      <c r="K700" s="43"/>
    </row>
    <row r="701" spans="1:11" ht="14.25" hidden="1">
      <c r="A701" s="7">
        <v>2100208</v>
      </c>
      <c r="B701" s="7" t="s">
        <v>1202</v>
      </c>
      <c r="C701" s="43"/>
      <c r="D701" s="43"/>
      <c r="E701" s="44">
        <f t="shared" si="287"/>
        <v>0</v>
      </c>
      <c r="F701" s="43"/>
      <c r="G701" s="43"/>
      <c r="H701" s="43"/>
      <c r="I701" s="48">
        <f t="shared" si="288"/>
        <v>0</v>
      </c>
      <c r="J701" s="49" t="e">
        <f t="shared" si="289"/>
        <v>#DIV/0!</v>
      </c>
      <c r="K701" s="43"/>
    </row>
    <row r="702" spans="1:11" ht="14.25" hidden="1">
      <c r="A702" s="7">
        <v>2100209</v>
      </c>
      <c r="B702" s="7" t="s">
        <v>1203</v>
      </c>
      <c r="C702" s="43"/>
      <c r="D702" s="43"/>
      <c r="E702" s="44">
        <f t="shared" si="287"/>
        <v>0</v>
      </c>
      <c r="F702" s="43"/>
      <c r="G702" s="43"/>
      <c r="H702" s="43"/>
      <c r="I702" s="48">
        <f t="shared" si="288"/>
        <v>0</v>
      </c>
      <c r="J702" s="49" t="e">
        <f t="shared" si="289"/>
        <v>#DIV/0!</v>
      </c>
      <c r="K702" s="43"/>
    </row>
    <row r="703" spans="1:11" ht="14.25" hidden="1">
      <c r="A703" s="7">
        <v>2100210</v>
      </c>
      <c r="B703" s="7" t="s">
        <v>1204</v>
      </c>
      <c r="C703" s="43"/>
      <c r="D703" s="43"/>
      <c r="E703" s="44">
        <f t="shared" si="287"/>
        <v>0</v>
      </c>
      <c r="F703" s="43"/>
      <c r="G703" s="43"/>
      <c r="H703" s="43"/>
      <c r="I703" s="48">
        <f t="shared" si="288"/>
        <v>0</v>
      </c>
      <c r="J703" s="49" t="e">
        <f t="shared" si="289"/>
        <v>#DIV/0!</v>
      </c>
      <c r="K703" s="43"/>
    </row>
    <row r="704" spans="1:11" ht="14.25" hidden="1">
      <c r="A704" s="7">
        <v>2100211</v>
      </c>
      <c r="B704" s="7" t="s">
        <v>1205</v>
      </c>
      <c r="C704" s="43"/>
      <c r="D704" s="43"/>
      <c r="E704" s="44">
        <f t="shared" si="287"/>
        <v>0</v>
      </c>
      <c r="F704" s="43"/>
      <c r="G704" s="43"/>
      <c r="H704" s="43"/>
      <c r="I704" s="48">
        <f t="shared" si="288"/>
        <v>0</v>
      </c>
      <c r="J704" s="49" t="e">
        <f t="shared" si="289"/>
        <v>#DIV/0!</v>
      </c>
      <c r="K704" s="43"/>
    </row>
    <row r="705" spans="1:11" ht="14.25" hidden="1">
      <c r="A705" s="7">
        <v>2100212</v>
      </c>
      <c r="B705" s="7" t="s">
        <v>1206</v>
      </c>
      <c r="C705" s="43"/>
      <c r="D705" s="43"/>
      <c r="E705" s="44">
        <f t="shared" si="287"/>
        <v>0</v>
      </c>
      <c r="F705" s="43"/>
      <c r="G705" s="43"/>
      <c r="H705" s="43"/>
      <c r="I705" s="48">
        <f t="shared" si="288"/>
        <v>0</v>
      </c>
      <c r="J705" s="49" t="e">
        <f t="shared" si="289"/>
        <v>#DIV/0!</v>
      </c>
      <c r="K705" s="43"/>
    </row>
    <row r="706" spans="1:11" ht="14.25" hidden="1">
      <c r="A706" s="7">
        <v>2100299</v>
      </c>
      <c r="B706" s="7" t="s">
        <v>1207</v>
      </c>
      <c r="C706" s="43"/>
      <c r="D706" s="43"/>
      <c r="E706" s="44">
        <f t="shared" si="287"/>
        <v>0</v>
      </c>
      <c r="F706" s="43"/>
      <c r="G706" s="43"/>
      <c r="H706" s="43"/>
      <c r="I706" s="48">
        <f t="shared" si="288"/>
        <v>0</v>
      </c>
      <c r="J706" s="49" t="e">
        <f t="shared" si="289"/>
        <v>#DIV/0!</v>
      </c>
      <c r="K706" s="43"/>
    </row>
    <row r="707" spans="1:11" ht="14.25" hidden="1">
      <c r="A707" s="7">
        <v>21003</v>
      </c>
      <c r="B707" s="42" t="s">
        <v>1208</v>
      </c>
      <c r="C707" s="9">
        <f aca="true" t="shared" si="290" ref="C707:I707">SUM(C708:C710)</f>
        <v>0</v>
      </c>
      <c r="D707" s="9">
        <f t="shared" si="290"/>
        <v>0</v>
      </c>
      <c r="E707" s="9">
        <f t="shared" si="290"/>
        <v>0</v>
      </c>
      <c r="F707" s="9">
        <f t="shared" si="290"/>
        <v>0</v>
      </c>
      <c r="G707" s="9">
        <f t="shared" si="290"/>
        <v>0</v>
      </c>
      <c r="H707" s="9">
        <f t="shared" si="290"/>
        <v>0</v>
      </c>
      <c r="I707" s="9">
        <f t="shared" si="290"/>
        <v>0</v>
      </c>
      <c r="J707" s="46" t="e">
        <f t="shared" si="289"/>
        <v>#DIV/0!</v>
      </c>
      <c r="K707" s="47"/>
    </row>
    <row r="708" spans="1:11" ht="14.25" hidden="1">
      <c r="A708" s="7">
        <v>2100301</v>
      </c>
      <c r="B708" s="7" t="s">
        <v>1209</v>
      </c>
      <c r="C708" s="43"/>
      <c r="D708" s="43"/>
      <c r="E708" s="44">
        <f>SUM(F708:H708)</f>
        <v>0</v>
      </c>
      <c r="F708" s="43"/>
      <c r="G708" s="43"/>
      <c r="H708" s="43"/>
      <c r="I708" s="48">
        <f>E708-D708</f>
        <v>0</v>
      </c>
      <c r="J708" s="49" t="e">
        <f t="shared" si="289"/>
        <v>#DIV/0!</v>
      </c>
      <c r="K708" s="43"/>
    </row>
    <row r="709" spans="1:11" ht="14.25" hidden="1">
      <c r="A709" s="7">
        <v>2100302</v>
      </c>
      <c r="B709" s="7" t="s">
        <v>1210</v>
      </c>
      <c r="C709" s="43"/>
      <c r="D709" s="43"/>
      <c r="E709" s="44">
        <f>SUM(F709:H709)</f>
        <v>0</v>
      </c>
      <c r="F709" s="43"/>
      <c r="G709" s="43"/>
      <c r="H709" s="43"/>
      <c r="I709" s="48">
        <f>E709-D709</f>
        <v>0</v>
      </c>
      <c r="J709" s="49" t="e">
        <f t="shared" si="289"/>
        <v>#DIV/0!</v>
      </c>
      <c r="K709" s="43"/>
    </row>
    <row r="710" spans="1:11" ht="14.25" hidden="1">
      <c r="A710" s="7">
        <v>2100399</v>
      </c>
      <c r="B710" s="7" t="s">
        <v>1211</v>
      </c>
      <c r="C710" s="43"/>
      <c r="D710" s="43"/>
      <c r="E710" s="44">
        <f>SUM(F710:H710)</f>
        <v>0</v>
      </c>
      <c r="F710" s="43"/>
      <c r="G710" s="43"/>
      <c r="H710" s="43"/>
      <c r="I710" s="48">
        <f>E710-D710</f>
        <v>0</v>
      </c>
      <c r="J710" s="49" t="e">
        <f t="shared" si="289"/>
        <v>#DIV/0!</v>
      </c>
      <c r="K710" s="43"/>
    </row>
    <row r="711" spans="1:11" ht="14.25" hidden="1">
      <c r="A711" s="7">
        <v>21004</v>
      </c>
      <c r="B711" s="42" t="s">
        <v>1212</v>
      </c>
      <c r="C711" s="9">
        <f aca="true" t="shared" si="291" ref="C711:I711">SUM(C712:C722)</f>
        <v>0</v>
      </c>
      <c r="D711" s="9">
        <f t="shared" si="291"/>
        <v>0</v>
      </c>
      <c r="E711" s="9">
        <f t="shared" si="291"/>
        <v>0</v>
      </c>
      <c r="F711" s="9">
        <f t="shared" si="291"/>
        <v>0</v>
      </c>
      <c r="G711" s="9">
        <f t="shared" si="291"/>
        <v>0</v>
      </c>
      <c r="H711" s="9">
        <f t="shared" si="291"/>
        <v>0</v>
      </c>
      <c r="I711" s="9">
        <f t="shared" si="291"/>
        <v>0</v>
      </c>
      <c r="J711" s="46" t="e">
        <f t="shared" si="289"/>
        <v>#DIV/0!</v>
      </c>
      <c r="K711" s="47"/>
    </row>
    <row r="712" spans="1:11" ht="14.25" hidden="1">
      <c r="A712" s="7">
        <v>2100401</v>
      </c>
      <c r="B712" s="7" t="s">
        <v>1213</v>
      </c>
      <c r="C712" s="43"/>
      <c r="D712" s="43"/>
      <c r="E712" s="44">
        <f aca="true" t="shared" si="292" ref="E712:E722">SUM(F712:H712)</f>
        <v>0</v>
      </c>
      <c r="F712" s="43"/>
      <c r="G712" s="43"/>
      <c r="H712" s="43"/>
      <c r="I712" s="48">
        <f aca="true" t="shared" si="293" ref="I712:I722">E712-D712</f>
        <v>0</v>
      </c>
      <c r="J712" s="49" t="e">
        <f aca="true" t="shared" si="294" ref="J712:J722">I712/D712*100</f>
        <v>#DIV/0!</v>
      </c>
      <c r="K712" s="43"/>
    </row>
    <row r="713" spans="1:11" ht="14.25" hidden="1">
      <c r="A713" s="7">
        <v>2100402</v>
      </c>
      <c r="B713" s="7" t="s">
        <v>1214</v>
      </c>
      <c r="C713" s="43"/>
      <c r="D713" s="43"/>
      <c r="E713" s="44">
        <f t="shared" si="292"/>
        <v>0</v>
      </c>
      <c r="F713" s="43"/>
      <c r="G713" s="43"/>
      <c r="H713" s="43"/>
      <c r="I713" s="48">
        <f t="shared" si="293"/>
        <v>0</v>
      </c>
      <c r="J713" s="49" t="e">
        <f t="shared" si="294"/>
        <v>#DIV/0!</v>
      </c>
      <c r="K713" s="43"/>
    </row>
    <row r="714" spans="1:11" ht="14.25" hidden="1">
      <c r="A714" s="7">
        <v>2100403</v>
      </c>
      <c r="B714" s="7" t="s">
        <v>1215</v>
      </c>
      <c r="C714" s="43"/>
      <c r="D714" s="43"/>
      <c r="E714" s="44">
        <f t="shared" si="292"/>
        <v>0</v>
      </c>
      <c r="F714" s="43"/>
      <c r="G714" s="43"/>
      <c r="H714" s="43"/>
      <c r="I714" s="48">
        <f t="shared" si="293"/>
        <v>0</v>
      </c>
      <c r="J714" s="49" t="e">
        <f t="shared" si="294"/>
        <v>#DIV/0!</v>
      </c>
      <c r="K714" s="43"/>
    </row>
    <row r="715" spans="1:11" ht="14.25" hidden="1">
      <c r="A715" s="7">
        <v>2100404</v>
      </c>
      <c r="B715" s="7" t="s">
        <v>1216</v>
      </c>
      <c r="C715" s="43"/>
      <c r="D715" s="43"/>
      <c r="E715" s="44">
        <f t="shared" si="292"/>
        <v>0</v>
      </c>
      <c r="F715" s="43"/>
      <c r="G715" s="43"/>
      <c r="H715" s="43"/>
      <c r="I715" s="48">
        <f t="shared" si="293"/>
        <v>0</v>
      </c>
      <c r="J715" s="49" t="e">
        <f t="shared" si="294"/>
        <v>#DIV/0!</v>
      </c>
      <c r="K715" s="43"/>
    </row>
    <row r="716" spans="1:11" ht="14.25" hidden="1">
      <c r="A716" s="7">
        <v>2100405</v>
      </c>
      <c r="B716" s="7" t="s">
        <v>1217</v>
      </c>
      <c r="C716" s="43"/>
      <c r="D716" s="43"/>
      <c r="E716" s="44">
        <f t="shared" si="292"/>
        <v>0</v>
      </c>
      <c r="F716" s="43"/>
      <c r="G716" s="43"/>
      <c r="H716" s="43"/>
      <c r="I716" s="48">
        <f t="shared" si="293"/>
        <v>0</v>
      </c>
      <c r="J716" s="49" t="e">
        <f t="shared" si="294"/>
        <v>#DIV/0!</v>
      </c>
      <c r="K716" s="43"/>
    </row>
    <row r="717" spans="1:11" ht="14.25" hidden="1">
      <c r="A717" s="7">
        <v>2100406</v>
      </c>
      <c r="B717" s="7" t="s">
        <v>1218</v>
      </c>
      <c r="C717" s="43"/>
      <c r="D717" s="43"/>
      <c r="E717" s="44">
        <f t="shared" si="292"/>
        <v>0</v>
      </c>
      <c r="F717" s="43"/>
      <c r="G717" s="43"/>
      <c r="H717" s="43"/>
      <c r="I717" s="48">
        <f t="shared" si="293"/>
        <v>0</v>
      </c>
      <c r="J717" s="49" t="e">
        <f t="shared" si="294"/>
        <v>#DIV/0!</v>
      </c>
      <c r="K717" s="43"/>
    </row>
    <row r="718" spans="1:11" ht="14.25" hidden="1">
      <c r="A718" s="7">
        <v>2100407</v>
      </c>
      <c r="B718" s="7" t="s">
        <v>1219</v>
      </c>
      <c r="C718" s="43"/>
      <c r="D718" s="43"/>
      <c r="E718" s="44">
        <f t="shared" si="292"/>
        <v>0</v>
      </c>
      <c r="F718" s="43"/>
      <c r="G718" s="43"/>
      <c r="H718" s="43"/>
      <c r="I718" s="48">
        <f t="shared" si="293"/>
        <v>0</v>
      </c>
      <c r="J718" s="49" t="e">
        <f t="shared" si="294"/>
        <v>#DIV/0!</v>
      </c>
      <c r="K718" s="43"/>
    </row>
    <row r="719" spans="1:11" ht="14.25" hidden="1">
      <c r="A719" s="7">
        <v>2100408</v>
      </c>
      <c r="B719" s="7" t="s">
        <v>1220</v>
      </c>
      <c r="C719" s="43"/>
      <c r="D719" s="43"/>
      <c r="E719" s="44">
        <f t="shared" si="292"/>
        <v>0</v>
      </c>
      <c r="F719" s="43"/>
      <c r="G719" s="43"/>
      <c r="H719" s="43"/>
      <c r="I719" s="48">
        <f t="shared" si="293"/>
        <v>0</v>
      </c>
      <c r="J719" s="49" t="e">
        <f t="shared" si="294"/>
        <v>#DIV/0!</v>
      </c>
      <c r="K719" s="43"/>
    </row>
    <row r="720" spans="1:11" ht="14.25" hidden="1">
      <c r="A720" s="7">
        <v>2100409</v>
      </c>
      <c r="B720" s="7" t="s">
        <v>1221</v>
      </c>
      <c r="C720" s="43"/>
      <c r="D720" s="43"/>
      <c r="E720" s="44">
        <f t="shared" si="292"/>
        <v>0</v>
      </c>
      <c r="F720" s="43"/>
      <c r="G720" s="43"/>
      <c r="H720" s="43"/>
      <c r="I720" s="48">
        <f t="shared" si="293"/>
        <v>0</v>
      </c>
      <c r="J720" s="49" t="e">
        <f t="shared" si="294"/>
        <v>#DIV/0!</v>
      </c>
      <c r="K720" s="43"/>
    </row>
    <row r="721" spans="1:11" ht="14.25" hidden="1">
      <c r="A721" s="7">
        <v>2100410</v>
      </c>
      <c r="B721" s="7" t="s">
        <v>1222</v>
      </c>
      <c r="C721" s="43"/>
      <c r="D721" s="43"/>
      <c r="E721" s="44">
        <f t="shared" si="292"/>
        <v>0</v>
      </c>
      <c r="F721" s="43"/>
      <c r="G721" s="43"/>
      <c r="H721" s="43"/>
      <c r="I721" s="48">
        <f t="shared" si="293"/>
        <v>0</v>
      </c>
      <c r="J721" s="49" t="e">
        <f t="shared" si="294"/>
        <v>#DIV/0!</v>
      </c>
      <c r="K721" s="43"/>
    </row>
    <row r="722" spans="1:11" ht="14.25" hidden="1">
      <c r="A722" s="7">
        <v>2100499</v>
      </c>
      <c r="B722" s="7" t="s">
        <v>1223</v>
      </c>
      <c r="C722" s="43"/>
      <c r="D722" s="43"/>
      <c r="E722" s="44">
        <f t="shared" si="292"/>
        <v>0</v>
      </c>
      <c r="F722" s="43"/>
      <c r="G722" s="43"/>
      <c r="H722" s="43"/>
      <c r="I722" s="48">
        <f t="shared" si="293"/>
        <v>0</v>
      </c>
      <c r="J722" s="49" t="e">
        <f t="shared" si="294"/>
        <v>#DIV/0!</v>
      </c>
      <c r="K722" s="43"/>
    </row>
    <row r="723" spans="1:11" ht="14.25" hidden="1">
      <c r="A723" s="7">
        <v>21006</v>
      </c>
      <c r="B723" s="42" t="s">
        <v>1224</v>
      </c>
      <c r="C723" s="9">
        <f aca="true" t="shared" si="295" ref="C723:I723">SUM(C724:C725)</f>
        <v>0</v>
      </c>
      <c r="D723" s="9">
        <f t="shared" si="295"/>
        <v>0</v>
      </c>
      <c r="E723" s="9">
        <f t="shared" si="295"/>
        <v>0</v>
      </c>
      <c r="F723" s="9">
        <f t="shared" si="295"/>
        <v>0</v>
      </c>
      <c r="G723" s="9">
        <f t="shared" si="295"/>
        <v>0</v>
      </c>
      <c r="H723" s="9">
        <f t="shared" si="295"/>
        <v>0</v>
      </c>
      <c r="I723" s="9">
        <f t="shared" si="295"/>
        <v>0</v>
      </c>
      <c r="J723" s="46" t="e">
        <f aca="true" t="shared" si="296" ref="J723:J746">I723/D723*100</f>
        <v>#DIV/0!</v>
      </c>
      <c r="K723" s="47"/>
    </row>
    <row r="724" spans="1:11" ht="14.25" hidden="1">
      <c r="A724" s="7">
        <v>2100601</v>
      </c>
      <c r="B724" s="7" t="s">
        <v>1225</v>
      </c>
      <c r="C724" s="43"/>
      <c r="D724" s="43"/>
      <c r="E724" s="44">
        <f aca="true" t="shared" si="297" ref="E724:E729">SUM(F724:H724)</f>
        <v>0</v>
      </c>
      <c r="F724" s="43"/>
      <c r="G724" s="43"/>
      <c r="H724" s="43"/>
      <c r="I724" s="48">
        <f aca="true" t="shared" si="298" ref="I724:I729">E724-D724</f>
        <v>0</v>
      </c>
      <c r="J724" s="49" t="e">
        <f t="shared" si="296"/>
        <v>#DIV/0!</v>
      </c>
      <c r="K724" s="43"/>
    </row>
    <row r="725" spans="1:11" ht="14.25" hidden="1">
      <c r="A725" s="7">
        <v>2100699</v>
      </c>
      <c r="B725" s="7" t="s">
        <v>1226</v>
      </c>
      <c r="C725" s="43"/>
      <c r="D725" s="43"/>
      <c r="E725" s="44">
        <f t="shared" si="297"/>
        <v>0</v>
      </c>
      <c r="F725" s="43"/>
      <c r="G725" s="43"/>
      <c r="H725" s="43"/>
      <c r="I725" s="48">
        <f t="shared" si="298"/>
        <v>0</v>
      </c>
      <c r="J725" s="49" t="e">
        <f t="shared" si="296"/>
        <v>#DIV/0!</v>
      </c>
      <c r="K725" s="43"/>
    </row>
    <row r="726" spans="1:11" ht="14.25">
      <c r="A726" s="7">
        <v>21007</v>
      </c>
      <c r="B726" s="42" t="s">
        <v>1227</v>
      </c>
      <c r="C726" s="9">
        <f aca="true" t="shared" si="299" ref="C726:I726">SUM(C727:C729)</f>
        <v>432442</v>
      </c>
      <c r="D726" s="9">
        <f t="shared" si="299"/>
        <v>379040</v>
      </c>
      <c r="E726" s="9">
        <f t="shared" si="299"/>
        <v>1080861</v>
      </c>
      <c r="F726" s="9">
        <f t="shared" si="299"/>
        <v>0</v>
      </c>
      <c r="G726" s="9">
        <f t="shared" si="299"/>
        <v>21933</v>
      </c>
      <c r="H726" s="9">
        <f t="shared" si="299"/>
        <v>1058928</v>
      </c>
      <c r="I726" s="9">
        <f t="shared" si="299"/>
        <v>701821</v>
      </c>
      <c r="J726" s="46">
        <f t="shared" si="296"/>
        <v>185.2</v>
      </c>
      <c r="K726" s="47"/>
    </row>
    <row r="727" spans="1:11" ht="14.25">
      <c r="A727" s="7">
        <v>2100716</v>
      </c>
      <c r="B727" s="7" t="s">
        <v>1228</v>
      </c>
      <c r="C727" s="43">
        <v>369000</v>
      </c>
      <c r="D727" s="43">
        <v>368640</v>
      </c>
      <c r="E727" s="44">
        <f t="shared" si="297"/>
        <v>380928</v>
      </c>
      <c r="F727" s="43"/>
      <c r="G727" s="43"/>
      <c r="H727" s="43">
        <v>380928</v>
      </c>
      <c r="I727" s="48">
        <f t="shared" si="298"/>
        <v>12288</v>
      </c>
      <c r="J727" s="49">
        <f t="shared" si="296"/>
        <v>3.3</v>
      </c>
      <c r="K727" s="43"/>
    </row>
    <row r="728" spans="1:11" ht="14.25">
      <c r="A728" s="7">
        <v>2100717</v>
      </c>
      <c r="B728" s="7" t="s">
        <v>1229</v>
      </c>
      <c r="C728" s="43"/>
      <c r="D728" s="43"/>
      <c r="E728" s="44">
        <f t="shared" si="297"/>
        <v>0</v>
      </c>
      <c r="F728" s="43"/>
      <c r="G728" s="43"/>
      <c r="H728" s="43"/>
      <c r="I728" s="48">
        <f t="shared" si="298"/>
        <v>0</v>
      </c>
      <c r="J728" s="49" t="e">
        <f t="shared" si="296"/>
        <v>#DIV/0!</v>
      </c>
      <c r="K728" s="43"/>
    </row>
    <row r="729" spans="1:11" ht="14.25">
      <c r="A729" s="7">
        <v>2100799</v>
      </c>
      <c r="B729" s="7" t="s">
        <v>1230</v>
      </c>
      <c r="C729" s="43">
        <v>63442</v>
      </c>
      <c r="D729" s="43">
        <v>10400</v>
      </c>
      <c r="E729" s="44">
        <f t="shared" si="297"/>
        <v>699933</v>
      </c>
      <c r="F729" s="43"/>
      <c r="G729" s="43">
        <v>21933</v>
      </c>
      <c r="H729" s="43">
        <v>678000</v>
      </c>
      <c r="I729" s="48">
        <f t="shared" si="298"/>
        <v>689533</v>
      </c>
      <c r="J729" s="49">
        <f t="shared" si="296"/>
        <v>6630.1</v>
      </c>
      <c r="K729" s="43"/>
    </row>
    <row r="730" spans="1:11" ht="14.25" hidden="1">
      <c r="A730" s="7">
        <v>21011</v>
      </c>
      <c r="B730" s="42" t="s">
        <v>1231</v>
      </c>
      <c r="C730" s="9">
        <f aca="true" t="shared" si="300" ref="C730:I730">SUM(C731:C734)</f>
        <v>0</v>
      </c>
      <c r="D730" s="9">
        <f t="shared" si="300"/>
        <v>0</v>
      </c>
      <c r="E730" s="9">
        <f t="shared" si="300"/>
        <v>0</v>
      </c>
      <c r="F730" s="9">
        <f t="shared" si="300"/>
        <v>0</v>
      </c>
      <c r="G730" s="9">
        <f t="shared" si="300"/>
        <v>0</v>
      </c>
      <c r="H730" s="9">
        <f t="shared" si="300"/>
        <v>0</v>
      </c>
      <c r="I730" s="9">
        <f t="shared" si="300"/>
        <v>0</v>
      </c>
      <c r="J730" s="46" t="e">
        <f t="shared" si="296"/>
        <v>#DIV/0!</v>
      </c>
      <c r="K730" s="47"/>
    </row>
    <row r="731" spans="1:11" ht="14.25" hidden="1">
      <c r="A731" s="7">
        <v>2101101</v>
      </c>
      <c r="B731" s="7" t="s">
        <v>1232</v>
      </c>
      <c r="C731" s="43"/>
      <c r="D731" s="43"/>
      <c r="E731" s="44">
        <f>SUM(F731:H731)</f>
        <v>0</v>
      </c>
      <c r="F731" s="43"/>
      <c r="G731" s="43"/>
      <c r="H731" s="43"/>
      <c r="I731" s="48">
        <f>E731-D731</f>
        <v>0</v>
      </c>
      <c r="J731" s="49" t="e">
        <f t="shared" si="296"/>
        <v>#DIV/0!</v>
      </c>
      <c r="K731" s="43"/>
    </row>
    <row r="732" spans="1:11" ht="14.25" hidden="1">
      <c r="A732" s="7">
        <v>2101102</v>
      </c>
      <c r="B732" s="7" t="s">
        <v>1233</v>
      </c>
      <c r="C732" s="43"/>
      <c r="D732" s="43"/>
      <c r="E732" s="44">
        <f>SUM(F732:H732)</f>
        <v>0</v>
      </c>
      <c r="F732" s="43"/>
      <c r="G732" s="43"/>
      <c r="H732" s="43"/>
      <c r="I732" s="48">
        <f>E732-D732</f>
        <v>0</v>
      </c>
      <c r="J732" s="49" t="e">
        <f t="shared" si="296"/>
        <v>#DIV/0!</v>
      </c>
      <c r="K732" s="43"/>
    </row>
    <row r="733" spans="1:11" ht="14.25" hidden="1">
      <c r="A733" s="7">
        <v>2101103</v>
      </c>
      <c r="B733" s="7" t="s">
        <v>1234</v>
      </c>
      <c r="C733" s="43"/>
      <c r="D733" s="43"/>
      <c r="E733" s="44">
        <f>SUM(F733:H733)</f>
        <v>0</v>
      </c>
      <c r="F733" s="43"/>
      <c r="G733" s="43"/>
      <c r="H733" s="43"/>
      <c r="I733" s="48">
        <f>E733-D733</f>
        <v>0</v>
      </c>
      <c r="J733" s="49" t="e">
        <f t="shared" si="296"/>
        <v>#DIV/0!</v>
      </c>
      <c r="K733" s="43"/>
    </row>
    <row r="734" spans="1:11" ht="14.25" hidden="1">
      <c r="A734" s="7">
        <v>2101199</v>
      </c>
      <c r="B734" s="7" t="s">
        <v>1235</v>
      </c>
      <c r="C734" s="43"/>
      <c r="D734" s="43"/>
      <c r="E734" s="44">
        <f>SUM(F734:H734)</f>
        <v>0</v>
      </c>
      <c r="F734" s="43"/>
      <c r="G734" s="43"/>
      <c r="H734" s="43"/>
      <c r="I734" s="48">
        <f>E734-D734</f>
        <v>0</v>
      </c>
      <c r="J734" s="49" t="e">
        <f t="shared" si="296"/>
        <v>#DIV/0!</v>
      </c>
      <c r="K734" s="43"/>
    </row>
    <row r="735" spans="1:11" ht="14.25" hidden="1">
      <c r="A735" s="7">
        <v>21012</v>
      </c>
      <c r="B735" s="42" t="s">
        <v>1236</v>
      </c>
      <c r="C735" s="9">
        <f aca="true" t="shared" si="301" ref="C735:I735">SUM(C736:C738)</f>
        <v>0</v>
      </c>
      <c r="D735" s="9">
        <f t="shared" si="301"/>
        <v>0</v>
      </c>
      <c r="E735" s="9">
        <f t="shared" si="301"/>
        <v>0</v>
      </c>
      <c r="F735" s="9">
        <f t="shared" si="301"/>
        <v>0</v>
      </c>
      <c r="G735" s="9">
        <f t="shared" si="301"/>
        <v>0</v>
      </c>
      <c r="H735" s="9">
        <f t="shared" si="301"/>
        <v>0</v>
      </c>
      <c r="I735" s="9">
        <f t="shared" si="301"/>
        <v>0</v>
      </c>
      <c r="J735" s="46" t="e">
        <f t="shared" si="296"/>
        <v>#DIV/0!</v>
      </c>
      <c r="K735" s="47"/>
    </row>
    <row r="736" spans="1:11" ht="14.25" hidden="1">
      <c r="A736" s="7">
        <v>2101201</v>
      </c>
      <c r="B736" s="7" t="s">
        <v>1237</v>
      </c>
      <c r="C736" s="43"/>
      <c r="D736" s="43"/>
      <c r="E736" s="44">
        <f>SUM(F736:H736)</f>
        <v>0</v>
      </c>
      <c r="F736" s="43"/>
      <c r="G736" s="43"/>
      <c r="H736" s="43"/>
      <c r="I736" s="48">
        <f>E736-D736</f>
        <v>0</v>
      </c>
      <c r="J736" s="49" t="e">
        <f t="shared" si="296"/>
        <v>#DIV/0!</v>
      </c>
      <c r="K736" s="43"/>
    </row>
    <row r="737" spans="1:11" ht="14.25" hidden="1">
      <c r="A737" s="7">
        <v>2101202</v>
      </c>
      <c r="B737" s="7" t="s">
        <v>1238</v>
      </c>
      <c r="C737" s="43"/>
      <c r="D737" s="43"/>
      <c r="E737" s="44">
        <f>SUM(F737:H737)</f>
        <v>0</v>
      </c>
      <c r="F737" s="43"/>
      <c r="G737" s="43"/>
      <c r="H737" s="43"/>
      <c r="I737" s="48">
        <f>E737-D737</f>
        <v>0</v>
      </c>
      <c r="J737" s="49" t="e">
        <f t="shared" si="296"/>
        <v>#DIV/0!</v>
      </c>
      <c r="K737" s="43"/>
    </row>
    <row r="738" spans="1:11" ht="14.25" hidden="1">
      <c r="A738" s="7">
        <v>2101299</v>
      </c>
      <c r="B738" s="7" t="s">
        <v>1239</v>
      </c>
      <c r="C738" s="43"/>
      <c r="D738" s="43"/>
      <c r="E738" s="44">
        <f>SUM(F738:H738)</f>
        <v>0</v>
      </c>
      <c r="F738" s="43"/>
      <c r="G738" s="43"/>
      <c r="H738" s="43"/>
      <c r="I738" s="48">
        <f>E738-D738</f>
        <v>0</v>
      </c>
      <c r="J738" s="49" t="e">
        <f t="shared" si="296"/>
        <v>#DIV/0!</v>
      </c>
      <c r="K738" s="43"/>
    </row>
    <row r="739" spans="1:11" ht="14.25" hidden="1">
      <c r="A739" s="7">
        <v>21013</v>
      </c>
      <c r="B739" s="42" t="s">
        <v>1240</v>
      </c>
      <c r="C739" s="9">
        <f aca="true" t="shared" si="302" ref="C739:I739">SUM(C740:C742)</f>
        <v>0</v>
      </c>
      <c r="D739" s="9">
        <f t="shared" si="302"/>
        <v>0</v>
      </c>
      <c r="E739" s="9">
        <f t="shared" si="302"/>
        <v>0</v>
      </c>
      <c r="F739" s="9">
        <f t="shared" si="302"/>
        <v>0</v>
      </c>
      <c r="G739" s="9">
        <f t="shared" si="302"/>
        <v>0</v>
      </c>
      <c r="H739" s="9">
        <f t="shared" si="302"/>
        <v>0</v>
      </c>
      <c r="I739" s="9">
        <f t="shared" si="302"/>
        <v>0</v>
      </c>
      <c r="J739" s="46" t="e">
        <f t="shared" si="296"/>
        <v>#DIV/0!</v>
      </c>
      <c r="K739" s="47"/>
    </row>
    <row r="740" spans="1:11" ht="14.25" hidden="1">
      <c r="A740" s="7">
        <v>2101301</v>
      </c>
      <c r="B740" s="7" t="s">
        <v>1241</v>
      </c>
      <c r="C740" s="43"/>
      <c r="D740" s="43"/>
      <c r="E740" s="44">
        <f>SUM(F740:H740)</f>
        <v>0</v>
      </c>
      <c r="F740" s="43"/>
      <c r="G740" s="43"/>
      <c r="H740" s="43"/>
      <c r="I740" s="48">
        <f>E740-D740</f>
        <v>0</v>
      </c>
      <c r="J740" s="49" t="e">
        <f t="shared" si="296"/>
        <v>#DIV/0!</v>
      </c>
      <c r="K740" s="43"/>
    </row>
    <row r="741" spans="1:11" ht="14.25" hidden="1">
      <c r="A741" s="7">
        <v>2101302</v>
      </c>
      <c r="B741" s="7" t="s">
        <v>1242</v>
      </c>
      <c r="C741" s="43"/>
      <c r="D741" s="43"/>
      <c r="E741" s="44">
        <f>SUM(F741:H741)</f>
        <v>0</v>
      </c>
      <c r="F741" s="43"/>
      <c r="G741" s="43"/>
      <c r="H741" s="43"/>
      <c r="I741" s="48">
        <f>E741-D741</f>
        <v>0</v>
      </c>
      <c r="J741" s="49" t="e">
        <f t="shared" si="296"/>
        <v>#DIV/0!</v>
      </c>
      <c r="K741" s="43"/>
    </row>
    <row r="742" spans="1:11" ht="14.25" hidden="1">
      <c r="A742" s="7">
        <v>2101399</v>
      </c>
      <c r="B742" s="7" t="s">
        <v>1243</v>
      </c>
      <c r="C742" s="43"/>
      <c r="D742" s="43"/>
      <c r="E742" s="44">
        <f>SUM(F742:H742)</f>
        <v>0</v>
      </c>
      <c r="F742" s="43"/>
      <c r="G742" s="43"/>
      <c r="H742" s="43"/>
      <c r="I742" s="48">
        <f>E742-D742</f>
        <v>0</v>
      </c>
      <c r="J742" s="49" t="e">
        <f t="shared" si="296"/>
        <v>#DIV/0!</v>
      </c>
      <c r="K742" s="43"/>
    </row>
    <row r="743" spans="1:11" ht="14.25" hidden="1">
      <c r="A743" s="7">
        <v>21014</v>
      </c>
      <c r="B743" s="42" t="s">
        <v>1244</v>
      </c>
      <c r="C743" s="9">
        <f aca="true" t="shared" si="303" ref="C743:I743">SUM(C744:C745)</f>
        <v>0</v>
      </c>
      <c r="D743" s="9">
        <f t="shared" si="303"/>
        <v>0</v>
      </c>
      <c r="E743" s="9">
        <f t="shared" si="303"/>
        <v>0</v>
      </c>
      <c r="F743" s="9">
        <f t="shared" si="303"/>
        <v>0</v>
      </c>
      <c r="G743" s="9">
        <f t="shared" si="303"/>
        <v>0</v>
      </c>
      <c r="H743" s="9">
        <f t="shared" si="303"/>
        <v>0</v>
      </c>
      <c r="I743" s="9">
        <f t="shared" si="303"/>
        <v>0</v>
      </c>
      <c r="J743" s="46" t="e">
        <f t="shared" si="296"/>
        <v>#DIV/0!</v>
      </c>
      <c r="K743" s="47"/>
    </row>
    <row r="744" spans="1:11" ht="14.25" hidden="1">
      <c r="A744" s="7">
        <v>2101401</v>
      </c>
      <c r="B744" s="7" t="s">
        <v>1245</v>
      </c>
      <c r="C744" s="43"/>
      <c r="D744" s="43"/>
      <c r="E744" s="44">
        <f>SUM(F744:H744)</f>
        <v>0</v>
      </c>
      <c r="F744" s="43"/>
      <c r="G744" s="43"/>
      <c r="H744" s="43"/>
      <c r="I744" s="48">
        <f>E744-D744</f>
        <v>0</v>
      </c>
      <c r="J744" s="49" t="e">
        <f t="shared" si="296"/>
        <v>#DIV/0!</v>
      </c>
      <c r="K744" s="43"/>
    </row>
    <row r="745" spans="1:11" ht="14.25" hidden="1">
      <c r="A745" s="7">
        <v>2101499</v>
      </c>
      <c r="B745" s="7" t="s">
        <v>1246</v>
      </c>
      <c r="C745" s="43"/>
      <c r="D745" s="43"/>
      <c r="E745" s="44">
        <f>SUM(F745:H745)</f>
        <v>0</v>
      </c>
      <c r="F745" s="43"/>
      <c r="G745" s="43"/>
      <c r="H745" s="43"/>
      <c r="I745" s="48">
        <f>E745-D745</f>
        <v>0</v>
      </c>
      <c r="J745" s="49" t="e">
        <f t="shared" si="296"/>
        <v>#DIV/0!</v>
      </c>
      <c r="K745" s="43"/>
    </row>
    <row r="746" spans="1:11" ht="14.25" hidden="1">
      <c r="A746" s="7">
        <v>21015</v>
      </c>
      <c r="B746" s="42" t="s">
        <v>1247</v>
      </c>
      <c r="C746" s="9">
        <f aca="true" t="shared" si="304" ref="C746:I746">SUM(C747:C754)</f>
        <v>0</v>
      </c>
      <c r="D746" s="9">
        <f t="shared" si="304"/>
        <v>0</v>
      </c>
      <c r="E746" s="9">
        <f t="shared" si="304"/>
        <v>0</v>
      </c>
      <c r="F746" s="9">
        <f t="shared" si="304"/>
        <v>0</v>
      </c>
      <c r="G746" s="9">
        <f t="shared" si="304"/>
        <v>0</v>
      </c>
      <c r="H746" s="9">
        <f t="shared" si="304"/>
        <v>0</v>
      </c>
      <c r="I746" s="9">
        <f t="shared" si="304"/>
        <v>0</v>
      </c>
      <c r="J746" s="46" t="e">
        <f t="shared" si="296"/>
        <v>#DIV/0!</v>
      </c>
      <c r="K746" s="47"/>
    </row>
    <row r="747" spans="1:11" ht="14.25" hidden="1">
      <c r="A747" s="7">
        <v>2101501</v>
      </c>
      <c r="B747" s="7" t="s">
        <v>707</v>
      </c>
      <c r="C747" s="43"/>
      <c r="D747" s="43"/>
      <c r="E747" s="44">
        <f aca="true" t="shared" si="305" ref="E747:E754">SUM(F747:H747)</f>
        <v>0</v>
      </c>
      <c r="F747" s="43"/>
      <c r="G747" s="43"/>
      <c r="H747" s="43"/>
      <c r="I747" s="48">
        <f aca="true" t="shared" si="306" ref="I747:I754">E747-D747</f>
        <v>0</v>
      </c>
      <c r="J747" s="49" t="e">
        <f aca="true" t="shared" si="307" ref="J747:J754">I747/D747*100</f>
        <v>#DIV/0!</v>
      </c>
      <c r="K747" s="43"/>
    </row>
    <row r="748" spans="1:11" ht="14.25" hidden="1">
      <c r="A748" s="7">
        <v>2101502</v>
      </c>
      <c r="B748" s="7" t="s">
        <v>708</v>
      </c>
      <c r="C748" s="43"/>
      <c r="D748" s="43"/>
      <c r="E748" s="44">
        <f t="shared" si="305"/>
        <v>0</v>
      </c>
      <c r="F748" s="43"/>
      <c r="G748" s="43"/>
      <c r="H748" s="43"/>
      <c r="I748" s="48">
        <f t="shared" si="306"/>
        <v>0</v>
      </c>
      <c r="J748" s="49" t="e">
        <f t="shared" si="307"/>
        <v>#DIV/0!</v>
      </c>
      <c r="K748" s="43"/>
    </row>
    <row r="749" spans="1:11" ht="14.25" hidden="1">
      <c r="A749" s="7">
        <v>2101503</v>
      </c>
      <c r="B749" s="7" t="s">
        <v>709</v>
      </c>
      <c r="C749" s="43"/>
      <c r="D749" s="43"/>
      <c r="E749" s="44">
        <f t="shared" si="305"/>
        <v>0</v>
      </c>
      <c r="F749" s="43"/>
      <c r="G749" s="43"/>
      <c r="H749" s="43"/>
      <c r="I749" s="48">
        <f t="shared" si="306"/>
        <v>0</v>
      </c>
      <c r="J749" s="49" t="e">
        <f t="shared" si="307"/>
        <v>#DIV/0!</v>
      </c>
      <c r="K749" s="43"/>
    </row>
    <row r="750" spans="1:11" ht="14.25" hidden="1">
      <c r="A750" s="7">
        <v>2101504</v>
      </c>
      <c r="B750" s="7" t="s">
        <v>748</v>
      </c>
      <c r="C750" s="43"/>
      <c r="D750" s="43"/>
      <c r="E750" s="44">
        <f t="shared" si="305"/>
        <v>0</v>
      </c>
      <c r="F750" s="43"/>
      <c r="G750" s="43"/>
      <c r="H750" s="43"/>
      <c r="I750" s="48">
        <f t="shared" si="306"/>
        <v>0</v>
      </c>
      <c r="J750" s="49" t="e">
        <f t="shared" si="307"/>
        <v>#DIV/0!</v>
      </c>
      <c r="K750" s="43"/>
    </row>
    <row r="751" spans="1:11" ht="14.25" hidden="1">
      <c r="A751" s="7">
        <v>2101505</v>
      </c>
      <c r="B751" s="7" t="s">
        <v>1248</v>
      </c>
      <c r="C751" s="43"/>
      <c r="D751" s="43"/>
      <c r="E751" s="44">
        <f t="shared" si="305"/>
        <v>0</v>
      </c>
      <c r="F751" s="43"/>
      <c r="G751" s="43"/>
      <c r="H751" s="43"/>
      <c r="I751" s="48">
        <f t="shared" si="306"/>
        <v>0</v>
      </c>
      <c r="J751" s="49" t="e">
        <f t="shared" si="307"/>
        <v>#DIV/0!</v>
      </c>
      <c r="K751" s="43"/>
    </row>
    <row r="752" spans="1:11" ht="14.25" hidden="1">
      <c r="A752" s="7">
        <v>2101506</v>
      </c>
      <c r="B752" s="7" t="s">
        <v>1249</v>
      </c>
      <c r="C752" s="43"/>
      <c r="D752" s="43"/>
      <c r="E752" s="44">
        <f t="shared" si="305"/>
        <v>0</v>
      </c>
      <c r="F752" s="43"/>
      <c r="G752" s="43"/>
      <c r="H752" s="43"/>
      <c r="I752" s="48">
        <f t="shared" si="306"/>
        <v>0</v>
      </c>
      <c r="J752" s="49" t="e">
        <f t="shared" si="307"/>
        <v>#DIV/0!</v>
      </c>
      <c r="K752" s="43"/>
    </row>
    <row r="753" spans="1:11" ht="14.25" hidden="1">
      <c r="A753" s="7">
        <v>2101550</v>
      </c>
      <c r="B753" s="7" t="s">
        <v>716</v>
      </c>
      <c r="C753" s="43"/>
      <c r="D753" s="43"/>
      <c r="E753" s="44">
        <f t="shared" si="305"/>
        <v>0</v>
      </c>
      <c r="F753" s="43"/>
      <c r="G753" s="43"/>
      <c r="H753" s="43"/>
      <c r="I753" s="48">
        <f t="shared" si="306"/>
        <v>0</v>
      </c>
      <c r="J753" s="49" t="e">
        <f t="shared" si="307"/>
        <v>#DIV/0!</v>
      </c>
      <c r="K753" s="43"/>
    </row>
    <row r="754" spans="1:11" ht="14.25" hidden="1">
      <c r="A754" s="7">
        <v>2101599</v>
      </c>
      <c r="B754" s="7" t="s">
        <v>1250</v>
      </c>
      <c r="C754" s="43"/>
      <c r="D754" s="43"/>
      <c r="E754" s="44">
        <f t="shared" si="305"/>
        <v>0</v>
      </c>
      <c r="F754" s="43"/>
      <c r="G754" s="43"/>
      <c r="H754" s="43"/>
      <c r="I754" s="48">
        <f t="shared" si="306"/>
        <v>0</v>
      </c>
      <c r="J754" s="49" t="e">
        <f t="shared" si="307"/>
        <v>#DIV/0!</v>
      </c>
      <c r="K754" s="43"/>
    </row>
    <row r="755" spans="1:11" ht="14.25" hidden="1">
      <c r="A755" s="7">
        <v>21016</v>
      </c>
      <c r="B755" s="42" t="s">
        <v>1251</v>
      </c>
      <c r="C755" s="9">
        <f aca="true" t="shared" si="308" ref="C755:I755">C756</f>
        <v>0</v>
      </c>
      <c r="D755" s="9">
        <f t="shared" si="308"/>
        <v>0</v>
      </c>
      <c r="E755" s="9">
        <f t="shared" si="308"/>
        <v>0</v>
      </c>
      <c r="F755" s="9">
        <f t="shared" si="308"/>
        <v>0</v>
      </c>
      <c r="G755" s="9">
        <f t="shared" si="308"/>
        <v>0</v>
      </c>
      <c r="H755" s="9">
        <f t="shared" si="308"/>
        <v>0</v>
      </c>
      <c r="I755" s="9">
        <f t="shared" si="308"/>
        <v>0</v>
      </c>
      <c r="J755" s="46" t="e">
        <f aca="true" t="shared" si="309" ref="J755:J760">I755/D755*100</f>
        <v>#DIV/0!</v>
      </c>
      <c r="K755" s="47"/>
    </row>
    <row r="756" spans="1:11" ht="14.25" hidden="1">
      <c r="A756" s="7">
        <v>2101601</v>
      </c>
      <c r="B756" s="7" t="s">
        <v>1252</v>
      </c>
      <c r="C756" s="43"/>
      <c r="D756" s="43"/>
      <c r="E756" s="44">
        <f>SUM(F756:H756)</f>
        <v>0</v>
      </c>
      <c r="F756" s="43"/>
      <c r="G756" s="43"/>
      <c r="H756" s="43"/>
      <c r="I756" s="48">
        <f>E756-D756</f>
        <v>0</v>
      </c>
      <c r="J756" s="49" t="e">
        <f t="shared" si="309"/>
        <v>#DIV/0!</v>
      </c>
      <c r="K756" s="43"/>
    </row>
    <row r="757" spans="1:11" ht="14.25" hidden="1">
      <c r="A757" s="7">
        <v>21099</v>
      </c>
      <c r="B757" s="42" t="s">
        <v>1253</v>
      </c>
      <c r="C757" s="9">
        <f aca="true" t="shared" si="310" ref="C757:I757">C758</f>
        <v>0</v>
      </c>
      <c r="D757" s="9">
        <f t="shared" si="310"/>
        <v>0</v>
      </c>
      <c r="E757" s="9">
        <f t="shared" si="310"/>
        <v>0</v>
      </c>
      <c r="F757" s="9">
        <f t="shared" si="310"/>
        <v>0</v>
      </c>
      <c r="G757" s="9">
        <f t="shared" si="310"/>
        <v>0</v>
      </c>
      <c r="H757" s="9">
        <f t="shared" si="310"/>
        <v>0</v>
      </c>
      <c r="I757" s="9">
        <f t="shared" si="310"/>
        <v>0</v>
      </c>
      <c r="J757" s="46" t="e">
        <f t="shared" si="309"/>
        <v>#DIV/0!</v>
      </c>
      <c r="K757" s="47"/>
    </row>
    <row r="758" spans="1:11" ht="14.25" hidden="1">
      <c r="A758" s="7">
        <v>2109901</v>
      </c>
      <c r="B758" s="7" t="s">
        <v>1254</v>
      </c>
      <c r="C758" s="43"/>
      <c r="D758" s="43"/>
      <c r="E758" s="44">
        <f>SUM(F758:H758)</f>
        <v>0</v>
      </c>
      <c r="F758" s="43"/>
      <c r="G758" s="43"/>
      <c r="H758" s="43"/>
      <c r="I758" s="48">
        <f>E758-D758</f>
        <v>0</v>
      </c>
      <c r="J758" s="49" t="e">
        <f t="shared" si="309"/>
        <v>#DIV/0!</v>
      </c>
      <c r="K758" s="43"/>
    </row>
    <row r="759" spans="1:11" ht="14.25">
      <c r="A759" s="7">
        <v>211</v>
      </c>
      <c r="B759" s="42" t="s">
        <v>1255</v>
      </c>
      <c r="C759" s="9">
        <f aca="true" t="shared" si="311" ref="C759:I759">C760+C770+C774+C782+C787+C794+C800+C803+C806+C808+C810+C816+C818+C820+C835</f>
        <v>400000</v>
      </c>
      <c r="D759" s="9">
        <f t="shared" si="311"/>
        <v>366341</v>
      </c>
      <c r="E759" s="9">
        <f t="shared" si="311"/>
        <v>133659</v>
      </c>
      <c r="F759" s="9">
        <f t="shared" si="311"/>
        <v>0</v>
      </c>
      <c r="G759" s="9">
        <f t="shared" si="311"/>
        <v>33659</v>
      </c>
      <c r="H759" s="9">
        <f t="shared" si="311"/>
        <v>100000</v>
      </c>
      <c r="I759" s="9">
        <f t="shared" si="311"/>
        <v>-232682</v>
      </c>
      <c r="J759" s="46">
        <f t="shared" si="309"/>
        <v>-63.5</v>
      </c>
      <c r="K759" s="47"/>
    </row>
    <row r="760" spans="1:11" ht="14.25" hidden="1">
      <c r="A760" s="7">
        <v>21101</v>
      </c>
      <c r="B760" s="42" t="s">
        <v>1256</v>
      </c>
      <c r="C760" s="9">
        <f aca="true" t="shared" si="312" ref="C760:I760">SUM(C761:C769)</f>
        <v>0</v>
      </c>
      <c r="D760" s="9">
        <f t="shared" si="312"/>
        <v>0</v>
      </c>
      <c r="E760" s="9">
        <f t="shared" si="312"/>
        <v>0</v>
      </c>
      <c r="F760" s="9">
        <f t="shared" si="312"/>
        <v>0</v>
      </c>
      <c r="G760" s="9">
        <f t="shared" si="312"/>
        <v>0</v>
      </c>
      <c r="H760" s="9">
        <f t="shared" si="312"/>
        <v>0</v>
      </c>
      <c r="I760" s="9">
        <f t="shared" si="312"/>
        <v>0</v>
      </c>
      <c r="J760" s="46" t="e">
        <f t="shared" si="309"/>
        <v>#DIV/0!</v>
      </c>
      <c r="K760" s="47"/>
    </row>
    <row r="761" spans="1:11" ht="14.25" hidden="1">
      <c r="A761" s="7">
        <v>2110101</v>
      </c>
      <c r="B761" s="7" t="s">
        <v>707</v>
      </c>
      <c r="C761" s="43"/>
      <c r="D761" s="43"/>
      <c r="E761" s="44">
        <f aca="true" t="shared" si="313" ref="E761:E769">SUM(F761:H761)</f>
        <v>0</v>
      </c>
      <c r="F761" s="43"/>
      <c r="G761" s="43"/>
      <c r="H761" s="43"/>
      <c r="I761" s="48">
        <f aca="true" t="shared" si="314" ref="I761:I769">E761-D761</f>
        <v>0</v>
      </c>
      <c r="J761" s="49" t="e">
        <f aca="true" t="shared" si="315" ref="J761:J774">I761/D761*100</f>
        <v>#DIV/0!</v>
      </c>
      <c r="K761" s="43"/>
    </row>
    <row r="762" spans="1:11" ht="14.25" hidden="1">
      <c r="A762" s="7">
        <v>2110102</v>
      </c>
      <c r="B762" s="7" t="s">
        <v>708</v>
      </c>
      <c r="C762" s="43"/>
      <c r="D762" s="43"/>
      <c r="E762" s="44">
        <f t="shared" si="313"/>
        <v>0</v>
      </c>
      <c r="F762" s="43"/>
      <c r="G762" s="43"/>
      <c r="H762" s="43"/>
      <c r="I762" s="48">
        <f t="shared" si="314"/>
        <v>0</v>
      </c>
      <c r="J762" s="49" t="e">
        <f t="shared" si="315"/>
        <v>#DIV/0!</v>
      </c>
      <c r="K762" s="43"/>
    </row>
    <row r="763" spans="1:11" ht="14.25" hidden="1">
      <c r="A763" s="7">
        <v>2110103</v>
      </c>
      <c r="B763" s="7" t="s">
        <v>709</v>
      </c>
      <c r="C763" s="43"/>
      <c r="D763" s="43"/>
      <c r="E763" s="44">
        <f t="shared" si="313"/>
        <v>0</v>
      </c>
      <c r="F763" s="43"/>
      <c r="G763" s="43"/>
      <c r="H763" s="43"/>
      <c r="I763" s="48">
        <f t="shared" si="314"/>
        <v>0</v>
      </c>
      <c r="J763" s="49" t="e">
        <f t="shared" si="315"/>
        <v>#DIV/0!</v>
      </c>
      <c r="K763" s="43"/>
    </row>
    <row r="764" spans="1:11" ht="14.25" hidden="1">
      <c r="A764" s="7">
        <v>2110104</v>
      </c>
      <c r="B764" s="7" t="s">
        <v>1257</v>
      </c>
      <c r="C764" s="43"/>
      <c r="D764" s="43"/>
      <c r="E764" s="44">
        <f t="shared" si="313"/>
        <v>0</v>
      </c>
      <c r="F764" s="43"/>
      <c r="G764" s="43"/>
      <c r="H764" s="43"/>
      <c r="I764" s="48">
        <f t="shared" si="314"/>
        <v>0</v>
      </c>
      <c r="J764" s="49" t="e">
        <f t="shared" si="315"/>
        <v>#DIV/0!</v>
      </c>
      <c r="K764" s="43"/>
    </row>
    <row r="765" spans="1:11" ht="14.25" hidden="1">
      <c r="A765" s="7">
        <v>2110105</v>
      </c>
      <c r="B765" s="7" t="s">
        <v>1258</v>
      </c>
      <c r="C765" s="43"/>
      <c r="D765" s="43"/>
      <c r="E765" s="44">
        <f t="shared" si="313"/>
        <v>0</v>
      </c>
      <c r="F765" s="43"/>
      <c r="G765" s="43"/>
      <c r="H765" s="43"/>
      <c r="I765" s="48">
        <f t="shared" si="314"/>
        <v>0</v>
      </c>
      <c r="J765" s="49" t="e">
        <f t="shared" si="315"/>
        <v>#DIV/0!</v>
      </c>
      <c r="K765" s="43"/>
    </row>
    <row r="766" spans="1:11" ht="14.25" hidden="1">
      <c r="A766" s="7">
        <v>2110106</v>
      </c>
      <c r="B766" s="7" t="s">
        <v>1259</v>
      </c>
      <c r="C766" s="43"/>
      <c r="D766" s="43"/>
      <c r="E766" s="44">
        <f t="shared" si="313"/>
        <v>0</v>
      </c>
      <c r="F766" s="43"/>
      <c r="G766" s="43"/>
      <c r="H766" s="43"/>
      <c r="I766" s="48">
        <f t="shared" si="314"/>
        <v>0</v>
      </c>
      <c r="J766" s="49" t="e">
        <f t="shared" si="315"/>
        <v>#DIV/0!</v>
      </c>
      <c r="K766" s="43"/>
    </row>
    <row r="767" spans="1:11" ht="14.25" hidden="1">
      <c r="A767" s="7">
        <v>2110107</v>
      </c>
      <c r="B767" s="7" t="s">
        <v>1260</v>
      </c>
      <c r="C767" s="43"/>
      <c r="D767" s="43"/>
      <c r="E767" s="44">
        <f t="shared" si="313"/>
        <v>0</v>
      </c>
      <c r="F767" s="43"/>
      <c r="G767" s="43"/>
      <c r="H767" s="43"/>
      <c r="I767" s="48">
        <f t="shared" si="314"/>
        <v>0</v>
      </c>
      <c r="J767" s="49" t="e">
        <f t="shared" si="315"/>
        <v>#DIV/0!</v>
      </c>
      <c r="K767" s="43"/>
    </row>
    <row r="768" spans="1:11" ht="14.25" hidden="1">
      <c r="A768" s="7">
        <v>2110108</v>
      </c>
      <c r="B768" s="7" t="s">
        <v>1261</v>
      </c>
      <c r="C768" s="43"/>
      <c r="D768" s="43"/>
      <c r="E768" s="44">
        <f t="shared" si="313"/>
        <v>0</v>
      </c>
      <c r="F768" s="43"/>
      <c r="G768" s="43"/>
      <c r="H768" s="43"/>
      <c r="I768" s="48">
        <f t="shared" si="314"/>
        <v>0</v>
      </c>
      <c r="J768" s="49" t="e">
        <f t="shared" si="315"/>
        <v>#DIV/0!</v>
      </c>
      <c r="K768" s="43"/>
    </row>
    <row r="769" spans="1:11" ht="14.25" hidden="1">
      <c r="A769" s="7">
        <v>2110199</v>
      </c>
      <c r="B769" s="7" t="s">
        <v>1262</v>
      </c>
      <c r="C769" s="43"/>
      <c r="D769" s="43"/>
      <c r="E769" s="44">
        <f t="shared" si="313"/>
        <v>0</v>
      </c>
      <c r="F769" s="43"/>
      <c r="G769" s="43"/>
      <c r="H769" s="43"/>
      <c r="I769" s="48">
        <f t="shared" si="314"/>
        <v>0</v>
      </c>
      <c r="J769" s="49" t="e">
        <f t="shared" si="315"/>
        <v>#DIV/0!</v>
      </c>
      <c r="K769" s="43"/>
    </row>
    <row r="770" spans="1:11" ht="14.25" hidden="1">
      <c r="A770" s="7">
        <v>21102</v>
      </c>
      <c r="B770" s="42" t="s">
        <v>1263</v>
      </c>
      <c r="C770" s="9">
        <f aca="true" t="shared" si="316" ref="C770:I770">SUM(C771:C773)</f>
        <v>0</v>
      </c>
      <c r="D770" s="9">
        <f t="shared" si="316"/>
        <v>0</v>
      </c>
      <c r="E770" s="9">
        <f t="shared" si="316"/>
        <v>0</v>
      </c>
      <c r="F770" s="9">
        <f t="shared" si="316"/>
        <v>0</v>
      </c>
      <c r="G770" s="9">
        <f t="shared" si="316"/>
        <v>0</v>
      </c>
      <c r="H770" s="9">
        <f t="shared" si="316"/>
        <v>0</v>
      </c>
      <c r="I770" s="9">
        <f t="shared" si="316"/>
        <v>0</v>
      </c>
      <c r="J770" s="46" t="e">
        <f t="shared" si="315"/>
        <v>#DIV/0!</v>
      </c>
      <c r="K770" s="47"/>
    </row>
    <row r="771" spans="1:11" ht="14.25" hidden="1">
      <c r="A771" s="7">
        <v>2110203</v>
      </c>
      <c r="B771" s="7" t="s">
        <v>1264</v>
      </c>
      <c r="C771" s="43"/>
      <c r="D771" s="43"/>
      <c r="E771" s="44">
        <f>SUM(F771:H771)</f>
        <v>0</v>
      </c>
      <c r="F771" s="43"/>
      <c r="G771" s="43"/>
      <c r="H771" s="43"/>
      <c r="I771" s="48">
        <f>E771-D771</f>
        <v>0</v>
      </c>
      <c r="J771" s="49" t="e">
        <f t="shared" si="315"/>
        <v>#DIV/0!</v>
      </c>
      <c r="K771" s="43"/>
    </row>
    <row r="772" spans="1:11" ht="14.25" hidden="1">
      <c r="A772" s="7">
        <v>2110204</v>
      </c>
      <c r="B772" s="7" t="s">
        <v>1265</v>
      </c>
      <c r="C772" s="43"/>
      <c r="D772" s="43"/>
      <c r="E772" s="44">
        <f>SUM(F772:H772)</f>
        <v>0</v>
      </c>
      <c r="F772" s="43"/>
      <c r="G772" s="43"/>
      <c r="H772" s="43"/>
      <c r="I772" s="48">
        <f>E772-D772</f>
        <v>0</v>
      </c>
      <c r="J772" s="49" t="e">
        <f t="shared" si="315"/>
        <v>#DIV/0!</v>
      </c>
      <c r="K772" s="43"/>
    </row>
    <row r="773" spans="1:11" ht="14.25" hidden="1">
      <c r="A773" s="7">
        <v>2110299</v>
      </c>
      <c r="B773" s="7" t="s">
        <v>1266</v>
      </c>
      <c r="C773" s="43"/>
      <c r="D773" s="43"/>
      <c r="E773" s="44">
        <f>SUM(F773:H773)</f>
        <v>0</v>
      </c>
      <c r="F773" s="43"/>
      <c r="G773" s="43"/>
      <c r="H773" s="43"/>
      <c r="I773" s="48">
        <f>E773-D773</f>
        <v>0</v>
      </c>
      <c r="J773" s="49" t="e">
        <f t="shared" si="315"/>
        <v>#DIV/0!</v>
      </c>
      <c r="K773" s="43"/>
    </row>
    <row r="774" spans="1:11" ht="14.25" hidden="1">
      <c r="A774" s="7">
        <v>21103</v>
      </c>
      <c r="B774" s="42" t="s">
        <v>1267</v>
      </c>
      <c r="C774" s="9">
        <f aca="true" t="shared" si="317" ref="C774:I774">SUM(C775:C781)</f>
        <v>0</v>
      </c>
      <c r="D774" s="9">
        <f t="shared" si="317"/>
        <v>0</v>
      </c>
      <c r="E774" s="9">
        <f t="shared" si="317"/>
        <v>0</v>
      </c>
      <c r="F774" s="9">
        <f t="shared" si="317"/>
        <v>0</v>
      </c>
      <c r="G774" s="9">
        <f t="shared" si="317"/>
        <v>0</v>
      </c>
      <c r="H774" s="9">
        <f t="shared" si="317"/>
        <v>0</v>
      </c>
      <c r="I774" s="9">
        <f t="shared" si="317"/>
        <v>0</v>
      </c>
      <c r="J774" s="46" t="e">
        <f t="shared" si="315"/>
        <v>#DIV/0!</v>
      </c>
      <c r="K774" s="47"/>
    </row>
    <row r="775" spans="1:11" ht="14.25" hidden="1">
      <c r="A775" s="7">
        <v>2110301</v>
      </c>
      <c r="B775" s="7" t="s">
        <v>1268</v>
      </c>
      <c r="C775" s="43"/>
      <c r="D775" s="43"/>
      <c r="E775" s="44">
        <f aca="true" t="shared" si="318" ref="E775:E781">SUM(F775:H775)</f>
        <v>0</v>
      </c>
      <c r="F775" s="43"/>
      <c r="G775" s="43"/>
      <c r="H775" s="43"/>
      <c r="I775" s="48">
        <f aca="true" t="shared" si="319" ref="I775:I781">E775-D775</f>
        <v>0</v>
      </c>
      <c r="J775" s="49" t="e">
        <f aca="true" t="shared" si="320" ref="J775:J781">I775/D775*100</f>
        <v>#DIV/0!</v>
      </c>
      <c r="K775" s="43"/>
    </row>
    <row r="776" spans="1:11" ht="14.25" hidden="1">
      <c r="A776" s="7">
        <v>2110302</v>
      </c>
      <c r="B776" s="7" t="s">
        <v>1269</v>
      </c>
      <c r="C776" s="43"/>
      <c r="D776" s="43"/>
      <c r="E776" s="44">
        <f t="shared" si="318"/>
        <v>0</v>
      </c>
      <c r="F776" s="43"/>
      <c r="G776" s="43"/>
      <c r="H776" s="43"/>
      <c r="I776" s="48">
        <f t="shared" si="319"/>
        <v>0</v>
      </c>
      <c r="J776" s="49" t="e">
        <f t="shared" si="320"/>
        <v>#DIV/0!</v>
      </c>
      <c r="K776" s="43"/>
    </row>
    <row r="777" spans="1:11" ht="14.25" hidden="1">
      <c r="A777" s="7">
        <v>2110303</v>
      </c>
      <c r="B777" s="7" t="s">
        <v>1270</v>
      </c>
      <c r="C777" s="43"/>
      <c r="D777" s="43"/>
      <c r="E777" s="44">
        <f t="shared" si="318"/>
        <v>0</v>
      </c>
      <c r="F777" s="43"/>
      <c r="G777" s="43"/>
      <c r="H777" s="43"/>
      <c r="I777" s="48">
        <f t="shared" si="319"/>
        <v>0</v>
      </c>
      <c r="J777" s="49" t="e">
        <f t="shared" si="320"/>
        <v>#DIV/0!</v>
      </c>
      <c r="K777" s="43"/>
    </row>
    <row r="778" spans="1:11" ht="14.25" hidden="1">
      <c r="A778" s="7">
        <v>2110304</v>
      </c>
      <c r="B778" s="7" t="s">
        <v>1271</v>
      </c>
      <c r="C778" s="43"/>
      <c r="D778" s="43"/>
      <c r="E778" s="44">
        <f t="shared" si="318"/>
        <v>0</v>
      </c>
      <c r="F778" s="43"/>
      <c r="G778" s="43"/>
      <c r="H778" s="43"/>
      <c r="I778" s="48">
        <f t="shared" si="319"/>
        <v>0</v>
      </c>
      <c r="J778" s="49" t="e">
        <f t="shared" si="320"/>
        <v>#DIV/0!</v>
      </c>
      <c r="K778" s="43"/>
    </row>
    <row r="779" spans="1:11" ht="14.25" hidden="1">
      <c r="A779" s="7">
        <v>2110305</v>
      </c>
      <c r="B779" s="7" t="s">
        <v>1272</v>
      </c>
      <c r="C779" s="43"/>
      <c r="D779" s="43"/>
      <c r="E779" s="44">
        <f t="shared" si="318"/>
        <v>0</v>
      </c>
      <c r="F779" s="43"/>
      <c r="G779" s="43"/>
      <c r="H779" s="43"/>
      <c r="I779" s="48">
        <f t="shared" si="319"/>
        <v>0</v>
      </c>
      <c r="J779" s="49" t="e">
        <f t="shared" si="320"/>
        <v>#DIV/0!</v>
      </c>
      <c r="K779" s="43"/>
    </row>
    <row r="780" spans="1:11" ht="14.25" hidden="1">
      <c r="A780" s="7">
        <v>2110306</v>
      </c>
      <c r="B780" s="7" t="s">
        <v>1273</v>
      </c>
      <c r="C780" s="43"/>
      <c r="D780" s="43"/>
      <c r="E780" s="44">
        <f t="shared" si="318"/>
        <v>0</v>
      </c>
      <c r="F780" s="43"/>
      <c r="G780" s="43"/>
      <c r="H780" s="43"/>
      <c r="I780" s="48">
        <f t="shared" si="319"/>
        <v>0</v>
      </c>
      <c r="J780" s="49" t="e">
        <f t="shared" si="320"/>
        <v>#DIV/0!</v>
      </c>
      <c r="K780" s="43"/>
    </row>
    <row r="781" spans="1:11" ht="14.25" hidden="1">
      <c r="A781" s="7">
        <v>2110399</v>
      </c>
      <c r="B781" s="7" t="s">
        <v>1274</v>
      </c>
      <c r="C781" s="43"/>
      <c r="D781" s="43"/>
      <c r="E781" s="44">
        <f t="shared" si="318"/>
        <v>0</v>
      </c>
      <c r="F781" s="43"/>
      <c r="G781" s="43"/>
      <c r="H781" s="43"/>
      <c r="I781" s="48">
        <f t="shared" si="319"/>
        <v>0</v>
      </c>
      <c r="J781" s="49" t="e">
        <f t="shared" si="320"/>
        <v>#DIV/0!</v>
      </c>
      <c r="K781" s="43"/>
    </row>
    <row r="782" spans="1:11" ht="14.25">
      <c r="A782" s="7">
        <v>21104</v>
      </c>
      <c r="B782" s="42" t="s">
        <v>1275</v>
      </c>
      <c r="C782" s="9">
        <f aca="true" t="shared" si="321" ref="C782:I782">SUM(C783:C786)</f>
        <v>400000</v>
      </c>
      <c r="D782" s="9">
        <f t="shared" si="321"/>
        <v>366341</v>
      </c>
      <c r="E782" s="9">
        <f t="shared" si="321"/>
        <v>133659</v>
      </c>
      <c r="F782" s="9">
        <f t="shared" si="321"/>
        <v>0</v>
      </c>
      <c r="G782" s="9">
        <f t="shared" si="321"/>
        <v>33659</v>
      </c>
      <c r="H782" s="9">
        <f t="shared" si="321"/>
        <v>100000</v>
      </c>
      <c r="I782" s="9">
        <f t="shared" si="321"/>
        <v>-232682</v>
      </c>
      <c r="J782" s="46">
        <f aca="true" t="shared" si="322" ref="J782:J787">I782/D782*100</f>
        <v>-63.5</v>
      </c>
      <c r="K782" s="47"/>
    </row>
    <row r="783" spans="1:11" ht="14.25">
      <c r="A783" s="7">
        <v>2110401</v>
      </c>
      <c r="B783" s="7" t="s">
        <v>1276</v>
      </c>
      <c r="C783" s="43"/>
      <c r="D783" s="43"/>
      <c r="E783" s="44">
        <f>SUM(F783:H783)</f>
        <v>0</v>
      </c>
      <c r="F783" s="43"/>
      <c r="G783" s="43"/>
      <c r="H783" s="43"/>
      <c r="I783" s="48">
        <f>E783-D783</f>
        <v>0</v>
      </c>
      <c r="J783" s="49" t="e">
        <f t="shared" si="322"/>
        <v>#DIV/0!</v>
      </c>
      <c r="K783" s="43"/>
    </row>
    <row r="784" spans="1:11" ht="14.25">
      <c r="A784" s="7">
        <v>2110402</v>
      </c>
      <c r="B784" s="7" t="s">
        <v>1277</v>
      </c>
      <c r="C784" s="43">
        <v>400000</v>
      </c>
      <c r="D784" s="43">
        <v>366341</v>
      </c>
      <c r="E784" s="44">
        <f>SUM(F784:H784)</f>
        <v>133659</v>
      </c>
      <c r="F784" s="43"/>
      <c r="G784" s="43">
        <v>33659</v>
      </c>
      <c r="H784" s="43">
        <v>100000</v>
      </c>
      <c r="I784" s="48">
        <f>E784-D784</f>
        <v>-232682</v>
      </c>
      <c r="J784" s="49">
        <f t="shared" si="322"/>
        <v>-63.5</v>
      </c>
      <c r="K784" s="43"/>
    </row>
    <row r="785" spans="1:11" ht="14.25" hidden="1">
      <c r="A785" s="7">
        <v>2110404</v>
      </c>
      <c r="B785" s="7" t="s">
        <v>1278</v>
      </c>
      <c r="C785" s="43"/>
      <c r="D785" s="43"/>
      <c r="E785" s="44">
        <f>SUM(F785:H785)</f>
        <v>0</v>
      </c>
      <c r="F785" s="43"/>
      <c r="G785" s="43"/>
      <c r="H785" s="43"/>
      <c r="I785" s="48">
        <f>E785-D785</f>
        <v>0</v>
      </c>
      <c r="J785" s="49" t="e">
        <f t="shared" si="322"/>
        <v>#DIV/0!</v>
      </c>
      <c r="K785" s="43"/>
    </row>
    <row r="786" spans="1:11" ht="14.25" hidden="1">
      <c r="A786" s="7">
        <v>2110499</v>
      </c>
      <c r="B786" s="7" t="s">
        <v>1279</v>
      </c>
      <c r="C786" s="43"/>
      <c r="D786" s="43"/>
      <c r="E786" s="44">
        <f>SUM(F786:H786)</f>
        <v>0</v>
      </c>
      <c r="F786" s="43"/>
      <c r="G786" s="43"/>
      <c r="H786" s="43"/>
      <c r="I786" s="48">
        <f>E786-D786</f>
        <v>0</v>
      </c>
      <c r="J786" s="49" t="e">
        <f t="shared" si="322"/>
        <v>#DIV/0!</v>
      </c>
      <c r="K786" s="43"/>
    </row>
    <row r="787" spans="1:11" ht="14.25" hidden="1">
      <c r="A787" s="7">
        <v>21105</v>
      </c>
      <c r="B787" s="42" t="s">
        <v>1280</v>
      </c>
      <c r="C787" s="9">
        <f aca="true" t="shared" si="323" ref="C787:I787">SUM(C788:C793)</f>
        <v>0</v>
      </c>
      <c r="D787" s="9">
        <f t="shared" si="323"/>
        <v>0</v>
      </c>
      <c r="E787" s="9">
        <f t="shared" si="323"/>
        <v>0</v>
      </c>
      <c r="F787" s="9">
        <f t="shared" si="323"/>
        <v>0</v>
      </c>
      <c r="G787" s="9">
        <f t="shared" si="323"/>
        <v>0</v>
      </c>
      <c r="H787" s="9">
        <f t="shared" si="323"/>
        <v>0</v>
      </c>
      <c r="I787" s="9">
        <f t="shared" si="323"/>
        <v>0</v>
      </c>
      <c r="J787" s="46" t="e">
        <f t="shared" si="322"/>
        <v>#DIV/0!</v>
      </c>
      <c r="K787" s="47"/>
    </row>
    <row r="788" spans="1:11" ht="14.25" hidden="1">
      <c r="A788" s="7">
        <v>2110501</v>
      </c>
      <c r="B788" s="7" t="s">
        <v>1281</v>
      </c>
      <c r="C788" s="43"/>
      <c r="D788" s="43"/>
      <c r="E788" s="44">
        <f aca="true" t="shared" si="324" ref="E788:E793">SUM(F788:H788)</f>
        <v>0</v>
      </c>
      <c r="F788" s="43"/>
      <c r="G788" s="43"/>
      <c r="H788" s="43"/>
      <c r="I788" s="48">
        <f aca="true" t="shared" si="325" ref="I788:I793">E788-D788</f>
        <v>0</v>
      </c>
      <c r="J788" s="49" t="e">
        <f aca="true" t="shared" si="326" ref="J788:J793">I788/D788*100</f>
        <v>#DIV/0!</v>
      </c>
      <c r="K788" s="43"/>
    </row>
    <row r="789" spans="1:11" ht="14.25" hidden="1">
      <c r="A789" s="7">
        <v>2110502</v>
      </c>
      <c r="B789" s="7" t="s">
        <v>1282</v>
      </c>
      <c r="C789" s="43"/>
      <c r="D789" s="43"/>
      <c r="E789" s="44">
        <f t="shared" si="324"/>
        <v>0</v>
      </c>
      <c r="F789" s="43"/>
      <c r="G789" s="43"/>
      <c r="H789" s="43"/>
      <c r="I789" s="48">
        <f t="shared" si="325"/>
        <v>0</v>
      </c>
      <c r="J789" s="49" t="e">
        <f t="shared" si="326"/>
        <v>#DIV/0!</v>
      </c>
      <c r="K789" s="43"/>
    </row>
    <row r="790" spans="1:11" ht="14.25" hidden="1">
      <c r="A790" s="7">
        <v>2110503</v>
      </c>
      <c r="B790" s="7" t="s">
        <v>1283</v>
      </c>
      <c r="C790" s="43"/>
      <c r="D790" s="43"/>
      <c r="E790" s="44">
        <f t="shared" si="324"/>
        <v>0</v>
      </c>
      <c r="F790" s="43"/>
      <c r="G790" s="43"/>
      <c r="H790" s="43"/>
      <c r="I790" s="48">
        <f t="shared" si="325"/>
        <v>0</v>
      </c>
      <c r="J790" s="49" t="e">
        <f t="shared" si="326"/>
        <v>#DIV/0!</v>
      </c>
      <c r="K790" s="43"/>
    </row>
    <row r="791" spans="1:11" ht="14.25" hidden="1">
      <c r="A791" s="7">
        <v>2110506</v>
      </c>
      <c r="B791" s="7" t="s">
        <v>1284</v>
      </c>
      <c r="C791" s="43"/>
      <c r="D791" s="43"/>
      <c r="E791" s="44">
        <f t="shared" si="324"/>
        <v>0</v>
      </c>
      <c r="F791" s="43"/>
      <c r="G791" s="43"/>
      <c r="H791" s="43"/>
      <c r="I791" s="48">
        <f t="shared" si="325"/>
        <v>0</v>
      </c>
      <c r="J791" s="49" t="e">
        <f t="shared" si="326"/>
        <v>#DIV/0!</v>
      </c>
      <c r="K791" s="43"/>
    </row>
    <row r="792" spans="1:11" ht="14.25" hidden="1">
      <c r="A792" s="7">
        <v>2110507</v>
      </c>
      <c r="B792" s="7" t="s">
        <v>1285</v>
      </c>
      <c r="C792" s="43"/>
      <c r="D792" s="43"/>
      <c r="E792" s="44">
        <f t="shared" si="324"/>
        <v>0</v>
      </c>
      <c r="F792" s="43"/>
      <c r="G792" s="43"/>
      <c r="H792" s="43"/>
      <c r="I792" s="48">
        <f t="shared" si="325"/>
        <v>0</v>
      </c>
      <c r="J792" s="49" t="e">
        <f t="shared" si="326"/>
        <v>#DIV/0!</v>
      </c>
      <c r="K792" s="43"/>
    </row>
    <row r="793" spans="1:11" ht="14.25" hidden="1">
      <c r="A793" s="7">
        <v>2110599</v>
      </c>
      <c r="B793" s="7" t="s">
        <v>1286</v>
      </c>
      <c r="C793" s="43"/>
      <c r="D793" s="43"/>
      <c r="E793" s="44">
        <f t="shared" si="324"/>
        <v>0</v>
      </c>
      <c r="F793" s="43"/>
      <c r="G793" s="43"/>
      <c r="H793" s="43"/>
      <c r="I793" s="48">
        <f t="shared" si="325"/>
        <v>0</v>
      </c>
      <c r="J793" s="49" t="e">
        <f t="shared" si="326"/>
        <v>#DIV/0!</v>
      </c>
      <c r="K793" s="43"/>
    </row>
    <row r="794" spans="1:11" ht="14.25" hidden="1">
      <c r="A794" s="7">
        <v>21106</v>
      </c>
      <c r="B794" s="42" t="s">
        <v>1287</v>
      </c>
      <c r="C794" s="9">
        <f aca="true" t="shared" si="327" ref="C794:I794">SUM(C795:C799)</f>
        <v>0</v>
      </c>
      <c r="D794" s="9">
        <f t="shared" si="327"/>
        <v>0</v>
      </c>
      <c r="E794" s="9">
        <f t="shared" si="327"/>
        <v>0</v>
      </c>
      <c r="F794" s="9">
        <f t="shared" si="327"/>
        <v>0</v>
      </c>
      <c r="G794" s="9">
        <f t="shared" si="327"/>
        <v>0</v>
      </c>
      <c r="H794" s="9">
        <f t="shared" si="327"/>
        <v>0</v>
      </c>
      <c r="I794" s="9">
        <f t="shared" si="327"/>
        <v>0</v>
      </c>
      <c r="J794" s="46" t="e">
        <f aca="true" t="shared" si="328" ref="J794:J820">I794/D794*100</f>
        <v>#DIV/0!</v>
      </c>
      <c r="K794" s="47"/>
    </row>
    <row r="795" spans="1:11" ht="14.25" hidden="1">
      <c r="A795" s="7">
        <v>2110602</v>
      </c>
      <c r="B795" s="7" t="s">
        <v>1288</v>
      </c>
      <c r="C795" s="43"/>
      <c r="D795" s="43"/>
      <c r="E795" s="44">
        <f>SUM(F795:H795)</f>
        <v>0</v>
      </c>
      <c r="F795" s="43"/>
      <c r="G795" s="43"/>
      <c r="H795" s="43"/>
      <c r="I795" s="48">
        <f>E795-D795</f>
        <v>0</v>
      </c>
      <c r="J795" s="49" t="e">
        <f t="shared" si="328"/>
        <v>#DIV/0!</v>
      </c>
      <c r="K795" s="43"/>
    </row>
    <row r="796" spans="1:11" ht="14.25" hidden="1">
      <c r="A796" s="7">
        <v>2110603</v>
      </c>
      <c r="B796" s="7" t="s">
        <v>1289</v>
      </c>
      <c r="C796" s="43"/>
      <c r="D796" s="43"/>
      <c r="E796" s="44">
        <f>SUM(F796:H796)</f>
        <v>0</v>
      </c>
      <c r="F796" s="43"/>
      <c r="G796" s="43"/>
      <c r="H796" s="43"/>
      <c r="I796" s="48">
        <f>E796-D796</f>
        <v>0</v>
      </c>
      <c r="J796" s="49" t="e">
        <f t="shared" si="328"/>
        <v>#DIV/0!</v>
      </c>
      <c r="K796" s="43"/>
    </row>
    <row r="797" spans="1:11" ht="14.25" hidden="1">
      <c r="A797" s="7">
        <v>2110604</v>
      </c>
      <c r="B797" s="7" t="s">
        <v>1290</v>
      </c>
      <c r="C797" s="43"/>
      <c r="D797" s="43"/>
      <c r="E797" s="44">
        <f>SUM(F797:H797)</f>
        <v>0</v>
      </c>
      <c r="F797" s="43"/>
      <c r="G797" s="43"/>
      <c r="H797" s="43"/>
      <c r="I797" s="48">
        <f>E797-D797</f>
        <v>0</v>
      </c>
      <c r="J797" s="49" t="e">
        <f t="shared" si="328"/>
        <v>#DIV/0!</v>
      </c>
      <c r="K797" s="43"/>
    </row>
    <row r="798" spans="1:11" ht="14.25" hidden="1">
      <c r="A798" s="7">
        <v>2110605</v>
      </c>
      <c r="B798" s="7" t="s">
        <v>1291</v>
      </c>
      <c r="C798" s="43"/>
      <c r="D798" s="43"/>
      <c r="E798" s="44">
        <f>SUM(F798:H798)</f>
        <v>0</v>
      </c>
      <c r="F798" s="43"/>
      <c r="G798" s="43"/>
      <c r="H798" s="43"/>
      <c r="I798" s="48">
        <f>E798-D798</f>
        <v>0</v>
      </c>
      <c r="J798" s="49" t="e">
        <f t="shared" si="328"/>
        <v>#DIV/0!</v>
      </c>
      <c r="K798" s="43"/>
    </row>
    <row r="799" spans="1:11" ht="14.25" hidden="1">
      <c r="A799" s="7">
        <v>2110699</v>
      </c>
      <c r="B799" s="7" t="s">
        <v>1292</v>
      </c>
      <c r="C799" s="43"/>
      <c r="D799" s="43"/>
      <c r="E799" s="44">
        <f>SUM(F799:H799)</f>
        <v>0</v>
      </c>
      <c r="F799" s="43"/>
      <c r="G799" s="43"/>
      <c r="H799" s="43"/>
      <c r="I799" s="48">
        <f>E799-D799</f>
        <v>0</v>
      </c>
      <c r="J799" s="49" t="e">
        <f t="shared" si="328"/>
        <v>#DIV/0!</v>
      </c>
      <c r="K799" s="43"/>
    </row>
    <row r="800" spans="1:11" ht="14.25" hidden="1">
      <c r="A800" s="7">
        <v>21107</v>
      </c>
      <c r="B800" s="42" t="s">
        <v>1293</v>
      </c>
      <c r="C800" s="9">
        <f aca="true" t="shared" si="329" ref="C800:I800">SUM(C801:C802)</f>
        <v>0</v>
      </c>
      <c r="D800" s="9">
        <f t="shared" si="329"/>
        <v>0</v>
      </c>
      <c r="E800" s="9">
        <f t="shared" si="329"/>
        <v>0</v>
      </c>
      <c r="F800" s="9">
        <f t="shared" si="329"/>
        <v>0</v>
      </c>
      <c r="G800" s="9">
        <f t="shared" si="329"/>
        <v>0</v>
      </c>
      <c r="H800" s="9">
        <f t="shared" si="329"/>
        <v>0</v>
      </c>
      <c r="I800" s="9">
        <f t="shared" si="329"/>
        <v>0</v>
      </c>
      <c r="J800" s="46" t="e">
        <f t="shared" si="328"/>
        <v>#DIV/0!</v>
      </c>
      <c r="K800" s="47"/>
    </row>
    <row r="801" spans="1:11" ht="14.25" hidden="1">
      <c r="A801" s="7">
        <v>2110704</v>
      </c>
      <c r="B801" s="7" t="s">
        <v>1294</v>
      </c>
      <c r="C801" s="43"/>
      <c r="D801" s="43"/>
      <c r="E801" s="44">
        <f>SUM(F801:H801)</f>
        <v>0</v>
      </c>
      <c r="F801" s="43"/>
      <c r="G801" s="43"/>
      <c r="H801" s="43"/>
      <c r="I801" s="48">
        <f>E801-D801</f>
        <v>0</v>
      </c>
      <c r="J801" s="49" t="e">
        <f t="shared" si="328"/>
        <v>#DIV/0!</v>
      </c>
      <c r="K801" s="43"/>
    </row>
    <row r="802" spans="1:11" ht="14.25" hidden="1">
      <c r="A802" s="7">
        <v>2110799</v>
      </c>
      <c r="B802" s="7" t="s">
        <v>1295</v>
      </c>
      <c r="C802" s="43"/>
      <c r="D802" s="43"/>
      <c r="E802" s="44">
        <f>SUM(F802:H802)</f>
        <v>0</v>
      </c>
      <c r="F802" s="43"/>
      <c r="G802" s="43"/>
      <c r="H802" s="43"/>
      <c r="I802" s="48">
        <f>E802-D802</f>
        <v>0</v>
      </c>
      <c r="J802" s="49" t="e">
        <f t="shared" si="328"/>
        <v>#DIV/0!</v>
      </c>
      <c r="K802" s="43"/>
    </row>
    <row r="803" spans="1:11" ht="14.25" hidden="1">
      <c r="A803" s="7">
        <v>21108</v>
      </c>
      <c r="B803" s="42" t="s">
        <v>1296</v>
      </c>
      <c r="C803" s="9">
        <f aca="true" t="shared" si="330" ref="C803:I803">SUM(C804:C805)</f>
        <v>0</v>
      </c>
      <c r="D803" s="9">
        <f t="shared" si="330"/>
        <v>0</v>
      </c>
      <c r="E803" s="9">
        <f t="shared" si="330"/>
        <v>0</v>
      </c>
      <c r="F803" s="9">
        <f t="shared" si="330"/>
        <v>0</v>
      </c>
      <c r="G803" s="9">
        <f t="shared" si="330"/>
        <v>0</v>
      </c>
      <c r="H803" s="9">
        <f t="shared" si="330"/>
        <v>0</v>
      </c>
      <c r="I803" s="9">
        <f t="shared" si="330"/>
        <v>0</v>
      </c>
      <c r="J803" s="46" t="e">
        <f t="shared" si="328"/>
        <v>#DIV/0!</v>
      </c>
      <c r="K803" s="47"/>
    </row>
    <row r="804" spans="1:11" ht="14.25" hidden="1">
      <c r="A804" s="7">
        <v>2110804</v>
      </c>
      <c r="B804" s="7" t="s">
        <v>1297</v>
      </c>
      <c r="C804" s="43"/>
      <c r="D804" s="43"/>
      <c r="E804" s="44">
        <f>SUM(F804:H804)</f>
        <v>0</v>
      </c>
      <c r="F804" s="43"/>
      <c r="G804" s="43"/>
      <c r="H804" s="43"/>
      <c r="I804" s="48">
        <f>E804-D804</f>
        <v>0</v>
      </c>
      <c r="J804" s="49" t="e">
        <f t="shared" si="328"/>
        <v>#DIV/0!</v>
      </c>
      <c r="K804" s="43"/>
    </row>
    <row r="805" spans="1:11" ht="14.25" hidden="1">
      <c r="A805" s="7">
        <v>2110899</v>
      </c>
      <c r="B805" s="7" t="s">
        <v>1298</v>
      </c>
      <c r="C805" s="43"/>
      <c r="D805" s="43"/>
      <c r="E805" s="44">
        <f>SUM(F805:H805)</f>
        <v>0</v>
      </c>
      <c r="F805" s="43"/>
      <c r="G805" s="43"/>
      <c r="H805" s="43"/>
      <c r="I805" s="48">
        <f>E805-D805</f>
        <v>0</v>
      </c>
      <c r="J805" s="49" t="e">
        <f t="shared" si="328"/>
        <v>#DIV/0!</v>
      </c>
      <c r="K805" s="43"/>
    </row>
    <row r="806" spans="1:11" ht="14.25" hidden="1">
      <c r="A806" s="7">
        <v>21109</v>
      </c>
      <c r="B806" s="42" t="s">
        <v>1299</v>
      </c>
      <c r="C806" s="9">
        <f aca="true" t="shared" si="331" ref="C806:I806">C807</f>
        <v>0</v>
      </c>
      <c r="D806" s="9">
        <f t="shared" si="331"/>
        <v>0</v>
      </c>
      <c r="E806" s="9">
        <f t="shared" si="331"/>
        <v>0</v>
      </c>
      <c r="F806" s="9">
        <f t="shared" si="331"/>
        <v>0</v>
      </c>
      <c r="G806" s="9">
        <f t="shared" si="331"/>
        <v>0</v>
      </c>
      <c r="H806" s="9">
        <f t="shared" si="331"/>
        <v>0</v>
      </c>
      <c r="I806" s="9">
        <f t="shared" si="331"/>
        <v>0</v>
      </c>
      <c r="J806" s="46" t="e">
        <f t="shared" si="328"/>
        <v>#DIV/0!</v>
      </c>
      <c r="K806" s="47"/>
    </row>
    <row r="807" spans="1:11" ht="14.25" hidden="1">
      <c r="A807" s="7">
        <v>2110901</v>
      </c>
      <c r="B807" s="7" t="s">
        <v>1300</v>
      </c>
      <c r="C807" s="43"/>
      <c r="D807" s="43"/>
      <c r="E807" s="44">
        <f aca="true" t="shared" si="332" ref="E807:E815">SUM(F807:H807)</f>
        <v>0</v>
      </c>
      <c r="F807" s="43"/>
      <c r="G807" s="43"/>
      <c r="H807" s="43"/>
      <c r="I807" s="48">
        <f aca="true" t="shared" si="333" ref="I807:I815">E807-D807</f>
        <v>0</v>
      </c>
      <c r="J807" s="49" t="e">
        <f t="shared" si="328"/>
        <v>#DIV/0!</v>
      </c>
      <c r="K807" s="43"/>
    </row>
    <row r="808" spans="1:11" ht="14.25" hidden="1">
      <c r="A808" s="7">
        <v>21110</v>
      </c>
      <c r="B808" s="42" t="s">
        <v>1301</v>
      </c>
      <c r="C808" s="9">
        <f aca="true" t="shared" si="334" ref="C808:I808">C809</f>
        <v>0</v>
      </c>
      <c r="D808" s="9">
        <f t="shared" si="334"/>
        <v>0</v>
      </c>
      <c r="E808" s="9">
        <f t="shared" si="334"/>
        <v>0</v>
      </c>
      <c r="F808" s="9">
        <f t="shared" si="334"/>
        <v>0</v>
      </c>
      <c r="G808" s="9">
        <f t="shared" si="334"/>
        <v>0</v>
      </c>
      <c r="H808" s="9">
        <f t="shared" si="334"/>
        <v>0</v>
      </c>
      <c r="I808" s="9">
        <f t="shared" si="334"/>
        <v>0</v>
      </c>
      <c r="J808" s="46" t="e">
        <f t="shared" si="328"/>
        <v>#DIV/0!</v>
      </c>
      <c r="K808" s="47"/>
    </row>
    <row r="809" spans="1:11" ht="14.25" hidden="1">
      <c r="A809" s="7">
        <v>2111001</v>
      </c>
      <c r="B809" s="7" t="s">
        <v>1302</v>
      </c>
      <c r="C809" s="43"/>
      <c r="D809" s="43"/>
      <c r="E809" s="44">
        <f t="shared" si="332"/>
        <v>0</v>
      </c>
      <c r="F809" s="43"/>
      <c r="G809" s="43"/>
      <c r="H809" s="43"/>
      <c r="I809" s="48">
        <f t="shared" si="333"/>
        <v>0</v>
      </c>
      <c r="J809" s="49" t="e">
        <f t="shared" si="328"/>
        <v>#DIV/0!</v>
      </c>
      <c r="K809" s="43"/>
    </row>
    <row r="810" spans="1:11" ht="14.25" hidden="1">
      <c r="A810" s="7">
        <v>21111</v>
      </c>
      <c r="B810" s="42" t="s">
        <v>1303</v>
      </c>
      <c r="C810" s="9">
        <f aca="true" t="shared" si="335" ref="C810:I810">SUM(C811:C815)</f>
        <v>0</v>
      </c>
      <c r="D810" s="9">
        <f t="shared" si="335"/>
        <v>0</v>
      </c>
      <c r="E810" s="9">
        <f t="shared" si="335"/>
        <v>0</v>
      </c>
      <c r="F810" s="9">
        <f t="shared" si="335"/>
        <v>0</v>
      </c>
      <c r="G810" s="9">
        <f t="shared" si="335"/>
        <v>0</v>
      </c>
      <c r="H810" s="9">
        <f t="shared" si="335"/>
        <v>0</v>
      </c>
      <c r="I810" s="9">
        <f t="shared" si="335"/>
        <v>0</v>
      </c>
      <c r="J810" s="46" t="e">
        <f t="shared" si="328"/>
        <v>#DIV/0!</v>
      </c>
      <c r="K810" s="47"/>
    </row>
    <row r="811" spans="1:11" ht="14.25" hidden="1">
      <c r="A811" s="7">
        <v>2111101</v>
      </c>
      <c r="B811" s="7" t="s">
        <v>1304</v>
      </c>
      <c r="C811" s="43"/>
      <c r="D811" s="43"/>
      <c r="E811" s="44">
        <f t="shared" si="332"/>
        <v>0</v>
      </c>
      <c r="F811" s="43"/>
      <c r="G811" s="43"/>
      <c r="H811" s="43"/>
      <c r="I811" s="48">
        <f t="shared" si="333"/>
        <v>0</v>
      </c>
      <c r="J811" s="49" t="e">
        <f t="shared" si="328"/>
        <v>#DIV/0!</v>
      </c>
      <c r="K811" s="43"/>
    </row>
    <row r="812" spans="1:11" ht="14.25" hidden="1">
      <c r="A812" s="7">
        <v>2111102</v>
      </c>
      <c r="B812" s="7" t="s">
        <v>1305</v>
      </c>
      <c r="C812" s="43"/>
      <c r="D812" s="43"/>
      <c r="E812" s="44">
        <f t="shared" si="332"/>
        <v>0</v>
      </c>
      <c r="F812" s="43"/>
      <c r="G812" s="43"/>
      <c r="H812" s="43"/>
      <c r="I812" s="48">
        <f t="shared" si="333"/>
        <v>0</v>
      </c>
      <c r="J812" s="49" t="e">
        <f t="shared" si="328"/>
        <v>#DIV/0!</v>
      </c>
      <c r="K812" s="43"/>
    </row>
    <row r="813" spans="1:11" ht="14.25" hidden="1">
      <c r="A813" s="7">
        <v>2111103</v>
      </c>
      <c r="B813" s="7" t="s">
        <v>1306</v>
      </c>
      <c r="C813" s="43"/>
      <c r="D813" s="43"/>
      <c r="E813" s="44">
        <f t="shared" si="332"/>
        <v>0</v>
      </c>
      <c r="F813" s="43"/>
      <c r="G813" s="43"/>
      <c r="H813" s="43"/>
      <c r="I813" s="48">
        <f t="shared" si="333"/>
        <v>0</v>
      </c>
      <c r="J813" s="49" t="e">
        <f t="shared" si="328"/>
        <v>#DIV/0!</v>
      </c>
      <c r="K813" s="43"/>
    </row>
    <row r="814" spans="1:11" ht="14.25" hidden="1">
      <c r="A814" s="7">
        <v>2111104</v>
      </c>
      <c r="B814" s="7" t="s">
        <v>1307</v>
      </c>
      <c r="C814" s="43"/>
      <c r="D814" s="43"/>
      <c r="E814" s="44">
        <f t="shared" si="332"/>
        <v>0</v>
      </c>
      <c r="F814" s="43"/>
      <c r="G814" s="43"/>
      <c r="H814" s="43"/>
      <c r="I814" s="48">
        <f t="shared" si="333"/>
        <v>0</v>
      </c>
      <c r="J814" s="49" t="e">
        <f t="shared" si="328"/>
        <v>#DIV/0!</v>
      </c>
      <c r="K814" s="43"/>
    </row>
    <row r="815" spans="1:11" ht="14.25" hidden="1">
      <c r="A815" s="7">
        <v>2111199</v>
      </c>
      <c r="B815" s="7" t="s">
        <v>1308</v>
      </c>
      <c r="C815" s="43"/>
      <c r="D815" s="43"/>
      <c r="E815" s="44">
        <f t="shared" si="332"/>
        <v>0</v>
      </c>
      <c r="F815" s="43"/>
      <c r="G815" s="43"/>
      <c r="H815" s="43"/>
      <c r="I815" s="48">
        <f t="shared" si="333"/>
        <v>0</v>
      </c>
      <c r="J815" s="49" t="e">
        <f t="shared" si="328"/>
        <v>#DIV/0!</v>
      </c>
      <c r="K815" s="43"/>
    </row>
    <row r="816" spans="1:11" ht="14.25" hidden="1">
      <c r="A816" s="7">
        <v>21112</v>
      </c>
      <c r="B816" s="42" t="s">
        <v>1309</v>
      </c>
      <c r="C816" s="9">
        <f aca="true" t="shared" si="336" ref="C816:I816">C817</f>
        <v>0</v>
      </c>
      <c r="D816" s="9">
        <f t="shared" si="336"/>
        <v>0</v>
      </c>
      <c r="E816" s="9">
        <f t="shared" si="336"/>
        <v>0</v>
      </c>
      <c r="F816" s="9">
        <f t="shared" si="336"/>
        <v>0</v>
      </c>
      <c r="G816" s="9">
        <f t="shared" si="336"/>
        <v>0</v>
      </c>
      <c r="H816" s="9">
        <f t="shared" si="336"/>
        <v>0</v>
      </c>
      <c r="I816" s="9">
        <f t="shared" si="336"/>
        <v>0</v>
      </c>
      <c r="J816" s="46" t="e">
        <f t="shared" si="328"/>
        <v>#DIV/0!</v>
      </c>
      <c r="K816" s="47"/>
    </row>
    <row r="817" spans="1:11" ht="14.25" hidden="1">
      <c r="A817" s="7">
        <v>2111201</v>
      </c>
      <c r="B817" s="7" t="s">
        <v>1310</v>
      </c>
      <c r="C817" s="43"/>
      <c r="D817" s="43"/>
      <c r="E817" s="44">
        <f>SUM(F817:H817)</f>
        <v>0</v>
      </c>
      <c r="F817" s="43"/>
      <c r="G817" s="43"/>
      <c r="H817" s="43"/>
      <c r="I817" s="48">
        <f>E817-D817</f>
        <v>0</v>
      </c>
      <c r="J817" s="49" t="e">
        <f t="shared" si="328"/>
        <v>#DIV/0!</v>
      </c>
      <c r="K817" s="43"/>
    </row>
    <row r="818" spans="1:11" ht="14.25" hidden="1">
      <c r="A818" s="7">
        <v>21113</v>
      </c>
      <c r="B818" s="42" t="s">
        <v>1311</v>
      </c>
      <c r="C818" s="9">
        <f aca="true" t="shared" si="337" ref="C818:I818">C819</f>
        <v>0</v>
      </c>
      <c r="D818" s="9">
        <f t="shared" si="337"/>
        <v>0</v>
      </c>
      <c r="E818" s="9">
        <f t="shared" si="337"/>
        <v>0</v>
      </c>
      <c r="F818" s="9">
        <f t="shared" si="337"/>
        <v>0</v>
      </c>
      <c r="G818" s="9">
        <f t="shared" si="337"/>
        <v>0</v>
      </c>
      <c r="H818" s="9">
        <f t="shared" si="337"/>
        <v>0</v>
      </c>
      <c r="I818" s="9">
        <f t="shared" si="337"/>
        <v>0</v>
      </c>
      <c r="J818" s="46" t="e">
        <f t="shared" si="328"/>
        <v>#DIV/0!</v>
      </c>
      <c r="K818" s="47"/>
    </row>
    <row r="819" spans="1:11" ht="14.25" hidden="1">
      <c r="A819" s="7">
        <v>2111301</v>
      </c>
      <c r="B819" s="7" t="s">
        <v>1312</v>
      </c>
      <c r="C819" s="43"/>
      <c r="D819" s="43"/>
      <c r="E819" s="44">
        <f>SUM(F819:H819)</f>
        <v>0</v>
      </c>
      <c r="F819" s="43"/>
      <c r="G819" s="43"/>
      <c r="H819" s="43"/>
      <c r="I819" s="48">
        <f>E819-D819</f>
        <v>0</v>
      </c>
      <c r="J819" s="49" t="e">
        <f t="shared" si="328"/>
        <v>#DIV/0!</v>
      </c>
      <c r="K819" s="43"/>
    </row>
    <row r="820" spans="1:11" ht="14.25" hidden="1">
      <c r="A820" s="7">
        <v>21114</v>
      </c>
      <c r="B820" s="42" t="s">
        <v>1313</v>
      </c>
      <c r="C820" s="9">
        <f aca="true" t="shared" si="338" ref="C820:I820">SUM(C821:C834)</f>
        <v>0</v>
      </c>
      <c r="D820" s="9">
        <f t="shared" si="338"/>
        <v>0</v>
      </c>
      <c r="E820" s="9">
        <f t="shared" si="338"/>
        <v>0</v>
      </c>
      <c r="F820" s="9">
        <f t="shared" si="338"/>
        <v>0</v>
      </c>
      <c r="G820" s="9">
        <f t="shared" si="338"/>
        <v>0</v>
      </c>
      <c r="H820" s="9">
        <f t="shared" si="338"/>
        <v>0</v>
      </c>
      <c r="I820" s="9">
        <f t="shared" si="338"/>
        <v>0</v>
      </c>
      <c r="J820" s="46" t="e">
        <f t="shared" si="328"/>
        <v>#DIV/0!</v>
      </c>
      <c r="K820" s="47"/>
    </row>
    <row r="821" spans="1:11" ht="14.25" hidden="1">
      <c r="A821" s="7">
        <v>2111401</v>
      </c>
      <c r="B821" s="7" t="s">
        <v>707</v>
      </c>
      <c r="C821" s="43"/>
      <c r="D821" s="43"/>
      <c r="E821" s="44">
        <f aca="true" t="shared" si="339" ref="E821:E834">SUM(F821:H821)</f>
        <v>0</v>
      </c>
      <c r="F821" s="43"/>
      <c r="G821" s="43"/>
      <c r="H821" s="43"/>
      <c r="I821" s="48">
        <f aca="true" t="shared" si="340" ref="I821:I834">E821-D821</f>
        <v>0</v>
      </c>
      <c r="J821" s="49" t="e">
        <f aca="true" t="shared" si="341" ref="J821:J838">I821/D821*100</f>
        <v>#DIV/0!</v>
      </c>
      <c r="K821" s="43"/>
    </row>
    <row r="822" spans="1:11" ht="14.25" hidden="1">
      <c r="A822" s="7">
        <v>2111402</v>
      </c>
      <c r="B822" s="7" t="s">
        <v>708</v>
      </c>
      <c r="C822" s="43"/>
      <c r="D822" s="43"/>
      <c r="E822" s="44">
        <f t="shared" si="339"/>
        <v>0</v>
      </c>
      <c r="F822" s="43"/>
      <c r="G822" s="43"/>
      <c r="H822" s="43"/>
      <c r="I822" s="48">
        <f t="shared" si="340"/>
        <v>0</v>
      </c>
      <c r="J822" s="49" t="e">
        <f t="shared" si="341"/>
        <v>#DIV/0!</v>
      </c>
      <c r="K822" s="43"/>
    </row>
    <row r="823" spans="1:11" ht="14.25" hidden="1">
      <c r="A823" s="7">
        <v>2111403</v>
      </c>
      <c r="B823" s="7" t="s">
        <v>709</v>
      </c>
      <c r="C823" s="43"/>
      <c r="D823" s="43"/>
      <c r="E823" s="44">
        <f t="shared" si="339"/>
        <v>0</v>
      </c>
      <c r="F823" s="43"/>
      <c r="G823" s="43"/>
      <c r="H823" s="43"/>
      <c r="I823" s="48">
        <f t="shared" si="340"/>
        <v>0</v>
      </c>
      <c r="J823" s="49" t="e">
        <f t="shared" si="341"/>
        <v>#DIV/0!</v>
      </c>
      <c r="K823" s="43"/>
    </row>
    <row r="824" spans="1:11" ht="14.25" hidden="1">
      <c r="A824" s="7">
        <v>2111404</v>
      </c>
      <c r="B824" s="7" t="s">
        <v>1314</v>
      </c>
      <c r="C824" s="43"/>
      <c r="D824" s="43"/>
      <c r="E824" s="44">
        <f t="shared" si="339"/>
        <v>0</v>
      </c>
      <c r="F824" s="43"/>
      <c r="G824" s="43"/>
      <c r="H824" s="43"/>
      <c r="I824" s="48">
        <f t="shared" si="340"/>
        <v>0</v>
      </c>
      <c r="J824" s="49" t="e">
        <f t="shared" si="341"/>
        <v>#DIV/0!</v>
      </c>
      <c r="K824" s="43"/>
    </row>
    <row r="825" spans="1:11" ht="14.25" hidden="1">
      <c r="A825" s="7">
        <v>2111405</v>
      </c>
      <c r="B825" s="7" t="s">
        <v>1315</v>
      </c>
      <c r="C825" s="43"/>
      <c r="D825" s="43"/>
      <c r="E825" s="44">
        <f t="shared" si="339"/>
        <v>0</v>
      </c>
      <c r="F825" s="43"/>
      <c r="G825" s="43"/>
      <c r="H825" s="43"/>
      <c r="I825" s="48">
        <f t="shared" si="340"/>
        <v>0</v>
      </c>
      <c r="J825" s="49" t="e">
        <f t="shared" si="341"/>
        <v>#DIV/0!</v>
      </c>
      <c r="K825" s="43"/>
    </row>
    <row r="826" spans="1:11" ht="14.25" hidden="1">
      <c r="A826" s="7">
        <v>2111406</v>
      </c>
      <c r="B826" s="7" t="s">
        <v>1316</v>
      </c>
      <c r="C826" s="43"/>
      <c r="D826" s="43"/>
      <c r="E826" s="44">
        <f t="shared" si="339"/>
        <v>0</v>
      </c>
      <c r="F826" s="43"/>
      <c r="G826" s="43"/>
      <c r="H826" s="43"/>
      <c r="I826" s="48">
        <f t="shared" si="340"/>
        <v>0</v>
      </c>
      <c r="J826" s="49" t="e">
        <f t="shared" si="341"/>
        <v>#DIV/0!</v>
      </c>
      <c r="K826" s="43"/>
    </row>
    <row r="827" spans="1:11" ht="14.25" hidden="1">
      <c r="A827" s="7">
        <v>2111407</v>
      </c>
      <c r="B827" s="7" t="s">
        <v>1317</v>
      </c>
      <c r="C827" s="43"/>
      <c r="D827" s="43"/>
      <c r="E827" s="44">
        <f t="shared" si="339"/>
        <v>0</v>
      </c>
      <c r="F827" s="43"/>
      <c r="G827" s="43"/>
      <c r="H827" s="43"/>
      <c r="I827" s="48">
        <f t="shared" si="340"/>
        <v>0</v>
      </c>
      <c r="J827" s="49" t="e">
        <f t="shared" si="341"/>
        <v>#DIV/0!</v>
      </c>
      <c r="K827" s="43"/>
    </row>
    <row r="828" spans="1:11" ht="14.25" hidden="1">
      <c r="A828" s="7">
        <v>2111408</v>
      </c>
      <c r="B828" s="7" t="s">
        <v>1318</v>
      </c>
      <c r="C828" s="43"/>
      <c r="D828" s="43"/>
      <c r="E828" s="44">
        <f t="shared" si="339"/>
        <v>0</v>
      </c>
      <c r="F828" s="43"/>
      <c r="G828" s="43"/>
      <c r="H828" s="43"/>
      <c r="I828" s="48">
        <f t="shared" si="340"/>
        <v>0</v>
      </c>
      <c r="J828" s="49" t="e">
        <f t="shared" si="341"/>
        <v>#DIV/0!</v>
      </c>
      <c r="K828" s="43"/>
    </row>
    <row r="829" spans="1:11" ht="14.25" hidden="1">
      <c r="A829" s="7">
        <v>2111409</v>
      </c>
      <c r="B829" s="7" t="s">
        <v>1319</v>
      </c>
      <c r="C829" s="43"/>
      <c r="D829" s="43"/>
      <c r="E829" s="44">
        <f t="shared" si="339"/>
        <v>0</v>
      </c>
      <c r="F829" s="43"/>
      <c r="G829" s="43"/>
      <c r="H829" s="43"/>
      <c r="I829" s="48">
        <f t="shared" si="340"/>
        <v>0</v>
      </c>
      <c r="J829" s="49" t="e">
        <f t="shared" si="341"/>
        <v>#DIV/0!</v>
      </c>
      <c r="K829" s="43"/>
    </row>
    <row r="830" spans="1:11" ht="14.25" hidden="1">
      <c r="A830" s="7">
        <v>2111410</v>
      </c>
      <c r="B830" s="7" t="s">
        <v>1320</v>
      </c>
      <c r="C830" s="43"/>
      <c r="D830" s="43"/>
      <c r="E830" s="44">
        <f t="shared" si="339"/>
        <v>0</v>
      </c>
      <c r="F830" s="43"/>
      <c r="G830" s="43"/>
      <c r="H830" s="43"/>
      <c r="I830" s="48">
        <f t="shared" si="340"/>
        <v>0</v>
      </c>
      <c r="J830" s="49" t="e">
        <f t="shared" si="341"/>
        <v>#DIV/0!</v>
      </c>
      <c r="K830" s="43"/>
    </row>
    <row r="831" spans="1:11" ht="14.25" hidden="1">
      <c r="A831" s="7">
        <v>2111411</v>
      </c>
      <c r="B831" s="7" t="s">
        <v>748</v>
      </c>
      <c r="C831" s="43"/>
      <c r="D831" s="43"/>
      <c r="E831" s="44">
        <f t="shared" si="339"/>
        <v>0</v>
      </c>
      <c r="F831" s="43"/>
      <c r="G831" s="43"/>
      <c r="H831" s="43"/>
      <c r="I831" s="48">
        <f t="shared" si="340"/>
        <v>0</v>
      </c>
      <c r="J831" s="49" t="e">
        <f t="shared" si="341"/>
        <v>#DIV/0!</v>
      </c>
      <c r="K831" s="43"/>
    </row>
    <row r="832" spans="1:11" ht="14.25" hidden="1">
      <c r="A832" s="7">
        <v>2111413</v>
      </c>
      <c r="B832" s="7" t="s">
        <v>1321</v>
      </c>
      <c r="C832" s="43"/>
      <c r="D832" s="43"/>
      <c r="E832" s="44">
        <f t="shared" si="339"/>
        <v>0</v>
      </c>
      <c r="F832" s="43"/>
      <c r="G832" s="43"/>
      <c r="H832" s="43"/>
      <c r="I832" s="48">
        <f t="shared" si="340"/>
        <v>0</v>
      </c>
      <c r="J832" s="49" t="e">
        <f t="shared" si="341"/>
        <v>#DIV/0!</v>
      </c>
      <c r="K832" s="43"/>
    </row>
    <row r="833" spans="1:11" ht="14.25" hidden="1">
      <c r="A833" s="7">
        <v>2111450</v>
      </c>
      <c r="B833" s="7" t="s">
        <v>716</v>
      </c>
      <c r="C833" s="43"/>
      <c r="D833" s="43"/>
      <c r="E833" s="44">
        <f t="shared" si="339"/>
        <v>0</v>
      </c>
      <c r="F833" s="43"/>
      <c r="G833" s="43"/>
      <c r="H833" s="43"/>
      <c r="I833" s="48">
        <f t="shared" si="340"/>
        <v>0</v>
      </c>
      <c r="J833" s="49" t="e">
        <f t="shared" si="341"/>
        <v>#DIV/0!</v>
      </c>
      <c r="K833" s="43"/>
    </row>
    <row r="834" spans="1:11" ht="14.25" hidden="1">
      <c r="A834" s="7">
        <v>2111499</v>
      </c>
      <c r="B834" s="7" t="s">
        <v>1322</v>
      </c>
      <c r="C834" s="43"/>
      <c r="D834" s="43"/>
      <c r="E834" s="44">
        <f t="shared" si="339"/>
        <v>0</v>
      </c>
      <c r="F834" s="43"/>
      <c r="G834" s="43"/>
      <c r="H834" s="43"/>
      <c r="I834" s="48">
        <f t="shared" si="340"/>
        <v>0</v>
      </c>
      <c r="J834" s="49" t="e">
        <f t="shared" si="341"/>
        <v>#DIV/0!</v>
      </c>
      <c r="K834" s="43"/>
    </row>
    <row r="835" spans="1:11" ht="14.25" hidden="1">
      <c r="A835" s="7">
        <v>21199</v>
      </c>
      <c r="B835" s="42" t="s">
        <v>1323</v>
      </c>
      <c r="C835" s="9">
        <f aca="true" t="shared" si="342" ref="C835:I835">C836</f>
        <v>0</v>
      </c>
      <c r="D835" s="9">
        <f t="shared" si="342"/>
        <v>0</v>
      </c>
      <c r="E835" s="9">
        <f t="shared" si="342"/>
        <v>0</v>
      </c>
      <c r="F835" s="9">
        <f t="shared" si="342"/>
        <v>0</v>
      </c>
      <c r="G835" s="9">
        <f t="shared" si="342"/>
        <v>0</v>
      </c>
      <c r="H835" s="9">
        <f t="shared" si="342"/>
        <v>0</v>
      </c>
      <c r="I835" s="9">
        <f t="shared" si="342"/>
        <v>0</v>
      </c>
      <c r="J835" s="46" t="e">
        <f t="shared" si="341"/>
        <v>#DIV/0!</v>
      </c>
      <c r="K835" s="47"/>
    </row>
    <row r="836" spans="1:11" ht="14.25" hidden="1">
      <c r="A836" s="7">
        <v>2119901</v>
      </c>
      <c r="B836" s="7" t="s">
        <v>1324</v>
      </c>
      <c r="C836" s="43"/>
      <c r="D836" s="43"/>
      <c r="E836" s="44">
        <f>SUM(F836:H836)</f>
        <v>0</v>
      </c>
      <c r="F836" s="43"/>
      <c r="G836" s="43"/>
      <c r="H836" s="43"/>
      <c r="I836" s="48">
        <f>E836-D836</f>
        <v>0</v>
      </c>
      <c r="J836" s="49" t="e">
        <f t="shared" si="341"/>
        <v>#DIV/0!</v>
      </c>
      <c r="K836" s="43"/>
    </row>
    <row r="837" spans="1:11" ht="14.25">
      <c r="A837" s="7">
        <v>212</v>
      </c>
      <c r="B837" s="42" t="s">
        <v>1325</v>
      </c>
      <c r="C837" s="9">
        <f aca="true" t="shared" si="343" ref="C837:I837">C838+C849+C851+C854+C856+C858</f>
        <v>27510584</v>
      </c>
      <c r="D837" s="9">
        <f t="shared" si="343"/>
        <v>21813639</v>
      </c>
      <c r="E837" s="9">
        <f t="shared" si="343"/>
        <v>12380303</v>
      </c>
      <c r="F837" s="9">
        <f t="shared" si="343"/>
        <v>50000</v>
      </c>
      <c r="G837" s="9">
        <f t="shared" si="343"/>
        <v>6493503</v>
      </c>
      <c r="H837" s="9">
        <f t="shared" si="343"/>
        <v>5836800</v>
      </c>
      <c r="I837" s="9">
        <f t="shared" si="343"/>
        <v>-9433336</v>
      </c>
      <c r="J837" s="46">
        <f t="shared" si="341"/>
        <v>-43.2</v>
      </c>
      <c r="K837" s="47"/>
    </row>
    <row r="838" spans="1:11" ht="14.25">
      <c r="A838" s="7">
        <v>21201</v>
      </c>
      <c r="B838" s="42" t="s">
        <v>1326</v>
      </c>
      <c r="C838" s="9">
        <f aca="true" t="shared" si="344" ref="C838:I838">SUM(C839:C848)</f>
        <v>3752291</v>
      </c>
      <c r="D838" s="9">
        <f t="shared" si="344"/>
        <v>3392828</v>
      </c>
      <c r="E838" s="9">
        <f t="shared" si="344"/>
        <v>50000</v>
      </c>
      <c r="F838" s="9">
        <f t="shared" si="344"/>
        <v>50000</v>
      </c>
      <c r="G838" s="9">
        <f t="shared" si="344"/>
        <v>0</v>
      </c>
      <c r="H838" s="9">
        <f t="shared" si="344"/>
        <v>0</v>
      </c>
      <c r="I838" s="9">
        <f t="shared" si="344"/>
        <v>-3342828</v>
      </c>
      <c r="J838" s="46">
        <f t="shared" si="341"/>
        <v>-98.5</v>
      </c>
      <c r="K838" s="47"/>
    </row>
    <row r="839" spans="1:11" ht="14.25" hidden="1">
      <c r="A839" s="7">
        <v>2120101</v>
      </c>
      <c r="B839" s="7" t="s">
        <v>707</v>
      </c>
      <c r="C839" s="43"/>
      <c r="D839" s="43"/>
      <c r="E839" s="44">
        <f aca="true" t="shared" si="345" ref="E839:E848">SUM(F839:H839)</f>
        <v>0</v>
      </c>
      <c r="F839" s="43"/>
      <c r="G839" s="43"/>
      <c r="H839" s="43"/>
      <c r="I839" s="48">
        <f aca="true" t="shared" si="346" ref="I839:I848">E839-D839</f>
        <v>0</v>
      </c>
      <c r="J839" s="49" t="e">
        <f aca="true" t="shared" si="347" ref="J839:J848">I839/D839*100</f>
        <v>#DIV/0!</v>
      </c>
      <c r="K839" s="43"/>
    </row>
    <row r="840" spans="1:11" ht="14.25" hidden="1">
      <c r="A840" s="7">
        <v>2120102</v>
      </c>
      <c r="B840" s="7" t="s">
        <v>708</v>
      </c>
      <c r="C840" s="43"/>
      <c r="D840" s="43"/>
      <c r="E840" s="44">
        <f t="shared" si="345"/>
        <v>0</v>
      </c>
      <c r="F840" s="43"/>
      <c r="G840" s="43"/>
      <c r="H840" s="43"/>
      <c r="I840" s="48">
        <f t="shared" si="346"/>
        <v>0</v>
      </c>
      <c r="J840" s="49" t="e">
        <f t="shared" si="347"/>
        <v>#DIV/0!</v>
      </c>
      <c r="K840" s="43"/>
    </row>
    <row r="841" spans="1:11" ht="14.25" hidden="1">
      <c r="A841" s="7">
        <v>2120103</v>
      </c>
      <c r="B841" s="7" t="s">
        <v>709</v>
      </c>
      <c r="C841" s="43"/>
      <c r="D841" s="43"/>
      <c r="E841" s="44">
        <f t="shared" si="345"/>
        <v>0</v>
      </c>
      <c r="F841" s="43"/>
      <c r="G841" s="43"/>
      <c r="H841" s="43"/>
      <c r="I841" s="48">
        <f t="shared" si="346"/>
        <v>0</v>
      </c>
      <c r="J841" s="49" t="e">
        <f t="shared" si="347"/>
        <v>#DIV/0!</v>
      </c>
      <c r="K841" s="43"/>
    </row>
    <row r="842" spans="1:11" ht="14.25">
      <c r="A842" s="7">
        <v>2120104</v>
      </c>
      <c r="B842" s="7" t="s">
        <v>1327</v>
      </c>
      <c r="C842" s="43">
        <v>3752291</v>
      </c>
      <c r="D842" s="43">
        <v>892828</v>
      </c>
      <c r="E842" s="44">
        <f t="shared" si="345"/>
        <v>50000</v>
      </c>
      <c r="F842" s="43">
        <v>50000</v>
      </c>
      <c r="G842" s="43"/>
      <c r="H842" s="43"/>
      <c r="I842" s="48">
        <f t="shared" si="346"/>
        <v>-842828</v>
      </c>
      <c r="J842" s="49">
        <f t="shared" si="347"/>
        <v>-94.4</v>
      </c>
      <c r="K842" s="43"/>
    </row>
    <row r="843" spans="1:11" ht="14.25" hidden="1">
      <c r="A843" s="7">
        <v>2120105</v>
      </c>
      <c r="B843" s="7" t="s">
        <v>1328</v>
      </c>
      <c r="C843" s="43"/>
      <c r="D843" s="43"/>
      <c r="E843" s="44">
        <f t="shared" si="345"/>
        <v>0</v>
      </c>
      <c r="F843" s="43"/>
      <c r="G843" s="43"/>
      <c r="H843" s="43"/>
      <c r="I843" s="48">
        <f t="shared" si="346"/>
        <v>0</v>
      </c>
      <c r="J843" s="49" t="e">
        <f t="shared" si="347"/>
        <v>#DIV/0!</v>
      </c>
      <c r="K843" s="43"/>
    </row>
    <row r="844" spans="1:11" ht="14.25" hidden="1">
      <c r="A844" s="7">
        <v>2120106</v>
      </c>
      <c r="B844" s="7" t="s">
        <v>1329</v>
      </c>
      <c r="C844" s="43"/>
      <c r="D844" s="43"/>
      <c r="E844" s="44">
        <f t="shared" si="345"/>
        <v>0</v>
      </c>
      <c r="F844" s="43"/>
      <c r="G844" s="43"/>
      <c r="H844" s="43"/>
      <c r="I844" s="48">
        <f t="shared" si="346"/>
        <v>0</v>
      </c>
      <c r="J844" s="49" t="e">
        <f t="shared" si="347"/>
        <v>#DIV/0!</v>
      </c>
      <c r="K844" s="43"/>
    </row>
    <row r="845" spans="1:11" ht="14.25" hidden="1">
      <c r="A845" s="7">
        <v>2120107</v>
      </c>
      <c r="B845" s="7" t="s">
        <v>1330</v>
      </c>
      <c r="C845" s="43"/>
      <c r="D845" s="43"/>
      <c r="E845" s="44">
        <f t="shared" si="345"/>
        <v>0</v>
      </c>
      <c r="F845" s="43"/>
      <c r="G845" s="43"/>
      <c r="H845" s="43"/>
      <c r="I845" s="48">
        <f t="shared" si="346"/>
        <v>0</v>
      </c>
      <c r="J845" s="49" t="e">
        <f t="shared" si="347"/>
        <v>#DIV/0!</v>
      </c>
      <c r="K845" s="43"/>
    </row>
    <row r="846" spans="1:11" ht="14.25" hidden="1">
      <c r="A846" s="7">
        <v>2120109</v>
      </c>
      <c r="B846" s="7" t="s">
        <v>1331</v>
      </c>
      <c r="C846" s="43"/>
      <c r="D846" s="43"/>
      <c r="E846" s="44">
        <f t="shared" si="345"/>
        <v>0</v>
      </c>
      <c r="F846" s="43"/>
      <c r="G846" s="43"/>
      <c r="H846" s="43"/>
      <c r="I846" s="48">
        <f t="shared" si="346"/>
        <v>0</v>
      </c>
      <c r="J846" s="49" t="e">
        <f t="shared" si="347"/>
        <v>#DIV/0!</v>
      </c>
      <c r="K846" s="43"/>
    </row>
    <row r="847" spans="1:11" ht="14.25" hidden="1">
      <c r="A847" s="7">
        <v>2120110</v>
      </c>
      <c r="B847" s="7" t="s">
        <v>1332</v>
      </c>
      <c r="C847" s="43"/>
      <c r="D847" s="43"/>
      <c r="E847" s="44">
        <f t="shared" si="345"/>
        <v>0</v>
      </c>
      <c r="F847" s="43"/>
      <c r="G847" s="43"/>
      <c r="H847" s="43"/>
      <c r="I847" s="48">
        <f t="shared" si="346"/>
        <v>0</v>
      </c>
      <c r="J847" s="49" t="e">
        <f t="shared" si="347"/>
        <v>#DIV/0!</v>
      </c>
      <c r="K847" s="43"/>
    </row>
    <row r="848" spans="1:11" ht="14.25">
      <c r="A848" s="7">
        <v>2120199</v>
      </c>
      <c r="B848" s="7" t="s">
        <v>1333</v>
      </c>
      <c r="C848" s="43"/>
      <c r="D848" s="43">
        <v>2500000</v>
      </c>
      <c r="E848" s="44">
        <f t="shared" si="345"/>
        <v>0</v>
      </c>
      <c r="F848" s="43"/>
      <c r="G848" s="43"/>
      <c r="H848" s="43"/>
      <c r="I848" s="48">
        <f t="shared" si="346"/>
        <v>-2500000</v>
      </c>
      <c r="J848" s="49">
        <f t="shared" si="347"/>
        <v>-100</v>
      </c>
      <c r="K848" s="43"/>
    </row>
    <row r="849" spans="1:11" ht="14.25" hidden="1">
      <c r="A849" s="7">
        <v>21202</v>
      </c>
      <c r="B849" s="42" t="s">
        <v>1334</v>
      </c>
      <c r="C849" s="9">
        <f aca="true" t="shared" si="348" ref="C849:I849">C850</f>
        <v>0</v>
      </c>
      <c r="D849" s="9">
        <f t="shared" si="348"/>
        <v>0</v>
      </c>
      <c r="E849" s="9">
        <f t="shared" si="348"/>
        <v>0</v>
      </c>
      <c r="F849" s="9">
        <f t="shared" si="348"/>
        <v>0</v>
      </c>
      <c r="G849" s="9">
        <f t="shared" si="348"/>
        <v>0</v>
      </c>
      <c r="H849" s="9">
        <f t="shared" si="348"/>
        <v>0</v>
      </c>
      <c r="I849" s="9">
        <f t="shared" si="348"/>
        <v>0</v>
      </c>
      <c r="J849" s="46" t="e">
        <f aca="true" t="shared" si="349" ref="J849:J861">I849/D849*100</f>
        <v>#DIV/0!</v>
      </c>
      <c r="K849" s="47"/>
    </row>
    <row r="850" spans="1:11" ht="14.25" hidden="1">
      <c r="A850" s="7">
        <v>2120201</v>
      </c>
      <c r="B850" s="7" t="s">
        <v>1335</v>
      </c>
      <c r="C850" s="43"/>
      <c r="D850" s="43"/>
      <c r="E850" s="44">
        <f>SUM(F850:H850)</f>
        <v>0</v>
      </c>
      <c r="F850" s="43"/>
      <c r="G850" s="43"/>
      <c r="H850" s="43"/>
      <c r="I850" s="48">
        <f>E850-D850</f>
        <v>0</v>
      </c>
      <c r="J850" s="49" t="e">
        <f t="shared" si="349"/>
        <v>#DIV/0!</v>
      </c>
      <c r="K850" s="43"/>
    </row>
    <row r="851" spans="1:11" ht="14.25">
      <c r="A851" s="7">
        <v>21203</v>
      </c>
      <c r="B851" s="42" t="s">
        <v>1336</v>
      </c>
      <c r="C851" s="9">
        <f aca="true" t="shared" si="350" ref="C851:I851">SUM(C852:C853)</f>
        <v>3609121</v>
      </c>
      <c r="D851" s="9">
        <f t="shared" si="350"/>
        <v>1960877</v>
      </c>
      <c r="E851" s="9">
        <f t="shared" si="350"/>
        <v>1693094</v>
      </c>
      <c r="F851" s="9">
        <f t="shared" si="350"/>
        <v>0</v>
      </c>
      <c r="G851" s="9">
        <f t="shared" si="350"/>
        <v>1693094</v>
      </c>
      <c r="H851" s="9">
        <f t="shared" si="350"/>
        <v>0</v>
      </c>
      <c r="I851" s="9">
        <f t="shared" si="350"/>
        <v>-267783</v>
      </c>
      <c r="J851" s="46">
        <f t="shared" si="349"/>
        <v>-13.7</v>
      </c>
      <c r="K851" s="47"/>
    </row>
    <row r="852" spans="1:11" ht="14.25">
      <c r="A852" s="7">
        <v>2120303</v>
      </c>
      <c r="B852" s="7" t="s">
        <v>1337</v>
      </c>
      <c r="C852" s="43"/>
      <c r="D852" s="43">
        <v>170186</v>
      </c>
      <c r="E852" s="44">
        <f>SUM(F852:H852)</f>
        <v>314103</v>
      </c>
      <c r="F852" s="43"/>
      <c r="G852" s="43">
        <v>314103</v>
      </c>
      <c r="H852" s="43"/>
      <c r="I852" s="48">
        <f>E852-D852</f>
        <v>143917</v>
      </c>
      <c r="J852" s="49">
        <f t="shared" si="349"/>
        <v>84.6</v>
      </c>
      <c r="K852" s="43"/>
    </row>
    <row r="853" spans="1:11" ht="14.25">
      <c r="A853" s="7">
        <v>2120399</v>
      </c>
      <c r="B853" s="7" t="s">
        <v>1338</v>
      </c>
      <c r="C853" s="43">
        <v>3609121</v>
      </c>
      <c r="D853" s="43">
        <v>1790691</v>
      </c>
      <c r="E853" s="44">
        <f>SUM(F853:H853)</f>
        <v>1378991</v>
      </c>
      <c r="F853" s="43"/>
      <c r="G853" s="43">
        <v>1378991</v>
      </c>
      <c r="H853" s="43"/>
      <c r="I853" s="48">
        <f>E853-D853</f>
        <v>-411700</v>
      </c>
      <c r="J853" s="49">
        <f t="shared" si="349"/>
        <v>-23</v>
      </c>
      <c r="K853" s="43"/>
    </row>
    <row r="854" spans="1:11" ht="14.25">
      <c r="A854" s="7">
        <v>21205</v>
      </c>
      <c r="B854" s="42" t="s">
        <v>1339</v>
      </c>
      <c r="C854" s="9">
        <f aca="true" t="shared" si="351" ref="C854:I854">C855</f>
        <v>4233129</v>
      </c>
      <c r="D854" s="9">
        <f t="shared" si="351"/>
        <v>2540886</v>
      </c>
      <c r="E854" s="9">
        <f t="shared" si="351"/>
        <v>3897610</v>
      </c>
      <c r="F854" s="9">
        <f t="shared" si="351"/>
        <v>0</v>
      </c>
      <c r="G854" s="9">
        <f t="shared" si="351"/>
        <v>1440810</v>
      </c>
      <c r="H854" s="9">
        <f t="shared" si="351"/>
        <v>2456800</v>
      </c>
      <c r="I854" s="9">
        <f t="shared" si="351"/>
        <v>1356724</v>
      </c>
      <c r="J854" s="46">
        <f t="shared" si="349"/>
        <v>53.4</v>
      </c>
      <c r="K854" s="47"/>
    </row>
    <row r="855" spans="1:11" ht="14.25">
      <c r="A855" s="7">
        <v>2120501</v>
      </c>
      <c r="B855" s="7" t="s">
        <v>1340</v>
      </c>
      <c r="C855" s="43">
        <v>4233129</v>
      </c>
      <c r="D855" s="43">
        <v>2540886</v>
      </c>
      <c r="E855" s="44">
        <f>SUM(F855:H855)</f>
        <v>3897610</v>
      </c>
      <c r="F855" s="43"/>
      <c r="G855" s="43">
        <v>1440810</v>
      </c>
      <c r="H855" s="43">
        <v>2456800</v>
      </c>
      <c r="I855" s="48">
        <f>E855-D855</f>
        <v>1356724</v>
      </c>
      <c r="J855" s="49">
        <f t="shared" si="349"/>
        <v>53.4</v>
      </c>
      <c r="K855" s="43"/>
    </row>
    <row r="856" spans="1:11" ht="14.25">
      <c r="A856" s="7">
        <v>21206</v>
      </c>
      <c r="B856" s="42" t="s">
        <v>1341</v>
      </c>
      <c r="C856" s="9">
        <f aca="true" t="shared" si="352" ref="C856:I856">C857</f>
        <v>0</v>
      </c>
      <c r="D856" s="9">
        <f t="shared" si="352"/>
        <v>0</v>
      </c>
      <c r="E856" s="9">
        <f t="shared" si="352"/>
        <v>0</v>
      </c>
      <c r="F856" s="9">
        <f t="shared" si="352"/>
        <v>0</v>
      </c>
      <c r="G856" s="9">
        <f t="shared" si="352"/>
        <v>0</v>
      </c>
      <c r="H856" s="9">
        <f t="shared" si="352"/>
        <v>0</v>
      </c>
      <c r="I856" s="9">
        <f t="shared" si="352"/>
        <v>0</v>
      </c>
      <c r="J856" s="46" t="e">
        <f t="shared" si="349"/>
        <v>#DIV/0!</v>
      </c>
      <c r="K856" s="47"/>
    </row>
    <row r="857" spans="1:11" ht="14.25">
      <c r="A857" s="7">
        <v>2120601</v>
      </c>
      <c r="B857" s="7" t="s">
        <v>1342</v>
      </c>
      <c r="C857" s="43"/>
      <c r="D857" s="43"/>
      <c r="E857" s="44">
        <f>SUM(F857:H857)</f>
        <v>0</v>
      </c>
      <c r="F857" s="43"/>
      <c r="G857" s="43"/>
      <c r="H857" s="43"/>
      <c r="I857" s="48">
        <f>E857-D857</f>
        <v>0</v>
      </c>
      <c r="J857" s="49" t="e">
        <f t="shared" si="349"/>
        <v>#DIV/0!</v>
      </c>
      <c r="K857" s="43"/>
    </row>
    <row r="858" spans="1:11" ht="14.25">
      <c r="A858" s="7">
        <v>21299</v>
      </c>
      <c r="B858" s="42" t="s">
        <v>1343</v>
      </c>
      <c r="C858" s="9">
        <f aca="true" t="shared" si="353" ref="C858:I858">C859</f>
        <v>15916043</v>
      </c>
      <c r="D858" s="9">
        <f t="shared" si="353"/>
        <v>13919048</v>
      </c>
      <c r="E858" s="9">
        <f t="shared" si="353"/>
        <v>6739599</v>
      </c>
      <c r="F858" s="9">
        <f t="shared" si="353"/>
        <v>0</v>
      </c>
      <c r="G858" s="9">
        <f t="shared" si="353"/>
        <v>3359599</v>
      </c>
      <c r="H858" s="9">
        <f t="shared" si="353"/>
        <v>3380000</v>
      </c>
      <c r="I858" s="9">
        <f t="shared" si="353"/>
        <v>-7179449</v>
      </c>
      <c r="J858" s="46">
        <f t="shared" si="349"/>
        <v>-51.6</v>
      </c>
      <c r="K858" s="47"/>
    </row>
    <row r="859" spans="1:11" ht="14.25">
      <c r="A859" s="7">
        <v>2129901</v>
      </c>
      <c r="B859" s="7" t="s">
        <v>1344</v>
      </c>
      <c r="C859" s="43">
        <v>15916043</v>
      </c>
      <c r="D859" s="43">
        <v>13919048</v>
      </c>
      <c r="E859" s="44">
        <f>SUM(F859:H859)</f>
        <v>6739599</v>
      </c>
      <c r="F859" s="43"/>
      <c r="G859" s="43">
        <v>3359599</v>
      </c>
      <c r="H859" s="43">
        <v>3380000</v>
      </c>
      <c r="I859" s="48">
        <f>E859-D859</f>
        <v>-7179449</v>
      </c>
      <c r="J859" s="49">
        <f t="shared" si="349"/>
        <v>-51.6</v>
      </c>
      <c r="K859" s="43"/>
    </row>
    <row r="860" spans="1:11" ht="14.25">
      <c r="A860" s="7">
        <v>213</v>
      </c>
      <c r="B860" s="42" t="s">
        <v>1345</v>
      </c>
      <c r="C860" s="9">
        <f aca="true" t="shared" si="354" ref="C860:I860">C861+C887+C912+C940+C951+C958+C965+C968</f>
        <v>57745192</v>
      </c>
      <c r="D860" s="9">
        <f t="shared" si="354"/>
        <v>57326100</v>
      </c>
      <c r="E860" s="9">
        <f t="shared" si="354"/>
        <v>20862696</v>
      </c>
      <c r="F860" s="9">
        <f t="shared" si="354"/>
        <v>0</v>
      </c>
      <c r="G860" s="9">
        <f t="shared" si="354"/>
        <v>14796536</v>
      </c>
      <c r="H860" s="9">
        <f t="shared" si="354"/>
        <v>6066160</v>
      </c>
      <c r="I860" s="9">
        <f t="shared" si="354"/>
        <v>-36463404</v>
      </c>
      <c r="J860" s="46">
        <f t="shared" si="349"/>
        <v>-63.6</v>
      </c>
      <c r="K860" s="47"/>
    </row>
    <row r="861" spans="1:11" ht="14.25">
      <c r="A861" s="7">
        <v>21301</v>
      </c>
      <c r="B861" s="42" t="s">
        <v>1346</v>
      </c>
      <c r="C861" s="9">
        <f aca="true" t="shared" si="355" ref="C861:I861">SUM(C862:C886)</f>
        <v>3526230</v>
      </c>
      <c r="D861" s="9">
        <f t="shared" si="355"/>
        <v>8031930</v>
      </c>
      <c r="E861" s="9">
        <f t="shared" si="355"/>
        <v>887290</v>
      </c>
      <c r="F861" s="9">
        <f t="shared" si="355"/>
        <v>0</v>
      </c>
      <c r="G861" s="9">
        <f t="shared" si="355"/>
        <v>782290</v>
      </c>
      <c r="H861" s="9">
        <f t="shared" si="355"/>
        <v>105000</v>
      </c>
      <c r="I861" s="9">
        <f t="shared" si="355"/>
        <v>-7144640</v>
      </c>
      <c r="J861" s="46">
        <f t="shared" si="349"/>
        <v>-89</v>
      </c>
      <c r="K861" s="47"/>
    </row>
    <row r="862" spans="1:11" ht="14.25" hidden="1">
      <c r="A862" s="7">
        <v>2130101</v>
      </c>
      <c r="B862" s="7" t="s">
        <v>707</v>
      </c>
      <c r="C862" s="43"/>
      <c r="D862" s="43"/>
      <c r="E862" s="44">
        <f aca="true" t="shared" si="356" ref="E862:E886">SUM(F862:H862)</f>
        <v>0</v>
      </c>
      <c r="F862" s="43"/>
      <c r="G862" s="43"/>
      <c r="H862" s="43"/>
      <c r="I862" s="48">
        <f aca="true" t="shared" si="357" ref="I862:I886">E862-D862</f>
        <v>0</v>
      </c>
      <c r="J862" s="49" t="e">
        <f aca="true" t="shared" si="358" ref="J862:J887">I862/D862*100</f>
        <v>#DIV/0!</v>
      </c>
      <c r="K862" s="43"/>
    </row>
    <row r="863" spans="1:11" ht="14.25" hidden="1">
      <c r="A863" s="7">
        <v>2130102</v>
      </c>
      <c r="B863" s="7" t="s">
        <v>708</v>
      </c>
      <c r="C863" s="43"/>
      <c r="D863" s="43"/>
      <c r="E863" s="44">
        <f t="shared" si="356"/>
        <v>0</v>
      </c>
      <c r="F863" s="43"/>
      <c r="G863" s="43"/>
      <c r="H863" s="43"/>
      <c r="I863" s="48">
        <f t="shared" si="357"/>
        <v>0</v>
      </c>
      <c r="J863" s="49" t="e">
        <f t="shared" si="358"/>
        <v>#DIV/0!</v>
      </c>
      <c r="K863" s="43"/>
    </row>
    <row r="864" spans="1:11" ht="14.25" hidden="1">
      <c r="A864" s="7">
        <v>2130103</v>
      </c>
      <c r="B864" s="7" t="s">
        <v>709</v>
      </c>
      <c r="C864" s="43"/>
      <c r="D864" s="43"/>
      <c r="E864" s="44">
        <f t="shared" si="356"/>
        <v>0</v>
      </c>
      <c r="F864" s="43"/>
      <c r="G864" s="43"/>
      <c r="H864" s="43"/>
      <c r="I864" s="48">
        <f t="shared" si="357"/>
        <v>0</v>
      </c>
      <c r="J864" s="49" t="e">
        <f t="shared" si="358"/>
        <v>#DIV/0!</v>
      </c>
      <c r="K864" s="43"/>
    </row>
    <row r="865" spans="1:11" ht="14.25" hidden="1">
      <c r="A865" s="7">
        <v>2130104</v>
      </c>
      <c r="B865" s="7" t="s">
        <v>716</v>
      </c>
      <c r="C865" s="43"/>
      <c r="D865" s="43"/>
      <c r="E865" s="44">
        <f t="shared" si="356"/>
        <v>0</v>
      </c>
      <c r="F865" s="43"/>
      <c r="G865" s="43"/>
      <c r="H865" s="43"/>
      <c r="I865" s="48">
        <f t="shared" si="357"/>
        <v>0</v>
      </c>
      <c r="J865" s="49" t="e">
        <f t="shared" si="358"/>
        <v>#DIV/0!</v>
      </c>
      <c r="K865" s="43"/>
    </row>
    <row r="866" spans="1:11" ht="14.25" hidden="1">
      <c r="A866" s="7">
        <v>2130105</v>
      </c>
      <c r="B866" s="7" t="s">
        <v>1347</v>
      </c>
      <c r="C866" s="43"/>
      <c r="D866" s="43"/>
      <c r="E866" s="44">
        <f t="shared" si="356"/>
        <v>0</v>
      </c>
      <c r="F866" s="43"/>
      <c r="G866" s="43"/>
      <c r="H866" s="43"/>
      <c r="I866" s="48">
        <f t="shared" si="357"/>
        <v>0</v>
      </c>
      <c r="J866" s="49" t="e">
        <f t="shared" si="358"/>
        <v>#DIV/0!</v>
      </c>
      <c r="K866" s="43"/>
    </row>
    <row r="867" spans="1:11" ht="14.25" hidden="1">
      <c r="A867" s="7">
        <v>2130106</v>
      </c>
      <c r="B867" s="7" t="s">
        <v>1348</v>
      </c>
      <c r="C867" s="43"/>
      <c r="D867" s="43"/>
      <c r="E867" s="44">
        <f t="shared" si="356"/>
        <v>0</v>
      </c>
      <c r="F867" s="43"/>
      <c r="G867" s="43"/>
      <c r="H867" s="43"/>
      <c r="I867" s="48">
        <f t="shared" si="357"/>
        <v>0</v>
      </c>
      <c r="J867" s="49" t="e">
        <f t="shared" si="358"/>
        <v>#DIV/0!</v>
      </c>
      <c r="K867" s="43"/>
    </row>
    <row r="868" spans="1:11" ht="14.25">
      <c r="A868" s="7">
        <v>2130108</v>
      </c>
      <c r="B868" s="7" t="s">
        <v>1349</v>
      </c>
      <c r="C868" s="43">
        <v>3298730</v>
      </c>
      <c r="D868" s="43">
        <v>7804430</v>
      </c>
      <c r="E868" s="44">
        <f t="shared" si="356"/>
        <v>607950</v>
      </c>
      <c r="F868" s="43"/>
      <c r="G868" s="43">
        <v>607950</v>
      </c>
      <c r="H868" s="43"/>
      <c r="I868" s="48">
        <f t="shared" si="357"/>
        <v>-7196480</v>
      </c>
      <c r="J868" s="49">
        <f t="shared" si="358"/>
        <v>-92.2</v>
      </c>
      <c r="K868" s="43"/>
    </row>
    <row r="869" spans="1:11" ht="14.25" hidden="1">
      <c r="A869" s="7">
        <v>2130109</v>
      </c>
      <c r="B869" s="7" t="s">
        <v>1350</v>
      </c>
      <c r="C869" s="43"/>
      <c r="D869" s="43"/>
      <c r="E869" s="44">
        <f t="shared" si="356"/>
        <v>0</v>
      </c>
      <c r="F869" s="43"/>
      <c r="G869" s="43"/>
      <c r="H869" s="43"/>
      <c r="I869" s="48">
        <f t="shared" si="357"/>
        <v>0</v>
      </c>
      <c r="J869" s="49" t="e">
        <f t="shared" si="358"/>
        <v>#DIV/0!</v>
      </c>
      <c r="K869" s="43"/>
    </row>
    <row r="870" spans="1:11" ht="14.25" hidden="1">
      <c r="A870" s="7">
        <v>2130110</v>
      </c>
      <c r="B870" s="7" t="s">
        <v>1351</v>
      </c>
      <c r="C870" s="43"/>
      <c r="D870" s="43"/>
      <c r="E870" s="44">
        <f t="shared" si="356"/>
        <v>0</v>
      </c>
      <c r="F870" s="43"/>
      <c r="G870" s="43"/>
      <c r="H870" s="43"/>
      <c r="I870" s="48">
        <f t="shared" si="357"/>
        <v>0</v>
      </c>
      <c r="J870" s="49" t="e">
        <f t="shared" si="358"/>
        <v>#DIV/0!</v>
      </c>
      <c r="K870" s="43"/>
    </row>
    <row r="871" spans="1:11" ht="14.25" hidden="1">
      <c r="A871" s="7">
        <v>2130111</v>
      </c>
      <c r="B871" s="7" t="s">
        <v>1352</v>
      </c>
      <c r="C871" s="43"/>
      <c r="D871" s="43"/>
      <c r="E871" s="44">
        <f t="shared" si="356"/>
        <v>0</v>
      </c>
      <c r="F871" s="43"/>
      <c r="G871" s="43"/>
      <c r="H871" s="43"/>
      <c r="I871" s="48">
        <f t="shared" si="357"/>
        <v>0</v>
      </c>
      <c r="J871" s="49" t="e">
        <f t="shared" si="358"/>
        <v>#DIV/0!</v>
      </c>
      <c r="K871" s="43"/>
    </row>
    <row r="872" spans="1:11" ht="14.25" hidden="1">
      <c r="A872" s="7">
        <v>2130112</v>
      </c>
      <c r="B872" s="7" t="s">
        <v>1353</v>
      </c>
      <c r="C872" s="43"/>
      <c r="D872" s="43"/>
      <c r="E872" s="44">
        <f t="shared" si="356"/>
        <v>0</v>
      </c>
      <c r="F872" s="43"/>
      <c r="G872" s="43"/>
      <c r="H872" s="43"/>
      <c r="I872" s="48">
        <f t="shared" si="357"/>
        <v>0</v>
      </c>
      <c r="J872" s="49" t="e">
        <f t="shared" si="358"/>
        <v>#DIV/0!</v>
      </c>
      <c r="K872" s="43"/>
    </row>
    <row r="873" spans="1:11" ht="14.25" hidden="1">
      <c r="A873" s="7">
        <v>2130114</v>
      </c>
      <c r="B873" s="7" t="s">
        <v>1354</v>
      </c>
      <c r="C873" s="43"/>
      <c r="D873" s="43"/>
      <c r="E873" s="44">
        <f t="shared" si="356"/>
        <v>0</v>
      </c>
      <c r="F873" s="43"/>
      <c r="G873" s="43"/>
      <c r="H873" s="43"/>
      <c r="I873" s="48">
        <f t="shared" si="357"/>
        <v>0</v>
      </c>
      <c r="J873" s="49" t="e">
        <f t="shared" si="358"/>
        <v>#DIV/0!</v>
      </c>
      <c r="K873" s="43"/>
    </row>
    <row r="874" spans="1:11" ht="14.25" hidden="1">
      <c r="A874" s="7">
        <v>2130119</v>
      </c>
      <c r="B874" s="7" t="s">
        <v>1355</v>
      </c>
      <c r="C874" s="43"/>
      <c r="D874" s="43"/>
      <c r="E874" s="44">
        <f t="shared" si="356"/>
        <v>0</v>
      </c>
      <c r="F874" s="43"/>
      <c r="G874" s="43"/>
      <c r="H874" s="43"/>
      <c r="I874" s="48">
        <f t="shared" si="357"/>
        <v>0</v>
      </c>
      <c r="J874" s="49" t="e">
        <f t="shared" si="358"/>
        <v>#DIV/0!</v>
      </c>
      <c r="K874" s="43"/>
    </row>
    <row r="875" spans="1:11" ht="14.25" hidden="1">
      <c r="A875" s="7">
        <v>2130120</v>
      </c>
      <c r="B875" s="7" t="s">
        <v>1356</v>
      </c>
      <c r="C875" s="43"/>
      <c r="D875" s="43"/>
      <c r="E875" s="44">
        <f t="shared" si="356"/>
        <v>0</v>
      </c>
      <c r="F875" s="43"/>
      <c r="G875" s="43"/>
      <c r="H875" s="43"/>
      <c r="I875" s="48">
        <f t="shared" si="357"/>
        <v>0</v>
      </c>
      <c r="J875" s="49" t="e">
        <f t="shared" si="358"/>
        <v>#DIV/0!</v>
      </c>
      <c r="K875" s="43"/>
    </row>
    <row r="876" spans="1:11" ht="14.25" hidden="1">
      <c r="A876" s="7">
        <v>2130121</v>
      </c>
      <c r="B876" s="7" t="s">
        <v>1357</v>
      </c>
      <c r="C876" s="43"/>
      <c r="D876" s="43"/>
      <c r="E876" s="44">
        <f t="shared" si="356"/>
        <v>0</v>
      </c>
      <c r="F876" s="43"/>
      <c r="G876" s="43"/>
      <c r="H876" s="43"/>
      <c r="I876" s="48">
        <f t="shared" si="357"/>
        <v>0</v>
      </c>
      <c r="J876" s="49" t="e">
        <f t="shared" si="358"/>
        <v>#DIV/0!</v>
      </c>
      <c r="K876" s="43"/>
    </row>
    <row r="877" spans="1:11" ht="14.25" hidden="1">
      <c r="A877" s="7">
        <v>2130122</v>
      </c>
      <c r="B877" s="7" t="s">
        <v>1358</v>
      </c>
      <c r="C877" s="43"/>
      <c r="D877" s="43"/>
      <c r="E877" s="44">
        <f t="shared" si="356"/>
        <v>0</v>
      </c>
      <c r="F877" s="43"/>
      <c r="G877" s="43"/>
      <c r="H877" s="43"/>
      <c r="I877" s="48">
        <f t="shared" si="357"/>
        <v>0</v>
      </c>
      <c r="J877" s="49" t="e">
        <f t="shared" si="358"/>
        <v>#DIV/0!</v>
      </c>
      <c r="K877" s="43"/>
    </row>
    <row r="878" spans="1:11" ht="14.25" hidden="1">
      <c r="A878" s="7">
        <v>2130124</v>
      </c>
      <c r="B878" s="7" t="s">
        <v>1359</v>
      </c>
      <c r="C878" s="43"/>
      <c r="D878" s="43"/>
      <c r="E878" s="44">
        <f t="shared" si="356"/>
        <v>0</v>
      </c>
      <c r="F878" s="43"/>
      <c r="G878" s="43"/>
      <c r="H878" s="43"/>
      <c r="I878" s="48">
        <f t="shared" si="357"/>
        <v>0</v>
      </c>
      <c r="J878" s="49" t="e">
        <f t="shared" si="358"/>
        <v>#DIV/0!</v>
      </c>
      <c r="K878" s="43"/>
    </row>
    <row r="879" spans="1:11" ht="14.25" hidden="1">
      <c r="A879" s="7">
        <v>2130125</v>
      </c>
      <c r="B879" s="7" t="s">
        <v>1360</v>
      </c>
      <c r="C879" s="43"/>
      <c r="D879" s="43"/>
      <c r="E879" s="44">
        <f t="shared" si="356"/>
        <v>0</v>
      </c>
      <c r="F879" s="43"/>
      <c r="G879" s="43"/>
      <c r="H879" s="43"/>
      <c r="I879" s="48">
        <f t="shared" si="357"/>
        <v>0</v>
      </c>
      <c r="J879" s="49" t="e">
        <f t="shared" si="358"/>
        <v>#DIV/0!</v>
      </c>
      <c r="K879" s="43"/>
    </row>
    <row r="880" spans="1:11" ht="14.25" hidden="1">
      <c r="A880" s="7">
        <v>2130126</v>
      </c>
      <c r="B880" s="7" t="s">
        <v>1361</v>
      </c>
      <c r="C880" s="43"/>
      <c r="D880" s="43"/>
      <c r="E880" s="44">
        <f t="shared" si="356"/>
        <v>0</v>
      </c>
      <c r="F880" s="43"/>
      <c r="G880" s="43"/>
      <c r="H880" s="43"/>
      <c r="I880" s="48">
        <f t="shared" si="357"/>
        <v>0</v>
      </c>
      <c r="J880" s="49" t="e">
        <f t="shared" si="358"/>
        <v>#DIV/0!</v>
      </c>
      <c r="K880" s="43"/>
    </row>
    <row r="881" spans="1:11" ht="14.25" hidden="1">
      <c r="A881" s="7">
        <v>2130135</v>
      </c>
      <c r="B881" s="7" t="s">
        <v>1362</v>
      </c>
      <c r="C881" s="43"/>
      <c r="D881" s="43"/>
      <c r="E881" s="44">
        <f t="shared" si="356"/>
        <v>0</v>
      </c>
      <c r="F881" s="43"/>
      <c r="G881" s="43"/>
      <c r="H881" s="43"/>
      <c r="I881" s="48">
        <f t="shared" si="357"/>
        <v>0</v>
      </c>
      <c r="J881" s="49" t="e">
        <f t="shared" si="358"/>
        <v>#DIV/0!</v>
      </c>
      <c r="K881" s="43"/>
    </row>
    <row r="882" spans="1:11" ht="14.25" hidden="1">
      <c r="A882" s="7">
        <v>2130142</v>
      </c>
      <c r="B882" s="7" t="s">
        <v>1363</v>
      </c>
      <c r="C882" s="43"/>
      <c r="D882" s="43"/>
      <c r="E882" s="44">
        <f t="shared" si="356"/>
        <v>0</v>
      </c>
      <c r="F882" s="43"/>
      <c r="G882" s="43"/>
      <c r="H882" s="43"/>
      <c r="I882" s="48">
        <f t="shared" si="357"/>
        <v>0</v>
      </c>
      <c r="J882" s="49" t="e">
        <f t="shared" si="358"/>
        <v>#DIV/0!</v>
      </c>
      <c r="K882" s="43"/>
    </row>
    <row r="883" spans="1:11" ht="14.25" hidden="1">
      <c r="A883" s="7">
        <v>2130148</v>
      </c>
      <c r="B883" s="7" t="s">
        <v>1364</v>
      </c>
      <c r="C883" s="43"/>
      <c r="D883" s="43"/>
      <c r="E883" s="44">
        <f t="shared" si="356"/>
        <v>0</v>
      </c>
      <c r="F883" s="43"/>
      <c r="G883" s="43"/>
      <c r="H883" s="43"/>
      <c r="I883" s="48">
        <f t="shared" si="357"/>
        <v>0</v>
      </c>
      <c r="J883" s="49" t="e">
        <f t="shared" si="358"/>
        <v>#DIV/0!</v>
      </c>
      <c r="K883" s="43"/>
    </row>
    <row r="884" spans="1:11" ht="14.25" hidden="1">
      <c r="A884" s="7">
        <v>2130152</v>
      </c>
      <c r="B884" s="7" t="s">
        <v>1365</v>
      </c>
      <c r="C884" s="43"/>
      <c r="D884" s="43"/>
      <c r="E884" s="44">
        <f t="shared" si="356"/>
        <v>0</v>
      </c>
      <c r="F884" s="43"/>
      <c r="G884" s="43"/>
      <c r="H884" s="43"/>
      <c r="I884" s="48">
        <f t="shared" si="357"/>
        <v>0</v>
      </c>
      <c r="J884" s="49" t="e">
        <f t="shared" si="358"/>
        <v>#DIV/0!</v>
      </c>
      <c r="K884" s="43"/>
    </row>
    <row r="885" spans="1:11" ht="14.25" hidden="1">
      <c r="A885" s="7">
        <v>2130153</v>
      </c>
      <c r="B885" s="7" t="s">
        <v>1366</v>
      </c>
      <c r="C885" s="43"/>
      <c r="D885" s="43"/>
      <c r="E885" s="44">
        <f t="shared" si="356"/>
        <v>0</v>
      </c>
      <c r="F885" s="43"/>
      <c r="G885" s="43"/>
      <c r="H885" s="43"/>
      <c r="I885" s="48">
        <f t="shared" si="357"/>
        <v>0</v>
      </c>
      <c r="J885" s="49" t="e">
        <f t="shared" si="358"/>
        <v>#DIV/0!</v>
      </c>
      <c r="K885" s="43"/>
    </row>
    <row r="886" spans="1:11" ht="14.25">
      <c r="A886" s="7">
        <v>2130199</v>
      </c>
      <c r="B886" s="7" t="s">
        <v>1367</v>
      </c>
      <c r="C886" s="43">
        <v>227500</v>
      </c>
      <c r="D886" s="43">
        <v>227500</v>
      </c>
      <c r="E886" s="44">
        <f t="shared" si="356"/>
        <v>279340</v>
      </c>
      <c r="F886" s="43"/>
      <c r="G886" s="43">
        <v>174340</v>
      </c>
      <c r="H886" s="43">
        <v>105000</v>
      </c>
      <c r="I886" s="48">
        <f t="shared" si="357"/>
        <v>51840</v>
      </c>
      <c r="J886" s="49">
        <f t="shared" si="358"/>
        <v>22.8</v>
      </c>
      <c r="K886" s="43"/>
    </row>
    <row r="887" spans="1:11" ht="14.25" hidden="1">
      <c r="A887" s="7">
        <v>21302</v>
      </c>
      <c r="B887" s="42" t="s">
        <v>1368</v>
      </c>
      <c r="C887" s="9">
        <f aca="true" t="shared" si="359" ref="C887:I887">SUM(C888:C911)</f>
        <v>0</v>
      </c>
      <c r="D887" s="9">
        <f t="shared" si="359"/>
        <v>0</v>
      </c>
      <c r="E887" s="9">
        <f t="shared" si="359"/>
        <v>0</v>
      </c>
      <c r="F887" s="9">
        <f t="shared" si="359"/>
        <v>0</v>
      </c>
      <c r="G887" s="9">
        <f t="shared" si="359"/>
        <v>0</v>
      </c>
      <c r="H887" s="9">
        <f t="shared" si="359"/>
        <v>0</v>
      </c>
      <c r="I887" s="9">
        <f t="shared" si="359"/>
        <v>0</v>
      </c>
      <c r="J887" s="46" t="e">
        <f t="shared" si="358"/>
        <v>#DIV/0!</v>
      </c>
      <c r="K887" s="47"/>
    </row>
    <row r="888" spans="1:11" ht="14.25" hidden="1">
      <c r="A888" s="7">
        <v>2130201</v>
      </c>
      <c r="B888" s="7" t="s">
        <v>707</v>
      </c>
      <c r="C888" s="43"/>
      <c r="D888" s="43"/>
      <c r="E888" s="44">
        <f aca="true" t="shared" si="360" ref="E888:E911">SUM(F888:H888)</f>
        <v>0</v>
      </c>
      <c r="F888" s="43"/>
      <c r="G888" s="43"/>
      <c r="H888" s="43"/>
      <c r="I888" s="48">
        <f aca="true" t="shared" si="361" ref="I888:I911">E888-D888</f>
        <v>0</v>
      </c>
      <c r="J888" s="49" t="e">
        <f aca="true" t="shared" si="362" ref="J888:J912">I888/D888*100</f>
        <v>#DIV/0!</v>
      </c>
      <c r="K888" s="43"/>
    </row>
    <row r="889" spans="1:11" ht="14.25" hidden="1">
      <c r="A889" s="7">
        <v>2130202</v>
      </c>
      <c r="B889" s="7" t="s">
        <v>708</v>
      </c>
      <c r="C889" s="43"/>
      <c r="D889" s="43"/>
      <c r="E889" s="44">
        <f t="shared" si="360"/>
        <v>0</v>
      </c>
      <c r="F889" s="43"/>
      <c r="G889" s="43"/>
      <c r="H889" s="43"/>
      <c r="I889" s="48">
        <f t="shared" si="361"/>
        <v>0</v>
      </c>
      <c r="J889" s="49" t="e">
        <f t="shared" si="362"/>
        <v>#DIV/0!</v>
      </c>
      <c r="K889" s="43"/>
    </row>
    <row r="890" spans="1:11" ht="14.25" hidden="1">
      <c r="A890" s="7">
        <v>2130203</v>
      </c>
      <c r="B890" s="7" t="s">
        <v>709</v>
      </c>
      <c r="C890" s="43"/>
      <c r="D890" s="43"/>
      <c r="E890" s="44">
        <f t="shared" si="360"/>
        <v>0</v>
      </c>
      <c r="F890" s="43"/>
      <c r="G890" s="43"/>
      <c r="H890" s="43"/>
      <c r="I890" s="48">
        <f t="shared" si="361"/>
        <v>0</v>
      </c>
      <c r="J890" s="49" t="e">
        <f t="shared" si="362"/>
        <v>#DIV/0!</v>
      </c>
      <c r="K890" s="43"/>
    </row>
    <row r="891" spans="1:11" ht="14.25" hidden="1">
      <c r="A891" s="7">
        <v>2130204</v>
      </c>
      <c r="B891" s="7" t="s">
        <v>1369</v>
      </c>
      <c r="C891" s="43"/>
      <c r="D891" s="43"/>
      <c r="E891" s="44">
        <f t="shared" si="360"/>
        <v>0</v>
      </c>
      <c r="F891" s="43"/>
      <c r="G891" s="43"/>
      <c r="H891" s="43"/>
      <c r="I891" s="48">
        <f t="shared" si="361"/>
        <v>0</v>
      </c>
      <c r="J891" s="49" t="e">
        <f t="shared" si="362"/>
        <v>#DIV/0!</v>
      </c>
      <c r="K891" s="43"/>
    </row>
    <row r="892" spans="1:11" ht="14.25" hidden="1">
      <c r="A892" s="7">
        <v>2130205</v>
      </c>
      <c r="B892" s="7" t="s">
        <v>1370</v>
      </c>
      <c r="C892" s="43"/>
      <c r="D892" s="43"/>
      <c r="E892" s="44">
        <f t="shared" si="360"/>
        <v>0</v>
      </c>
      <c r="F892" s="43"/>
      <c r="G892" s="43"/>
      <c r="H892" s="43"/>
      <c r="I892" s="48">
        <f t="shared" si="361"/>
        <v>0</v>
      </c>
      <c r="J892" s="49" t="e">
        <f t="shared" si="362"/>
        <v>#DIV/0!</v>
      </c>
      <c r="K892" s="43"/>
    </row>
    <row r="893" spans="1:11" ht="14.25" hidden="1">
      <c r="A893" s="7">
        <v>2130206</v>
      </c>
      <c r="B893" s="7" t="s">
        <v>1371</v>
      </c>
      <c r="C893" s="43"/>
      <c r="D893" s="43"/>
      <c r="E893" s="44">
        <f t="shared" si="360"/>
        <v>0</v>
      </c>
      <c r="F893" s="43"/>
      <c r="G893" s="43"/>
      <c r="H893" s="43"/>
      <c r="I893" s="48">
        <f t="shared" si="361"/>
        <v>0</v>
      </c>
      <c r="J893" s="49" t="e">
        <f t="shared" si="362"/>
        <v>#DIV/0!</v>
      </c>
      <c r="K893" s="43"/>
    </row>
    <row r="894" spans="1:11" ht="14.25" hidden="1">
      <c r="A894" s="7">
        <v>2130207</v>
      </c>
      <c r="B894" s="7" t="s">
        <v>1372</v>
      </c>
      <c r="C894" s="43"/>
      <c r="D894" s="43"/>
      <c r="E894" s="44">
        <f t="shared" si="360"/>
        <v>0</v>
      </c>
      <c r="F894" s="43"/>
      <c r="G894" s="43"/>
      <c r="H894" s="43"/>
      <c r="I894" s="48">
        <f t="shared" si="361"/>
        <v>0</v>
      </c>
      <c r="J894" s="49" t="e">
        <f t="shared" si="362"/>
        <v>#DIV/0!</v>
      </c>
      <c r="K894" s="43"/>
    </row>
    <row r="895" spans="1:11" ht="14.25" hidden="1">
      <c r="A895" s="7">
        <v>2130209</v>
      </c>
      <c r="B895" s="7" t="s">
        <v>1373</v>
      </c>
      <c r="C895" s="43"/>
      <c r="D895" s="43"/>
      <c r="E895" s="44">
        <f t="shared" si="360"/>
        <v>0</v>
      </c>
      <c r="F895" s="43"/>
      <c r="G895" s="43"/>
      <c r="H895" s="43"/>
      <c r="I895" s="48">
        <f t="shared" si="361"/>
        <v>0</v>
      </c>
      <c r="J895" s="49" t="e">
        <f t="shared" si="362"/>
        <v>#DIV/0!</v>
      </c>
      <c r="K895" s="43"/>
    </row>
    <row r="896" spans="1:11" ht="14.25" hidden="1">
      <c r="A896" s="7">
        <v>2130210</v>
      </c>
      <c r="B896" s="7" t="s">
        <v>1374</v>
      </c>
      <c r="C896" s="43"/>
      <c r="D896" s="43"/>
      <c r="E896" s="44">
        <f t="shared" si="360"/>
        <v>0</v>
      </c>
      <c r="F896" s="43"/>
      <c r="G896" s="43"/>
      <c r="H896" s="43"/>
      <c r="I896" s="48">
        <f t="shared" si="361"/>
        <v>0</v>
      </c>
      <c r="J896" s="49" t="e">
        <f t="shared" si="362"/>
        <v>#DIV/0!</v>
      </c>
      <c r="K896" s="43"/>
    </row>
    <row r="897" spans="1:11" ht="14.25" hidden="1">
      <c r="A897" s="7">
        <v>2130211</v>
      </c>
      <c r="B897" s="7" t="s">
        <v>1375</v>
      </c>
      <c r="C897" s="43"/>
      <c r="D897" s="43"/>
      <c r="E897" s="44">
        <f t="shared" si="360"/>
        <v>0</v>
      </c>
      <c r="F897" s="43"/>
      <c r="G897" s="43"/>
      <c r="H897" s="43"/>
      <c r="I897" s="48">
        <f t="shared" si="361"/>
        <v>0</v>
      </c>
      <c r="J897" s="49" t="e">
        <f t="shared" si="362"/>
        <v>#DIV/0!</v>
      </c>
      <c r="K897" s="43"/>
    </row>
    <row r="898" spans="1:11" ht="14.25" hidden="1">
      <c r="A898" s="7">
        <v>2130212</v>
      </c>
      <c r="B898" s="7" t="s">
        <v>1376</v>
      </c>
      <c r="C898" s="43"/>
      <c r="D898" s="43"/>
      <c r="E898" s="44">
        <f t="shared" si="360"/>
        <v>0</v>
      </c>
      <c r="F898" s="43"/>
      <c r="G898" s="43"/>
      <c r="H898" s="43"/>
      <c r="I898" s="48">
        <f t="shared" si="361"/>
        <v>0</v>
      </c>
      <c r="J898" s="49" t="e">
        <f t="shared" si="362"/>
        <v>#DIV/0!</v>
      </c>
      <c r="K898" s="43"/>
    </row>
    <row r="899" spans="1:11" ht="14.25" hidden="1">
      <c r="A899" s="7">
        <v>2130213</v>
      </c>
      <c r="B899" s="7" t="s">
        <v>1377</v>
      </c>
      <c r="C899" s="43"/>
      <c r="D899" s="43"/>
      <c r="E899" s="44">
        <f t="shared" si="360"/>
        <v>0</v>
      </c>
      <c r="F899" s="43"/>
      <c r="G899" s="43"/>
      <c r="H899" s="43"/>
      <c r="I899" s="48">
        <f t="shared" si="361"/>
        <v>0</v>
      </c>
      <c r="J899" s="49" t="e">
        <f t="shared" si="362"/>
        <v>#DIV/0!</v>
      </c>
      <c r="K899" s="43"/>
    </row>
    <row r="900" spans="1:11" ht="14.25" hidden="1">
      <c r="A900" s="7">
        <v>2130217</v>
      </c>
      <c r="B900" s="7" t="s">
        <v>1378</v>
      </c>
      <c r="C900" s="43"/>
      <c r="D900" s="43"/>
      <c r="E900" s="44">
        <f t="shared" si="360"/>
        <v>0</v>
      </c>
      <c r="F900" s="43"/>
      <c r="G900" s="43"/>
      <c r="H900" s="43"/>
      <c r="I900" s="48">
        <f t="shared" si="361"/>
        <v>0</v>
      </c>
      <c r="J900" s="49" t="e">
        <f t="shared" si="362"/>
        <v>#DIV/0!</v>
      </c>
      <c r="K900" s="43"/>
    </row>
    <row r="901" spans="1:11" ht="14.25" hidden="1">
      <c r="A901" s="7">
        <v>2130220</v>
      </c>
      <c r="B901" s="7" t="s">
        <v>1379</v>
      </c>
      <c r="C901" s="43"/>
      <c r="D901" s="43"/>
      <c r="E901" s="44">
        <f t="shared" si="360"/>
        <v>0</v>
      </c>
      <c r="F901" s="43"/>
      <c r="G901" s="43"/>
      <c r="H901" s="43"/>
      <c r="I901" s="48">
        <f t="shared" si="361"/>
        <v>0</v>
      </c>
      <c r="J901" s="49" t="e">
        <f t="shared" si="362"/>
        <v>#DIV/0!</v>
      </c>
      <c r="K901" s="43"/>
    </row>
    <row r="902" spans="1:11" ht="14.25" hidden="1">
      <c r="A902" s="7">
        <v>2130221</v>
      </c>
      <c r="B902" s="7" t="s">
        <v>1380</v>
      </c>
      <c r="C902" s="43"/>
      <c r="D902" s="43"/>
      <c r="E902" s="44">
        <f t="shared" si="360"/>
        <v>0</v>
      </c>
      <c r="F902" s="43"/>
      <c r="G902" s="43"/>
      <c r="H902" s="43"/>
      <c r="I902" s="48">
        <f t="shared" si="361"/>
        <v>0</v>
      </c>
      <c r="J902" s="49" t="e">
        <f t="shared" si="362"/>
        <v>#DIV/0!</v>
      </c>
      <c r="K902" s="43"/>
    </row>
    <row r="903" spans="1:11" ht="14.25" hidden="1">
      <c r="A903" s="7">
        <v>2130223</v>
      </c>
      <c r="B903" s="7" t="s">
        <v>1381</v>
      </c>
      <c r="C903" s="43"/>
      <c r="D903" s="43"/>
      <c r="E903" s="44">
        <f t="shared" si="360"/>
        <v>0</v>
      </c>
      <c r="F903" s="43"/>
      <c r="G903" s="43"/>
      <c r="H903" s="43"/>
      <c r="I903" s="48">
        <f t="shared" si="361"/>
        <v>0</v>
      </c>
      <c r="J903" s="49" t="e">
        <f t="shared" si="362"/>
        <v>#DIV/0!</v>
      </c>
      <c r="K903" s="43"/>
    </row>
    <row r="904" spans="1:11" ht="14.25" hidden="1">
      <c r="A904" s="7">
        <v>2130226</v>
      </c>
      <c r="B904" s="7" t="s">
        <v>1382</v>
      </c>
      <c r="C904" s="43"/>
      <c r="D904" s="43"/>
      <c r="E904" s="44">
        <f t="shared" si="360"/>
        <v>0</v>
      </c>
      <c r="F904" s="43"/>
      <c r="G904" s="43"/>
      <c r="H904" s="43"/>
      <c r="I904" s="48">
        <f t="shared" si="361"/>
        <v>0</v>
      </c>
      <c r="J904" s="49" t="e">
        <f t="shared" si="362"/>
        <v>#DIV/0!</v>
      </c>
      <c r="K904" s="43"/>
    </row>
    <row r="905" spans="1:11" ht="14.25" hidden="1">
      <c r="A905" s="7">
        <v>2130227</v>
      </c>
      <c r="B905" s="7" t="s">
        <v>1383</v>
      </c>
      <c r="C905" s="43"/>
      <c r="D905" s="43"/>
      <c r="E905" s="44">
        <f t="shared" si="360"/>
        <v>0</v>
      </c>
      <c r="F905" s="43"/>
      <c r="G905" s="43"/>
      <c r="H905" s="43"/>
      <c r="I905" s="48">
        <f t="shared" si="361"/>
        <v>0</v>
      </c>
      <c r="J905" s="49" t="e">
        <f t="shared" si="362"/>
        <v>#DIV/0!</v>
      </c>
      <c r="K905" s="43"/>
    </row>
    <row r="906" spans="1:11" ht="14.25" hidden="1">
      <c r="A906" s="7">
        <v>2130232</v>
      </c>
      <c r="B906" s="7" t="s">
        <v>1384</v>
      </c>
      <c r="C906" s="43"/>
      <c r="D906" s="43"/>
      <c r="E906" s="44">
        <f t="shared" si="360"/>
        <v>0</v>
      </c>
      <c r="F906" s="43"/>
      <c r="G906" s="43"/>
      <c r="H906" s="43"/>
      <c r="I906" s="48">
        <f t="shared" si="361"/>
        <v>0</v>
      </c>
      <c r="J906" s="49" t="e">
        <f t="shared" si="362"/>
        <v>#DIV/0!</v>
      </c>
      <c r="K906" s="43"/>
    </row>
    <row r="907" spans="1:11" ht="14.25" hidden="1">
      <c r="A907" s="7">
        <v>2130234</v>
      </c>
      <c r="B907" s="7" t="s">
        <v>1385</v>
      </c>
      <c r="C907" s="43"/>
      <c r="D907" s="43"/>
      <c r="E907" s="44">
        <f t="shared" si="360"/>
        <v>0</v>
      </c>
      <c r="F907" s="43"/>
      <c r="G907" s="43"/>
      <c r="H907" s="43"/>
      <c r="I907" s="48">
        <f t="shared" si="361"/>
        <v>0</v>
      </c>
      <c r="J907" s="49" t="e">
        <f t="shared" si="362"/>
        <v>#DIV/0!</v>
      </c>
      <c r="K907" s="43"/>
    </row>
    <row r="908" spans="1:11" ht="14.25" hidden="1">
      <c r="A908" s="7">
        <v>2130235</v>
      </c>
      <c r="B908" s="7" t="s">
        <v>1386</v>
      </c>
      <c r="C908" s="43"/>
      <c r="D908" s="43"/>
      <c r="E908" s="44">
        <f t="shared" si="360"/>
        <v>0</v>
      </c>
      <c r="F908" s="43"/>
      <c r="G908" s="43"/>
      <c r="H908" s="43"/>
      <c r="I908" s="48">
        <f t="shared" si="361"/>
        <v>0</v>
      </c>
      <c r="J908" s="49" t="e">
        <f t="shared" si="362"/>
        <v>#DIV/0!</v>
      </c>
      <c r="K908" s="43"/>
    </row>
    <row r="909" spans="1:11" ht="14.25" hidden="1">
      <c r="A909" s="7">
        <v>2130236</v>
      </c>
      <c r="B909" s="7" t="s">
        <v>1387</v>
      </c>
      <c r="C909" s="43"/>
      <c r="D909" s="43"/>
      <c r="E909" s="44">
        <f t="shared" si="360"/>
        <v>0</v>
      </c>
      <c r="F909" s="43"/>
      <c r="G909" s="43"/>
      <c r="H909" s="43"/>
      <c r="I909" s="48">
        <f t="shared" si="361"/>
        <v>0</v>
      </c>
      <c r="J909" s="49" t="e">
        <f t="shared" si="362"/>
        <v>#DIV/0!</v>
      </c>
      <c r="K909" s="43"/>
    </row>
    <row r="910" spans="1:11" ht="14.25" hidden="1">
      <c r="A910" s="7">
        <v>2130237</v>
      </c>
      <c r="B910" s="7" t="s">
        <v>1353</v>
      </c>
      <c r="C910" s="43"/>
      <c r="D910" s="43"/>
      <c r="E910" s="44">
        <f t="shared" si="360"/>
        <v>0</v>
      </c>
      <c r="F910" s="43"/>
      <c r="G910" s="43"/>
      <c r="H910" s="43"/>
      <c r="I910" s="48">
        <f t="shared" si="361"/>
        <v>0</v>
      </c>
      <c r="J910" s="49" t="e">
        <f t="shared" si="362"/>
        <v>#DIV/0!</v>
      </c>
      <c r="K910" s="43"/>
    </row>
    <row r="911" spans="1:11" ht="14.25" hidden="1">
      <c r="A911" s="7">
        <v>2130299</v>
      </c>
      <c r="B911" s="7" t="s">
        <v>1388</v>
      </c>
      <c r="C911" s="43"/>
      <c r="D911" s="43"/>
      <c r="E911" s="44">
        <f t="shared" si="360"/>
        <v>0</v>
      </c>
      <c r="F911" s="43"/>
      <c r="G911" s="43"/>
      <c r="H911" s="43"/>
      <c r="I911" s="48">
        <f t="shared" si="361"/>
        <v>0</v>
      </c>
      <c r="J911" s="49" t="e">
        <f t="shared" si="362"/>
        <v>#DIV/0!</v>
      </c>
      <c r="K911" s="43"/>
    </row>
    <row r="912" spans="1:11" ht="14.25" hidden="1">
      <c r="A912" s="7">
        <v>21303</v>
      </c>
      <c r="B912" s="42" t="s">
        <v>1389</v>
      </c>
      <c r="C912" s="9">
        <f aca="true" t="shared" si="363" ref="C912:I912">SUM(C913:C939)</f>
        <v>0</v>
      </c>
      <c r="D912" s="9">
        <f t="shared" si="363"/>
        <v>0</v>
      </c>
      <c r="E912" s="9">
        <f t="shared" si="363"/>
        <v>0</v>
      </c>
      <c r="F912" s="9">
        <f t="shared" si="363"/>
        <v>0</v>
      </c>
      <c r="G912" s="9">
        <f t="shared" si="363"/>
        <v>0</v>
      </c>
      <c r="H912" s="9">
        <f t="shared" si="363"/>
        <v>0</v>
      </c>
      <c r="I912" s="9">
        <f t="shared" si="363"/>
        <v>0</v>
      </c>
      <c r="J912" s="46" t="e">
        <f t="shared" si="362"/>
        <v>#DIV/0!</v>
      </c>
      <c r="K912" s="47"/>
    </row>
    <row r="913" spans="1:11" ht="14.25" hidden="1">
      <c r="A913" s="7">
        <v>2130301</v>
      </c>
      <c r="B913" s="7" t="s">
        <v>707</v>
      </c>
      <c r="C913" s="43"/>
      <c r="D913" s="43"/>
      <c r="E913" s="44">
        <f aca="true" t="shared" si="364" ref="E913:E939">SUM(F913:H913)</f>
        <v>0</v>
      </c>
      <c r="F913" s="43"/>
      <c r="G913" s="43"/>
      <c r="H913" s="43"/>
      <c r="I913" s="48">
        <f aca="true" t="shared" si="365" ref="I913:I939">E913-D913</f>
        <v>0</v>
      </c>
      <c r="J913" s="49" t="e">
        <f aca="true" t="shared" si="366" ref="J913:J940">I913/D913*100</f>
        <v>#DIV/0!</v>
      </c>
      <c r="K913" s="43"/>
    </row>
    <row r="914" spans="1:11" ht="14.25" hidden="1">
      <c r="A914" s="7">
        <v>2130302</v>
      </c>
      <c r="B914" s="7" t="s">
        <v>708</v>
      </c>
      <c r="C914" s="43"/>
      <c r="D914" s="43"/>
      <c r="E914" s="44">
        <f t="shared" si="364"/>
        <v>0</v>
      </c>
      <c r="F914" s="43"/>
      <c r="G914" s="43"/>
      <c r="H914" s="43"/>
      <c r="I914" s="48">
        <f t="shared" si="365"/>
        <v>0</v>
      </c>
      <c r="J914" s="49" t="e">
        <f t="shared" si="366"/>
        <v>#DIV/0!</v>
      </c>
      <c r="K914" s="43"/>
    </row>
    <row r="915" spans="1:11" ht="14.25" hidden="1">
      <c r="A915" s="7">
        <v>2130303</v>
      </c>
      <c r="B915" s="7" t="s">
        <v>709</v>
      </c>
      <c r="C915" s="43"/>
      <c r="D915" s="43"/>
      <c r="E915" s="44">
        <f t="shared" si="364"/>
        <v>0</v>
      </c>
      <c r="F915" s="43"/>
      <c r="G915" s="43"/>
      <c r="H915" s="43"/>
      <c r="I915" s="48">
        <f t="shared" si="365"/>
        <v>0</v>
      </c>
      <c r="J915" s="49" t="e">
        <f t="shared" si="366"/>
        <v>#DIV/0!</v>
      </c>
      <c r="K915" s="43"/>
    </row>
    <row r="916" spans="1:11" ht="14.25" hidden="1">
      <c r="A916" s="7">
        <v>2130304</v>
      </c>
      <c r="B916" s="7" t="s">
        <v>1390</v>
      </c>
      <c r="C916" s="43"/>
      <c r="D916" s="43"/>
      <c r="E916" s="44">
        <f t="shared" si="364"/>
        <v>0</v>
      </c>
      <c r="F916" s="43"/>
      <c r="G916" s="43"/>
      <c r="H916" s="43"/>
      <c r="I916" s="48">
        <f t="shared" si="365"/>
        <v>0</v>
      </c>
      <c r="J916" s="49" t="e">
        <f t="shared" si="366"/>
        <v>#DIV/0!</v>
      </c>
      <c r="K916" s="43"/>
    </row>
    <row r="917" spans="1:11" ht="14.25" hidden="1">
      <c r="A917" s="7">
        <v>2130305</v>
      </c>
      <c r="B917" s="7" t="s">
        <v>1391</v>
      </c>
      <c r="C917" s="43"/>
      <c r="D917" s="43"/>
      <c r="E917" s="44">
        <f t="shared" si="364"/>
        <v>0</v>
      </c>
      <c r="F917" s="43"/>
      <c r="G917" s="43"/>
      <c r="H917" s="43"/>
      <c r="I917" s="48">
        <f t="shared" si="365"/>
        <v>0</v>
      </c>
      <c r="J917" s="49" t="e">
        <f t="shared" si="366"/>
        <v>#DIV/0!</v>
      </c>
      <c r="K917" s="43"/>
    </row>
    <row r="918" spans="1:11" ht="14.25" hidden="1">
      <c r="A918" s="7">
        <v>2130306</v>
      </c>
      <c r="B918" s="7" t="s">
        <v>1392</v>
      </c>
      <c r="C918" s="43"/>
      <c r="D918" s="43"/>
      <c r="E918" s="44">
        <f t="shared" si="364"/>
        <v>0</v>
      </c>
      <c r="F918" s="43"/>
      <c r="G918" s="43"/>
      <c r="H918" s="43"/>
      <c r="I918" s="48">
        <f t="shared" si="365"/>
        <v>0</v>
      </c>
      <c r="J918" s="49" t="e">
        <f t="shared" si="366"/>
        <v>#DIV/0!</v>
      </c>
      <c r="K918" s="43"/>
    </row>
    <row r="919" spans="1:11" ht="14.25" hidden="1">
      <c r="A919" s="7">
        <v>2130307</v>
      </c>
      <c r="B919" s="7" t="s">
        <v>1393</v>
      </c>
      <c r="C919" s="43"/>
      <c r="D919" s="43"/>
      <c r="E919" s="44">
        <f t="shared" si="364"/>
        <v>0</v>
      </c>
      <c r="F919" s="43"/>
      <c r="G919" s="43"/>
      <c r="H919" s="43"/>
      <c r="I919" s="48">
        <f t="shared" si="365"/>
        <v>0</v>
      </c>
      <c r="J919" s="49" t="e">
        <f t="shared" si="366"/>
        <v>#DIV/0!</v>
      </c>
      <c r="K919" s="43"/>
    </row>
    <row r="920" spans="1:11" ht="14.25" hidden="1">
      <c r="A920" s="7">
        <v>2130308</v>
      </c>
      <c r="B920" s="7" t="s">
        <v>1394</v>
      </c>
      <c r="C920" s="43"/>
      <c r="D920" s="43"/>
      <c r="E920" s="44">
        <f t="shared" si="364"/>
        <v>0</v>
      </c>
      <c r="F920" s="43"/>
      <c r="G920" s="43"/>
      <c r="H920" s="43"/>
      <c r="I920" s="48">
        <f t="shared" si="365"/>
        <v>0</v>
      </c>
      <c r="J920" s="49" t="e">
        <f t="shared" si="366"/>
        <v>#DIV/0!</v>
      </c>
      <c r="K920" s="43"/>
    </row>
    <row r="921" spans="1:11" ht="14.25" hidden="1">
      <c r="A921" s="7">
        <v>2130309</v>
      </c>
      <c r="B921" s="7" t="s">
        <v>1395</v>
      </c>
      <c r="C921" s="43"/>
      <c r="D921" s="43"/>
      <c r="E921" s="44">
        <f t="shared" si="364"/>
        <v>0</v>
      </c>
      <c r="F921" s="43"/>
      <c r="G921" s="43"/>
      <c r="H921" s="43"/>
      <c r="I921" s="48">
        <f t="shared" si="365"/>
        <v>0</v>
      </c>
      <c r="J921" s="49" t="e">
        <f t="shared" si="366"/>
        <v>#DIV/0!</v>
      </c>
      <c r="K921" s="43"/>
    </row>
    <row r="922" spans="1:11" ht="14.25" hidden="1">
      <c r="A922" s="7">
        <v>2130310</v>
      </c>
      <c r="B922" s="7" t="s">
        <v>1396</v>
      </c>
      <c r="C922" s="43"/>
      <c r="D922" s="43"/>
      <c r="E922" s="44">
        <f t="shared" si="364"/>
        <v>0</v>
      </c>
      <c r="F922" s="43"/>
      <c r="G922" s="43"/>
      <c r="H922" s="43"/>
      <c r="I922" s="48">
        <f t="shared" si="365"/>
        <v>0</v>
      </c>
      <c r="J922" s="49" t="e">
        <f t="shared" si="366"/>
        <v>#DIV/0!</v>
      </c>
      <c r="K922" s="43"/>
    </row>
    <row r="923" spans="1:11" ht="14.25" hidden="1">
      <c r="A923" s="7">
        <v>2130311</v>
      </c>
      <c r="B923" s="7" t="s">
        <v>1397</v>
      </c>
      <c r="C923" s="43"/>
      <c r="D923" s="43"/>
      <c r="E923" s="44">
        <f t="shared" si="364"/>
        <v>0</v>
      </c>
      <c r="F923" s="43"/>
      <c r="G923" s="43"/>
      <c r="H923" s="43"/>
      <c r="I923" s="48">
        <f t="shared" si="365"/>
        <v>0</v>
      </c>
      <c r="J923" s="49" t="e">
        <f t="shared" si="366"/>
        <v>#DIV/0!</v>
      </c>
      <c r="K923" s="43"/>
    </row>
    <row r="924" spans="1:11" ht="14.25" hidden="1">
      <c r="A924" s="7">
        <v>2130312</v>
      </c>
      <c r="B924" s="7" t="s">
        <v>1398</v>
      </c>
      <c r="C924" s="43"/>
      <c r="D924" s="43"/>
      <c r="E924" s="44">
        <f t="shared" si="364"/>
        <v>0</v>
      </c>
      <c r="F924" s="43"/>
      <c r="G924" s="43"/>
      <c r="H924" s="43"/>
      <c r="I924" s="48">
        <f t="shared" si="365"/>
        <v>0</v>
      </c>
      <c r="J924" s="49" t="e">
        <f t="shared" si="366"/>
        <v>#DIV/0!</v>
      </c>
      <c r="K924" s="43"/>
    </row>
    <row r="925" spans="1:11" ht="14.25" hidden="1">
      <c r="A925" s="7">
        <v>2130313</v>
      </c>
      <c r="B925" s="7" t="s">
        <v>1399</v>
      </c>
      <c r="C925" s="43"/>
      <c r="D925" s="43"/>
      <c r="E925" s="44">
        <f t="shared" si="364"/>
        <v>0</v>
      </c>
      <c r="F925" s="43"/>
      <c r="G925" s="43"/>
      <c r="H925" s="43"/>
      <c r="I925" s="48">
        <f t="shared" si="365"/>
        <v>0</v>
      </c>
      <c r="J925" s="49" t="e">
        <f t="shared" si="366"/>
        <v>#DIV/0!</v>
      </c>
      <c r="K925" s="43"/>
    </row>
    <row r="926" spans="1:11" ht="14.25" hidden="1">
      <c r="A926" s="7">
        <v>2130314</v>
      </c>
      <c r="B926" s="7" t="s">
        <v>1400</v>
      </c>
      <c r="C926" s="43"/>
      <c r="D926" s="43"/>
      <c r="E926" s="44">
        <f t="shared" si="364"/>
        <v>0</v>
      </c>
      <c r="F926" s="43"/>
      <c r="G926" s="43"/>
      <c r="H926" s="43"/>
      <c r="I926" s="48">
        <f t="shared" si="365"/>
        <v>0</v>
      </c>
      <c r="J926" s="49" t="e">
        <f t="shared" si="366"/>
        <v>#DIV/0!</v>
      </c>
      <c r="K926" s="43"/>
    </row>
    <row r="927" spans="1:11" ht="14.25" hidden="1">
      <c r="A927" s="7">
        <v>2130315</v>
      </c>
      <c r="B927" s="7" t="s">
        <v>1401</v>
      </c>
      <c r="C927" s="43"/>
      <c r="D927" s="43"/>
      <c r="E927" s="44">
        <f t="shared" si="364"/>
        <v>0</v>
      </c>
      <c r="F927" s="43"/>
      <c r="G927" s="43"/>
      <c r="H927" s="43"/>
      <c r="I927" s="48">
        <f t="shared" si="365"/>
        <v>0</v>
      </c>
      <c r="J927" s="49" t="e">
        <f t="shared" si="366"/>
        <v>#DIV/0!</v>
      </c>
      <c r="K927" s="43"/>
    </row>
    <row r="928" spans="1:11" ht="14.25" hidden="1">
      <c r="A928" s="7">
        <v>2130316</v>
      </c>
      <c r="B928" s="7" t="s">
        <v>1402</v>
      </c>
      <c r="C928" s="43"/>
      <c r="D928" s="43"/>
      <c r="E928" s="44">
        <f t="shared" si="364"/>
        <v>0</v>
      </c>
      <c r="F928" s="43"/>
      <c r="G928" s="43"/>
      <c r="H928" s="43"/>
      <c r="I928" s="48">
        <f t="shared" si="365"/>
        <v>0</v>
      </c>
      <c r="J928" s="49" t="e">
        <f t="shared" si="366"/>
        <v>#DIV/0!</v>
      </c>
      <c r="K928" s="43"/>
    </row>
    <row r="929" spans="1:11" ht="14.25" hidden="1">
      <c r="A929" s="7">
        <v>2130317</v>
      </c>
      <c r="B929" s="7" t="s">
        <v>1403</v>
      </c>
      <c r="C929" s="43"/>
      <c r="D929" s="43"/>
      <c r="E929" s="44">
        <f t="shared" si="364"/>
        <v>0</v>
      </c>
      <c r="F929" s="43"/>
      <c r="G929" s="43"/>
      <c r="H929" s="43"/>
      <c r="I929" s="48">
        <f t="shared" si="365"/>
        <v>0</v>
      </c>
      <c r="J929" s="49" t="e">
        <f t="shared" si="366"/>
        <v>#DIV/0!</v>
      </c>
      <c r="K929" s="43"/>
    </row>
    <row r="930" spans="1:11" ht="14.25" hidden="1">
      <c r="A930" s="7">
        <v>2130318</v>
      </c>
      <c r="B930" s="7" t="s">
        <v>1404</v>
      </c>
      <c r="C930" s="43"/>
      <c r="D930" s="43"/>
      <c r="E930" s="44">
        <f t="shared" si="364"/>
        <v>0</v>
      </c>
      <c r="F930" s="43"/>
      <c r="G930" s="43"/>
      <c r="H930" s="43"/>
      <c r="I930" s="48">
        <f t="shared" si="365"/>
        <v>0</v>
      </c>
      <c r="J930" s="49" t="e">
        <f t="shared" si="366"/>
        <v>#DIV/0!</v>
      </c>
      <c r="K930" s="43"/>
    </row>
    <row r="931" spans="1:11" ht="14.25" hidden="1">
      <c r="A931" s="7">
        <v>2130319</v>
      </c>
      <c r="B931" s="7" t="s">
        <v>1405</v>
      </c>
      <c r="C931" s="43"/>
      <c r="D931" s="43"/>
      <c r="E931" s="44">
        <f t="shared" si="364"/>
        <v>0</v>
      </c>
      <c r="F931" s="43"/>
      <c r="G931" s="43"/>
      <c r="H931" s="43"/>
      <c r="I931" s="48">
        <f t="shared" si="365"/>
        <v>0</v>
      </c>
      <c r="J931" s="49" t="e">
        <f t="shared" si="366"/>
        <v>#DIV/0!</v>
      </c>
      <c r="K931" s="43"/>
    </row>
    <row r="932" spans="1:11" ht="14.25" hidden="1">
      <c r="A932" s="7">
        <v>2130321</v>
      </c>
      <c r="B932" s="7" t="s">
        <v>1406</v>
      </c>
      <c r="C932" s="43"/>
      <c r="D932" s="43"/>
      <c r="E932" s="44">
        <f t="shared" si="364"/>
        <v>0</v>
      </c>
      <c r="F932" s="43"/>
      <c r="G932" s="43"/>
      <c r="H932" s="43"/>
      <c r="I932" s="48">
        <f t="shared" si="365"/>
        <v>0</v>
      </c>
      <c r="J932" s="49" t="e">
        <f t="shared" si="366"/>
        <v>#DIV/0!</v>
      </c>
      <c r="K932" s="43"/>
    </row>
    <row r="933" spans="1:11" ht="14.25" hidden="1">
      <c r="A933" s="7">
        <v>2130322</v>
      </c>
      <c r="B933" s="7" t="s">
        <v>1407</v>
      </c>
      <c r="C933" s="43"/>
      <c r="D933" s="43"/>
      <c r="E933" s="44">
        <f t="shared" si="364"/>
        <v>0</v>
      </c>
      <c r="F933" s="43"/>
      <c r="G933" s="43"/>
      <c r="H933" s="43"/>
      <c r="I933" s="48">
        <f t="shared" si="365"/>
        <v>0</v>
      </c>
      <c r="J933" s="49" t="e">
        <f t="shared" si="366"/>
        <v>#DIV/0!</v>
      </c>
      <c r="K933" s="43"/>
    </row>
    <row r="934" spans="1:11" ht="14.25" hidden="1">
      <c r="A934" s="7">
        <v>2130333</v>
      </c>
      <c r="B934" s="7" t="s">
        <v>1381</v>
      </c>
      <c r="C934" s="43"/>
      <c r="D934" s="43"/>
      <c r="E934" s="44">
        <f t="shared" si="364"/>
        <v>0</v>
      </c>
      <c r="F934" s="43"/>
      <c r="G934" s="43"/>
      <c r="H934" s="43"/>
      <c r="I934" s="48">
        <f t="shared" si="365"/>
        <v>0</v>
      </c>
      <c r="J934" s="49" t="e">
        <f t="shared" si="366"/>
        <v>#DIV/0!</v>
      </c>
      <c r="K934" s="43"/>
    </row>
    <row r="935" spans="1:11" ht="14.25" hidden="1">
      <c r="A935" s="7">
        <v>2130334</v>
      </c>
      <c r="B935" s="7" t="s">
        <v>1408</v>
      </c>
      <c r="C935" s="43"/>
      <c r="D935" s="43"/>
      <c r="E935" s="44">
        <f t="shared" si="364"/>
        <v>0</v>
      </c>
      <c r="F935" s="43"/>
      <c r="G935" s="43"/>
      <c r="H935" s="43"/>
      <c r="I935" s="48">
        <f t="shared" si="365"/>
        <v>0</v>
      </c>
      <c r="J935" s="49" t="e">
        <f t="shared" si="366"/>
        <v>#DIV/0!</v>
      </c>
      <c r="K935" s="43"/>
    </row>
    <row r="936" spans="1:11" ht="14.25" hidden="1">
      <c r="A936" s="7">
        <v>2130335</v>
      </c>
      <c r="B936" s="7" t="s">
        <v>1409</v>
      </c>
      <c r="C936" s="43"/>
      <c r="D936" s="43"/>
      <c r="E936" s="44">
        <f t="shared" si="364"/>
        <v>0</v>
      </c>
      <c r="F936" s="43"/>
      <c r="G936" s="43"/>
      <c r="H936" s="43"/>
      <c r="I936" s="48">
        <f t="shared" si="365"/>
        <v>0</v>
      </c>
      <c r="J936" s="49" t="e">
        <f t="shared" si="366"/>
        <v>#DIV/0!</v>
      </c>
      <c r="K936" s="43"/>
    </row>
    <row r="937" spans="1:11" ht="14.25" hidden="1">
      <c r="A937" s="7">
        <v>2130336</v>
      </c>
      <c r="B937" s="7" t="s">
        <v>1410</v>
      </c>
      <c r="C937" s="43"/>
      <c r="D937" s="43"/>
      <c r="E937" s="44">
        <f t="shared" si="364"/>
        <v>0</v>
      </c>
      <c r="F937" s="43"/>
      <c r="G937" s="43"/>
      <c r="H937" s="43"/>
      <c r="I937" s="48">
        <f t="shared" si="365"/>
        <v>0</v>
      </c>
      <c r="J937" s="49" t="e">
        <f t="shared" si="366"/>
        <v>#DIV/0!</v>
      </c>
      <c r="K937" s="43"/>
    </row>
    <row r="938" spans="1:11" ht="14.25" hidden="1">
      <c r="A938" s="7">
        <v>2130337</v>
      </c>
      <c r="B938" s="7" t="s">
        <v>1411</v>
      </c>
      <c r="C938" s="43"/>
      <c r="D938" s="43"/>
      <c r="E938" s="44">
        <f t="shared" si="364"/>
        <v>0</v>
      </c>
      <c r="F938" s="43"/>
      <c r="G938" s="43"/>
      <c r="H938" s="43"/>
      <c r="I938" s="48">
        <f t="shared" si="365"/>
        <v>0</v>
      </c>
      <c r="J938" s="49" t="e">
        <f t="shared" si="366"/>
        <v>#DIV/0!</v>
      </c>
      <c r="K938" s="43"/>
    </row>
    <row r="939" spans="1:11" ht="14.25" hidden="1">
      <c r="A939" s="7">
        <v>2130399</v>
      </c>
      <c r="B939" s="7" t="s">
        <v>1412</v>
      </c>
      <c r="C939" s="43"/>
      <c r="D939" s="43"/>
      <c r="E939" s="44">
        <f t="shared" si="364"/>
        <v>0</v>
      </c>
      <c r="F939" s="43"/>
      <c r="G939" s="43"/>
      <c r="H939" s="43"/>
      <c r="I939" s="48">
        <f t="shared" si="365"/>
        <v>0</v>
      </c>
      <c r="J939" s="49" t="e">
        <f t="shared" si="366"/>
        <v>#DIV/0!</v>
      </c>
      <c r="K939" s="43"/>
    </row>
    <row r="940" spans="1:11" ht="14.25">
      <c r="A940" s="7">
        <v>21305</v>
      </c>
      <c r="B940" s="42" t="s">
        <v>1413</v>
      </c>
      <c r="C940" s="9">
        <f aca="true" t="shared" si="367" ref="C940:I940">SUM(C941:C950)</f>
        <v>42361079</v>
      </c>
      <c r="D940" s="9">
        <f t="shared" si="367"/>
        <v>41781839</v>
      </c>
      <c r="E940" s="9">
        <f t="shared" si="367"/>
        <v>8164320</v>
      </c>
      <c r="F940" s="9">
        <f t="shared" si="367"/>
        <v>0</v>
      </c>
      <c r="G940" s="9">
        <f t="shared" si="367"/>
        <v>7364320</v>
      </c>
      <c r="H940" s="9">
        <f t="shared" si="367"/>
        <v>800000</v>
      </c>
      <c r="I940" s="9">
        <f t="shared" si="367"/>
        <v>-33617519</v>
      </c>
      <c r="J940" s="46">
        <f t="shared" si="366"/>
        <v>-80.5</v>
      </c>
      <c r="K940" s="47"/>
    </row>
    <row r="941" spans="1:11" ht="14.25" hidden="1">
      <c r="A941" s="7">
        <v>2130501</v>
      </c>
      <c r="B941" s="7" t="s">
        <v>707</v>
      </c>
      <c r="C941" s="43"/>
      <c r="D941" s="43"/>
      <c r="E941" s="44">
        <f aca="true" t="shared" si="368" ref="E941:E950">SUM(F941:H941)</f>
        <v>0</v>
      </c>
      <c r="F941" s="43"/>
      <c r="G941" s="43"/>
      <c r="H941" s="43"/>
      <c r="I941" s="48">
        <f aca="true" t="shared" si="369" ref="I941:I950">E941-D941</f>
        <v>0</v>
      </c>
      <c r="J941" s="49" t="e">
        <f aca="true" t="shared" si="370" ref="J941:J951">I941/D941*100</f>
        <v>#DIV/0!</v>
      </c>
      <c r="K941" s="43"/>
    </row>
    <row r="942" spans="1:11" ht="14.25" hidden="1">
      <c r="A942" s="7">
        <v>2130502</v>
      </c>
      <c r="B942" s="7" t="s">
        <v>708</v>
      </c>
      <c r="C942" s="43"/>
      <c r="D942" s="43"/>
      <c r="E942" s="44">
        <f t="shared" si="368"/>
        <v>0</v>
      </c>
      <c r="F942" s="43"/>
      <c r="G942" s="43"/>
      <c r="H942" s="43"/>
      <c r="I942" s="48">
        <f t="shared" si="369"/>
        <v>0</v>
      </c>
      <c r="J942" s="49" t="e">
        <f t="shared" si="370"/>
        <v>#DIV/0!</v>
      </c>
      <c r="K942" s="43"/>
    </row>
    <row r="943" spans="1:11" ht="14.25" hidden="1">
      <c r="A943" s="7">
        <v>2130503</v>
      </c>
      <c r="B943" s="7" t="s">
        <v>709</v>
      </c>
      <c r="C943" s="43"/>
      <c r="D943" s="43"/>
      <c r="E943" s="44">
        <f t="shared" si="368"/>
        <v>0</v>
      </c>
      <c r="F943" s="43"/>
      <c r="G943" s="43"/>
      <c r="H943" s="43"/>
      <c r="I943" s="48">
        <f t="shared" si="369"/>
        <v>0</v>
      </c>
      <c r="J943" s="49" t="e">
        <f t="shared" si="370"/>
        <v>#DIV/0!</v>
      </c>
      <c r="K943" s="43"/>
    </row>
    <row r="944" spans="1:11" ht="14.25">
      <c r="A944" s="7">
        <v>2130504</v>
      </c>
      <c r="B944" s="7" t="s">
        <v>1414</v>
      </c>
      <c r="C944" s="43">
        <v>17977800</v>
      </c>
      <c r="D944" s="43">
        <v>17877782</v>
      </c>
      <c r="E944" s="44">
        <f t="shared" si="368"/>
        <v>4835918</v>
      </c>
      <c r="F944" s="43"/>
      <c r="G944" s="43">
        <v>4835918</v>
      </c>
      <c r="H944" s="43"/>
      <c r="I944" s="48">
        <f t="shared" si="369"/>
        <v>-13041864</v>
      </c>
      <c r="J944" s="49">
        <f t="shared" si="370"/>
        <v>-73</v>
      </c>
      <c r="K944" s="43"/>
    </row>
    <row r="945" spans="1:11" ht="14.25">
      <c r="A945" s="7">
        <v>2130505</v>
      </c>
      <c r="B945" s="7" t="s">
        <v>1415</v>
      </c>
      <c r="C945" s="43">
        <v>12319300</v>
      </c>
      <c r="D945" s="43">
        <v>12319232</v>
      </c>
      <c r="E945" s="44">
        <f t="shared" si="368"/>
        <v>849632</v>
      </c>
      <c r="F945" s="43"/>
      <c r="G945" s="43">
        <v>849632</v>
      </c>
      <c r="H945" s="43"/>
      <c r="I945" s="48">
        <f t="shared" si="369"/>
        <v>-11469600</v>
      </c>
      <c r="J945" s="49">
        <f t="shared" si="370"/>
        <v>-93.1</v>
      </c>
      <c r="K945" s="43"/>
    </row>
    <row r="946" spans="1:11" ht="14.25" hidden="1">
      <c r="A946" s="7">
        <v>2130506</v>
      </c>
      <c r="B946" s="7" t="s">
        <v>1416</v>
      </c>
      <c r="C946" s="43"/>
      <c r="D946" s="43"/>
      <c r="E946" s="44">
        <f t="shared" si="368"/>
        <v>0</v>
      </c>
      <c r="F946" s="43"/>
      <c r="G946" s="43"/>
      <c r="H946" s="43"/>
      <c r="I946" s="48">
        <f t="shared" si="369"/>
        <v>0</v>
      </c>
      <c r="J946" s="49" t="e">
        <f t="shared" si="370"/>
        <v>#DIV/0!</v>
      </c>
      <c r="K946" s="43"/>
    </row>
    <row r="947" spans="1:11" ht="14.25" hidden="1">
      <c r="A947" s="7">
        <v>2130507</v>
      </c>
      <c r="B947" s="7" t="s">
        <v>1417</v>
      </c>
      <c r="C947" s="43"/>
      <c r="D947" s="43"/>
      <c r="E947" s="44">
        <f t="shared" si="368"/>
        <v>0</v>
      </c>
      <c r="F947" s="43"/>
      <c r="G947" s="43"/>
      <c r="H947" s="43"/>
      <c r="I947" s="48">
        <f t="shared" si="369"/>
        <v>0</v>
      </c>
      <c r="J947" s="49" t="e">
        <f t="shared" si="370"/>
        <v>#DIV/0!</v>
      </c>
      <c r="K947" s="43"/>
    </row>
    <row r="948" spans="1:11" ht="14.25" hidden="1">
      <c r="A948" s="7">
        <v>2130508</v>
      </c>
      <c r="B948" s="7" t="s">
        <v>1418</v>
      </c>
      <c r="C948" s="43"/>
      <c r="D948" s="43"/>
      <c r="E948" s="44">
        <f t="shared" si="368"/>
        <v>0</v>
      </c>
      <c r="F948" s="43"/>
      <c r="G948" s="43"/>
      <c r="H948" s="43"/>
      <c r="I948" s="48">
        <f t="shared" si="369"/>
        <v>0</v>
      </c>
      <c r="J948" s="49" t="e">
        <f t="shared" si="370"/>
        <v>#DIV/0!</v>
      </c>
      <c r="K948" s="43"/>
    </row>
    <row r="949" spans="1:11" ht="14.25" hidden="1">
      <c r="A949" s="7">
        <v>2130550</v>
      </c>
      <c r="B949" s="7" t="s">
        <v>1419</v>
      </c>
      <c r="C949" s="43"/>
      <c r="D949" s="43"/>
      <c r="E949" s="44">
        <f t="shared" si="368"/>
        <v>0</v>
      </c>
      <c r="F949" s="43"/>
      <c r="G949" s="43"/>
      <c r="H949" s="43"/>
      <c r="I949" s="48">
        <f t="shared" si="369"/>
        <v>0</v>
      </c>
      <c r="J949" s="49" t="e">
        <f t="shared" si="370"/>
        <v>#DIV/0!</v>
      </c>
      <c r="K949" s="43"/>
    </row>
    <row r="950" spans="1:11" ht="14.25">
      <c r="A950" s="7">
        <v>2130599</v>
      </c>
      <c r="B950" s="7" t="s">
        <v>1420</v>
      </c>
      <c r="C950" s="43">
        <v>12063979</v>
      </c>
      <c r="D950" s="43">
        <v>11584825</v>
      </c>
      <c r="E950" s="44">
        <f t="shared" si="368"/>
        <v>2478770</v>
      </c>
      <c r="F950" s="43"/>
      <c r="G950" s="43">
        <v>1678770</v>
      </c>
      <c r="H950" s="43">
        <v>800000</v>
      </c>
      <c r="I950" s="48">
        <f t="shared" si="369"/>
        <v>-9106055</v>
      </c>
      <c r="J950" s="49">
        <f t="shared" si="370"/>
        <v>-78.6</v>
      </c>
      <c r="K950" s="43"/>
    </row>
    <row r="951" spans="1:11" ht="14.25">
      <c r="A951" s="7">
        <v>21307</v>
      </c>
      <c r="B951" s="42" t="s">
        <v>1421</v>
      </c>
      <c r="C951" s="9">
        <f aca="true" t="shared" si="371" ref="C951:I951">SUM(C952:C957)</f>
        <v>8785530</v>
      </c>
      <c r="D951" s="9">
        <f t="shared" si="371"/>
        <v>7212331</v>
      </c>
      <c r="E951" s="9">
        <f t="shared" si="371"/>
        <v>9111086</v>
      </c>
      <c r="F951" s="9">
        <f t="shared" si="371"/>
        <v>0</v>
      </c>
      <c r="G951" s="9">
        <f t="shared" si="371"/>
        <v>3949926</v>
      </c>
      <c r="H951" s="9">
        <f t="shared" si="371"/>
        <v>5161160</v>
      </c>
      <c r="I951" s="9">
        <f t="shared" si="371"/>
        <v>1898755</v>
      </c>
      <c r="J951" s="46">
        <f t="shared" si="370"/>
        <v>26.3</v>
      </c>
      <c r="K951" s="47"/>
    </row>
    <row r="952" spans="1:11" ht="14.25">
      <c r="A952" s="7">
        <v>2130701</v>
      </c>
      <c r="B952" s="7" t="s">
        <v>1422</v>
      </c>
      <c r="C952" s="43">
        <v>1902100</v>
      </c>
      <c r="D952" s="43">
        <v>1902041</v>
      </c>
      <c r="E952" s="44">
        <f aca="true" t="shared" si="372" ref="E952:E957">SUM(F952:H952)</f>
        <v>1449926</v>
      </c>
      <c r="F952" s="43"/>
      <c r="G952" s="43">
        <v>1449926</v>
      </c>
      <c r="H952" s="43"/>
      <c r="I952" s="48">
        <f aca="true" t="shared" si="373" ref="I952:I957">E952-D952</f>
        <v>-452115</v>
      </c>
      <c r="J952" s="49">
        <f aca="true" t="shared" si="374" ref="J952:J958">I952/D952*100</f>
        <v>-23.8</v>
      </c>
      <c r="K952" s="43"/>
    </row>
    <row r="953" spans="1:11" ht="14.25">
      <c r="A953" s="7">
        <v>2130704</v>
      </c>
      <c r="B953" s="7" t="s">
        <v>1423</v>
      </c>
      <c r="C953" s="43"/>
      <c r="D953" s="43"/>
      <c r="E953" s="44">
        <f t="shared" si="372"/>
        <v>0</v>
      </c>
      <c r="F953" s="43"/>
      <c r="G953" s="43"/>
      <c r="H953" s="43"/>
      <c r="I953" s="48">
        <f t="shared" si="373"/>
        <v>0</v>
      </c>
      <c r="J953" s="49" t="e">
        <f t="shared" si="374"/>
        <v>#DIV/0!</v>
      </c>
      <c r="K953" s="43"/>
    </row>
    <row r="954" spans="1:11" ht="14.25">
      <c r="A954" s="7">
        <v>2130705</v>
      </c>
      <c r="B954" s="7" t="s">
        <v>1424</v>
      </c>
      <c r="C954" s="43">
        <v>5765490</v>
      </c>
      <c r="D954" s="43">
        <v>4765490</v>
      </c>
      <c r="E954" s="44">
        <f t="shared" si="372"/>
        <v>4616360</v>
      </c>
      <c r="F954" s="43"/>
      <c r="G954" s="43"/>
      <c r="H954" s="43">
        <v>4616360</v>
      </c>
      <c r="I954" s="48">
        <f t="shared" si="373"/>
        <v>-149130</v>
      </c>
      <c r="J954" s="49">
        <f t="shared" si="374"/>
        <v>-3.1</v>
      </c>
      <c r="K954" s="43"/>
    </row>
    <row r="955" spans="1:11" ht="14.25" hidden="1">
      <c r="A955" s="7">
        <v>2130706</v>
      </c>
      <c r="B955" s="7" t="s">
        <v>1425</v>
      </c>
      <c r="C955" s="43"/>
      <c r="D955" s="43"/>
      <c r="E955" s="44">
        <f t="shared" si="372"/>
        <v>0</v>
      </c>
      <c r="F955" s="43"/>
      <c r="G955" s="43"/>
      <c r="H955" s="43"/>
      <c r="I955" s="48">
        <f t="shared" si="373"/>
        <v>0</v>
      </c>
      <c r="J955" s="49" t="e">
        <f t="shared" si="374"/>
        <v>#DIV/0!</v>
      </c>
      <c r="K955" s="43"/>
    </row>
    <row r="956" spans="1:11" ht="14.25">
      <c r="A956" s="7">
        <v>2130707</v>
      </c>
      <c r="B956" s="7" t="s">
        <v>1426</v>
      </c>
      <c r="C956" s="43"/>
      <c r="D956" s="43"/>
      <c r="E956" s="44">
        <f t="shared" si="372"/>
        <v>2500000</v>
      </c>
      <c r="F956" s="43"/>
      <c r="G956" s="43">
        <v>2500000</v>
      </c>
      <c r="H956" s="43"/>
      <c r="I956" s="48">
        <f t="shared" si="373"/>
        <v>2500000</v>
      </c>
      <c r="J956" s="49" t="e">
        <f t="shared" si="374"/>
        <v>#DIV/0!</v>
      </c>
      <c r="K956" s="43"/>
    </row>
    <row r="957" spans="1:11" ht="14.25">
      <c r="A957" s="7">
        <v>2130799</v>
      </c>
      <c r="B957" s="7" t="s">
        <v>1427</v>
      </c>
      <c r="C957" s="43">
        <v>1117940</v>
      </c>
      <c r="D957" s="43">
        <v>544800</v>
      </c>
      <c r="E957" s="44">
        <f t="shared" si="372"/>
        <v>544800</v>
      </c>
      <c r="F957" s="43"/>
      <c r="G957" s="43"/>
      <c r="H957" s="43">
        <v>544800</v>
      </c>
      <c r="I957" s="48">
        <f t="shared" si="373"/>
        <v>0</v>
      </c>
      <c r="J957" s="49">
        <f t="shared" si="374"/>
        <v>0</v>
      </c>
      <c r="K957" s="43"/>
    </row>
    <row r="958" spans="1:11" ht="14.25" hidden="1">
      <c r="A958" s="7">
        <v>21308</v>
      </c>
      <c r="B958" s="42" t="s">
        <v>1428</v>
      </c>
      <c r="C958" s="9">
        <f aca="true" t="shared" si="375" ref="C958:I958">SUM(C959:C964)</f>
        <v>0</v>
      </c>
      <c r="D958" s="9">
        <f t="shared" si="375"/>
        <v>0</v>
      </c>
      <c r="E958" s="9">
        <f t="shared" si="375"/>
        <v>0</v>
      </c>
      <c r="F958" s="9">
        <f t="shared" si="375"/>
        <v>0</v>
      </c>
      <c r="G958" s="9">
        <f t="shared" si="375"/>
        <v>0</v>
      </c>
      <c r="H958" s="9">
        <f t="shared" si="375"/>
        <v>0</v>
      </c>
      <c r="I958" s="9">
        <f t="shared" si="375"/>
        <v>0</v>
      </c>
      <c r="J958" s="46" t="e">
        <f t="shared" si="374"/>
        <v>#DIV/0!</v>
      </c>
      <c r="K958" s="47"/>
    </row>
    <row r="959" spans="1:11" ht="14.25" hidden="1">
      <c r="A959" s="7">
        <v>2130801</v>
      </c>
      <c r="B959" s="7" t="s">
        <v>1429</v>
      </c>
      <c r="C959" s="43"/>
      <c r="D959" s="43"/>
      <c r="E959" s="44">
        <f aca="true" t="shared" si="376" ref="E959:E964">SUM(F959:H959)</f>
        <v>0</v>
      </c>
      <c r="F959" s="43"/>
      <c r="G959" s="43"/>
      <c r="H959" s="43"/>
      <c r="I959" s="48">
        <f aca="true" t="shared" si="377" ref="I959:I964">E959-D959</f>
        <v>0</v>
      </c>
      <c r="J959" s="49" t="e">
        <f aca="true" t="shared" si="378" ref="J959:J964">I959/D959*100</f>
        <v>#DIV/0!</v>
      </c>
      <c r="K959" s="43"/>
    </row>
    <row r="960" spans="1:11" ht="14.25" hidden="1">
      <c r="A960" s="7">
        <v>2130802</v>
      </c>
      <c r="B960" s="7" t="s">
        <v>1430</v>
      </c>
      <c r="C960" s="43"/>
      <c r="D960" s="43"/>
      <c r="E960" s="44">
        <f t="shared" si="376"/>
        <v>0</v>
      </c>
      <c r="F960" s="43"/>
      <c r="G960" s="43"/>
      <c r="H960" s="43"/>
      <c r="I960" s="48">
        <f t="shared" si="377"/>
        <v>0</v>
      </c>
      <c r="J960" s="49" t="e">
        <f t="shared" si="378"/>
        <v>#DIV/0!</v>
      </c>
      <c r="K960" s="43"/>
    </row>
    <row r="961" spans="1:11" ht="14.25" hidden="1">
      <c r="A961" s="7">
        <v>2130803</v>
      </c>
      <c r="B961" s="7" t="s">
        <v>1431</v>
      </c>
      <c r="C961" s="43"/>
      <c r="D961" s="43"/>
      <c r="E961" s="44">
        <f t="shared" si="376"/>
        <v>0</v>
      </c>
      <c r="F961" s="43"/>
      <c r="G961" s="43"/>
      <c r="H961" s="43"/>
      <c r="I961" s="48">
        <f t="shared" si="377"/>
        <v>0</v>
      </c>
      <c r="J961" s="49" t="e">
        <f t="shared" si="378"/>
        <v>#DIV/0!</v>
      </c>
      <c r="K961" s="43"/>
    </row>
    <row r="962" spans="1:11" ht="14.25" hidden="1">
      <c r="A962" s="7">
        <v>2130804</v>
      </c>
      <c r="B962" s="7" t="s">
        <v>1432</v>
      </c>
      <c r="C962" s="43"/>
      <c r="D962" s="43"/>
      <c r="E962" s="44">
        <f t="shared" si="376"/>
        <v>0</v>
      </c>
      <c r="F962" s="43"/>
      <c r="G962" s="43"/>
      <c r="H962" s="43"/>
      <c r="I962" s="48">
        <f t="shared" si="377"/>
        <v>0</v>
      </c>
      <c r="J962" s="49" t="e">
        <f t="shared" si="378"/>
        <v>#DIV/0!</v>
      </c>
      <c r="K962" s="43"/>
    </row>
    <row r="963" spans="1:11" ht="14.25" hidden="1">
      <c r="A963" s="7">
        <v>2130805</v>
      </c>
      <c r="B963" s="7" t="s">
        <v>1433</v>
      </c>
      <c r="C963" s="43"/>
      <c r="D963" s="43"/>
      <c r="E963" s="44">
        <f t="shared" si="376"/>
        <v>0</v>
      </c>
      <c r="F963" s="43"/>
      <c r="G963" s="43"/>
      <c r="H963" s="43"/>
      <c r="I963" s="48">
        <f t="shared" si="377"/>
        <v>0</v>
      </c>
      <c r="J963" s="49" t="e">
        <f t="shared" si="378"/>
        <v>#DIV/0!</v>
      </c>
      <c r="K963" s="43"/>
    </row>
    <row r="964" spans="1:11" ht="14.25" hidden="1">
      <c r="A964" s="7">
        <v>2130899</v>
      </c>
      <c r="B964" s="7" t="s">
        <v>1434</v>
      </c>
      <c r="C964" s="43"/>
      <c r="D964" s="43"/>
      <c r="E964" s="44">
        <f t="shared" si="376"/>
        <v>0</v>
      </c>
      <c r="F964" s="43"/>
      <c r="G964" s="43"/>
      <c r="H964" s="43"/>
      <c r="I964" s="48">
        <f t="shared" si="377"/>
        <v>0</v>
      </c>
      <c r="J964" s="49" t="e">
        <f t="shared" si="378"/>
        <v>#DIV/0!</v>
      </c>
      <c r="K964" s="43"/>
    </row>
    <row r="965" spans="1:11" ht="14.25" hidden="1">
      <c r="A965" s="7">
        <v>21309</v>
      </c>
      <c r="B965" s="42" t="s">
        <v>1435</v>
      </c>
      <c r="C965" s="9">
        <f aca="true" t="shared" si="379" ref="C965:I965">SUM(C966:C967)</f>
        <v>0</v>
      </c>
      <c r="D965" s="9">
        <f t="shared" si="379"/>
        <v>0</v>
      </c>
      <c r="E965" s="9">
        <f t="shared" si="379"/>
        <v>0</v>
      </c>
      <c r="F965" s="9">
        <f t="shared" si="379"/>
        <v>0</v>
      </c>
      <c r="G965" s="9">
        <f t="shared" si="379"/>
        <v>0</v>
      </c>
      <c r="H965" s="9">
        <f t="shared" si="379"/>
        <v>0</v>
      </c>
      <c r="I965" s="9">
        <f t="shared" si="379"/>
        <v>0</v>
      </c>
      <c r="J965" s="46" t="e">
        <f aca="true" t="shared" si="380" ref="J965:J972">I965/D965*100</f>
        <v>#DIV/0!</v>
      </c>
      <c r="K965" s="47"/>
    </row>
    <row r="966" spans="1:11" ht="14.25" hidden="1">
      <c r="A966" s="7">
        <v>2130901</v>
      </c>
      <c r="B966" s="7" t="s">
        <v>1436</v>
      </c>
      <c r="C966" s="43"/>
      <c r="D966" s="43"/>
      <c r="E966" s="44">
        <f>SUM(F966:H966)</f>
        <v>0</v>
      </c>
      <c r="F966" s="43"/>
      <c r="G966" s="43"/>
      <c r="H966" s="43"/>
      <c r="I966" s="48">
        <f>E966-D966</f>
        <v>0</v>
      </c>
      <c r="J966" s="49" t="e">
        <f t="shared" si="380"/>
        <v>#DIV/0!</v>
      </c>
      <c r="K966" s="43"/>
    </row>
    <row r="967" spans="1:11" ht="14.25" hidden="1">
      <c r="A967" s="7">
        <v>2130999</v>
      </c>
      <c r="B967" s="7" t="s">
        <v>1437</v>
      </c>
      <c r="C967" s="43"/>
      <c r="D967" s="43"/>
      <c r="E967" s="44">
        <f>SUM(F967:H967)</f>
        <v>0</v>
      </c>
      <c r="F967" s="43"/>
      <c r="G967" s="43"/>
      <c r="H967" s="43"/>
      <c r="I967" s="48">
        <f>E967-D967</f>
        <v>0</v>
      </c>
      <c r="J967" s="49" t="e">
        <f t="shared" si="380"/>
        <v>#DIV/0!</v>
      </c>
      <c r="K967" s="43"/>
    </row>
    <row r="968" spans="1:11" ht="14.25">
      <c r="A968" s="7">
        <v>21399</v>
      </c>
      <c r="B968" s="42" t="s">
        <v>1438</v>
      </c>
      <c r="C968" s="9">
        <f aca="true" t="shared" si="381" ref="C968:I968">SUM(C969:C970)</f>
        <v>3072353</v>
      </c>
      <c r="D968" s="9">
        <f t="shared" si="381"/>
        <v>300000</v>
      </c>
      <c r="E968" s="9">
        <f t="shared" si="381"/>
        <v>2700000</v>
      </c>
      <c r="F968" s="9">
        <f t="shared" si="381"/>
        <v>0</v>
      </c>
      <c r="G968" s="9">
        <f t="shared" si="381"/>
        <v>2700000</v>
      </c>
      <c r="H968" s="9">
        <f t="shared" si="381"/>
        <v>0</v>
      </c>
      <c r="I968" s="9">
        <f t="shared" si="381"/>
        <v>2400000</v>
      </c>
      <c r="J968" s="46">
        <f t="shared" si="380"/>
        <v>800</v>
      </c>
      <c r="K968" s="47"/>
    </row>
    <row r="969" spans="1:11" ht="14.25" hidden="1">
      <c r="A969" s="7">
        <v>2139901</v>
      </c>
      <c r="B969" s="7" t="s">
        <v>1439</v>
      </c>
      <c r="C969" s="43"/>
      <c r="D969" s="43"/>
      <c r="E969" s="44">
        <f>SUM(F969:H969)</f>
        <v>0</v>
      </c>
      <c r="F969" s="43"/>
      <c r="G969" s="43"/>
      <c r="H969" s="43"/>
      <c r="I969" s="48">
        <f>E969-D969</f>
        <v>0</v>
      </c>
      <c r="J969" s="49" t="e">
        <f t="shared" si="380"/>
        <v>#DIV/0!</v>
      </c>
      <c r="K969" s="43"/>
    </row>
    <row r="970" spans="1:11" ht="14.25">
      <c r="A970" s="7">
        <v>2139999</v>
      </c>
      <c r="B970" s="7" t="s">
        <v>1440</v>
      </c>
      <c r="C970" s="43">
        <v>3072353</v>
      </c>
      <c r="D970" s="43">
        <v>300000</v>
      </c>
      <c r="E970" s="44">
        <f>SUM(F970:H970)</f>
        <v>2700000</v>
      </c>
      <c r="F970" s="43"/>
      <c r="G970" s="43">
        <v>2700000</v>
      </c>
      <c r="H970" s="43"/>
      <c r="I970" s="48">
        <f>E970-D970</f>
        <v>2400000</v>
      </c>
      <c r="J970" s="49">
        <f t="shared" si="380"/>
        <v>800</v>
      </c>
      <c r="K970" s="43"/>
    </row>
    <row r="971" spans="1:11" ht="14.25">
      <c r="A971" s="7">
        <v>214</v>
      </c>
      <c r="B971" s="42" t="s">
        <v>1441</v>
      </c>
      <c r="C971" s="9">
        <f aca="true" t="shared" si="382" ref="C971:I971">C972+C995+C1005+C1015+C1020+C1027+C1032</f>
        <v>226934</v>
      </c>
      <c r="D971" s="9">
        <f t="shared" si="382"/>
        <v>83520</v>
      </c>
      <c r="E971" s="9">
        <f t="shared" si="382"/>
        <v>143414</v>
      </c>
      <c r="F971" s="9">
        <f t="shared" si="382"/>
        <v>0</v>
      </c>
      <c r="G971" s="9">
        <f t="shared" si="382"/>
        <v>143414</v>
      </c>
      <c r="H971" s="9">
        <f t="shared" si="382"/>
        <v>0</v>
      </c>
      <c r="I971" s="9">
        <f t="shared" si="382"/>
        <v>59894</v>
      </c>
      <c r="J971" s="46">
        <f t="shared" si="380"/>
        <v>71.7</v>
      </c>
      <c r="K971" s="47"/>
    </row>
    <row r="972" spans="1:11" ht="14.25">
      <c r="A972" s="7">
        <v>21401</v>
      </c>
      <c r="B972" s="42" t="s">
        <v>1442</v>
      </c>
      <c r="C972" s="9">
        <f aca="true" t="shared" si="383" ref="C972:I972">SUM(C973:C994)</f>
        <v>226934</v>
      </c>
      <c r="D972" s="9">
        <f t="shared" si="383"/>
        <v>83520</v>
      </c>
      <c r="E972" s="9">
        <f t="shared" si="383"/>
        <v>143414</v>
      </c>
      <c r="F972" s="9">
        <f t="shared" si="383"/>
        <v>0</v>
      </c>
      <c r="G972" s="9">
        <f t="shared" si="383"/>
        <v>143414</v>
      </c>
      <c r="H972" s="9">
        <f t="shared" si="383"/>
        <v>0</v>
      </c>
      <c r="I972" s="9">
        <f t="shared" si="383"/>
        <v>59894</v>
      </c>
      <c r="J972" s="46">
        <f t="shared" si="380"/>
        <v>71.7</v>
      </c>
      <c r="K972" s="47"/>
    </row>
    <row r="973" spans="1:11" ht="14.25" hidden="1">
      <c r="A973" s="7">
        <v>2140101</v>
      </c>
      <c r="B973" s="7" t="s">
        <v>707</v>
      </c>
      <c r="C973" s="43"/>
      <c r="D973" s="43"/>
      <c r="E973" s="44">
        <f aca="true" t="shared" si="384" ref="E973:E994">SUM(F973:H973)</f>
        <v>0</v>
      </c>
      <c r="F973" s="43"/>
      <c r="G973" s="43"/>
      <c r="H973" s="43"/>
      <c r="I973" s="48">
        <f aca="true" t="shared" si="385" ref="I973:I994">E973-D973</f>
        <v>0</v>
      </c>
      <c r="J973" s="49" t="e">
        <f aca="true" t="shared" si="386" ref="J973:J995">I973/D973*100</f>
        <v>#DIV/0!</v>
      </c>
      <c r="K973" s="43"/>
    </row>
    <row r="974" spans="1:11" ht="14.25" hidden="1">
      <c r="A974" s="7">
        <v>2140102</v>
      </c>
      <c r="B974" s="7" t="s">
        <v>708</v>
      </c>
      <c r="C974" s="43"/>
      <c r="D974" s="43"/>
      <c r="E974" s="44">
        <f t="shared" si="384"/>
        <v>0</v>
      </c>
      <c r="F974" s="43"/>
      <c r="G974" s="43"/>
      <c r="H974" s="43"/>
      <c r="I974" s="48">
        <f t="shared" si="385"/>
        <v>0</v>
      </c>
      <c r="J974" s="49" t="e">
        <f t="shared" si="386"/>
        <v>#DIV/0!</v>
      </c>
      <c r="K974" s="43"/>
    </row>
    <row r="975" spans="1:11" ht="14.25" hidden="1">
      <c r="A975" s="7">
        <v>2140103</v>
      </c>
      <c r="B975" s="7" t="s">
        <v>709</v>
      </c>
      <c r="C975" s="43"/>
      <c r="D975" s="43"/>
      <c r="E975" s="44">
        <f t="shared" si="384"/>
        <v>0</v>
      </c>
      <c r="F975" s="43"/>
      <c r="G975" s="43"/>
      <c r="H975" s="43"/>
      <c r="I975" s="48">
        <f t="shared" si="385"/>
        <v>0</v>
      </c>
      <c r="J975" s="49" t="e">
        <f t="shared" si="386"/>
        <v>#DIV/0!</v>
      </c>
      <c r="K975" s="43"/>
    </row>
    <row r="976" spans="1:11" ht="14.25" hidden="1">
      <c r="A976" s="7">
        <v>2140104</v>
      </c>
      <c r="B976" s="7" t="s">
        <v>1443</v>
      </c>
      <c r="C976" s="43"/>
      <c r="D976" s="43"/>
      <c r="E976" s="44">
        <f t="shared" si="384"/>
        <v>0</v>
      </c>
      <c r="F976" s="43"/>
      <c r="G976" s="43"/>
      <c r="H976" s="43"/>
      <c r="I976" s="48">
        <f t="shared" si="385"/>
        <v>0</v>
      </c>
      <c r="J976" s="49" t="e">
        <f t="shared" si="386"/>
        <v>#DIV/0!</v>
      </c>
      <c r="K976" s="43"/>
    </row>
    <row r="977" spans="1:11" ht="14.25">
      <c r="A977" s="7">
        <v>2140106</v>
      </c>
      <c r="B977" s="7" t="s">
        <v>1444</v>
      </c>
      <c r="C977" s="43">
        <v>226934</v>
      </c>
      <c r="D977" s="43">
        <v>83520</v>
      </c>
      <c r="E977" s="44">
        <f t="shared" si="384"/>
        <v>143414</v>
      </c>
      <c r="F977" s="43"/>
      <c r="G977" s="43">
        <v>143414</v>
      </c>
      <c r="H977" s="43"/>
      <c r="I977" s="48">
        <f t="shared" si="385"/>
        <v>59894</v>
      </c>
      <c r="J977" s="49">
        <f t="shared" si="386"/>
        <v>71.7</v>
      </c>
      <c r="K977" s="43"/>
    </row>
    <row r="978" spans="1:11" ht="14.25" hidden="1">
      <c r="A978" s="7">
        <v>2140109</v>
      </c>
      <c r="B978" s="7" t="s">
        <v>1445</v>
      </c>
      <c r="C978" s="43"/>
      <c r="D978" s="43"/>
      <c r="E978" s="44">
        <f t="shared" si="384"/>
        <v>0</v>
      </c>
      <c r="F978" s="43"/>
      <c r="G978" s="43"/>
      <c r="H978" s="43"/>
      <c r="I978" s="48">
        <f t="shared" si="385"/>
        <v>0</v>
      </c>
      <c r="J978" s="49" t="e">
        <f t="shared" si="386"/>
        <v>#DIV/0!</v>
      </c>
      <c r="K978" s="43"/>
    </row>
    <row r="979" spans="1:11" ht="14.25" hidden="1">
      <c r="A979" s="7">
        <v>2140110</v>
      </c>
      <c r="B979" s="7" t="s">
        <v>1446</v>
      </c>
      <c r="C979" s="43"/>
      <c r="D979" s="43"/>
      <c r="E979" s="44">
        <f t="shared" si="384"/>
        <v>0</v>
      </c>
      <c r="F979" s="43"/>
      <c r="G979" s="43"/>
      <c r="H979" s="43"/>
      <c r="I979" s="48">
        <f t="shared" si="385"/>
        <v>0</v>
      </c>
      <c r="J979" s="49" t="e">
        <f t="shared" si="386"/>
        <v>#DIV/0!</v>
      </c>
      <c r="K979" s="43"/>
    </row>
    <row r="980" spans="1:11" ht="14.25" hidden="1">
      <c r="A980" s="7">
        <v>2140111</v>
      </c>
      <c r="B980" s="7" t="s">
        <v>1447</v>
      </c>
      <c r="C980" s="43"/>
      <c r="D980" s="43"/>
      <c r="E980" s="44">
        <f t="shared" si="384"/>
        <v>0</v>
      </c>
      <c r="F980" s="43"/>
      <c r="G980" s="43"/>
      <c r="H980" s="43"/>
      <c r="I980" s="48">
        <f t="shared" si="385"/>
        <v>0</v>
      </c>
      <c r="J980" s="49" t="e">
        <f t="shared" si="386"/>
        <v>#DIV/0!</v>
      </c>
      <c r="K980" s="43"/>
    </row>
    <row r="981" spans="1:11" ht="14.25" hidden="1">
      <c r="A981" s="7">
        <v>2140112</v>
      </c>
      <c r="B981" s="7" t="s">
        <v>1448</v>
      </c>
      <c r="C981" s="43"/>
      <c r="D981" s="43"/>
      <c r="E981" s="44">
        <f t="shared" si="384"/>
        <v>0</v>
      </c>
      <c r="F981" s="43"/>
      <c r="G981" s="43"/>
      <c r="H981" s="43"/>
      <c r="I981" s="48">
        <f t="shared" si="385"/>
        <v>0</v>
      </c>
      <c r="J981" s="49" t="e">
        <f t="shared" si="386"/>
        <v>#DIV/0!</v>
      </c>
      <c r="K981" s="43"/>
    </row>
    <row r="982" spans="1:11" ht="14.25" hidden="1">
      <c r="A982" s="7">
        <v>2140114</v>
      </c>
      <c r="B982" s="7" t="s">
        <v>1449</v>
      </c>
      <c r="C982" s="43"/>
      <c r="D982" s="43"/>
      <c r="E982" s="44">
        <f t="shared" si="384"/>
        <v>0</v>
      </c>
      <c r="F982" s="43"/>
      <c r="G982" s="43"/>
      <c r="H982" s="43"/>
      <c r="I982" s="48">
        <f t="shared" si="385"/>
        <v>0</v>
      </c>
      <c r="J982" s="49" t="e">
        <f t="shared" si="386"/>
        <v>#DIV/0!</v>
      </c>
      <c r="K982" s="43"/>
    </row>
    <row r="983" spans="1:11" ht="14.25" hidden="1">
      <c r="A983" s="7">
        <v>2140122</v>
      </c>
      <c r="B983" s="7" t="s">
        <v>1450</v>
      </c>
      <c r="C983" s="43"/>
      <c r="D983" s="43"/>
      <c r="E983" s="44">
        <f t="shared" si="384"/>
        <v>0</v>
      </c>
      <c r="F983" s="43"/>
      <c r="G983" s="43"/>
      <c r="H983" s="43"/>
      <c r="I983" s="48">
        <f t="shared" si="385"/>
        <v>0</v>
      </c>
      <c r="J983" s="49" t="e">
        <f t="shared" si="386"/>
        <v>#DIV/0!</v>
      </c>
      <c r="K983" s="43"/>
    </row>
    <row r="984" spans="1:11" ht="14.25" hidden="1">
      <c r="A984" s="7">
        <v>2140123</v>
      </c>
      <c r="B984" s="7" t="s">
        <v>1451</v>
      </c>
      <c r="C984" s="43"/>
      <c r="D984" s="43"/>
      <c r="E984" s="44">
        <f t="shared" si="384"/>
        <v>0</v>
      </c>
      <c r="F984" s="43"/>
      <c r="G984" s="43"/>
      <c r="H984" s="43"/>
      <c r="I984" s="48">
        <f t="shared" si="385"/>
        <v>0</v>
      </c>
      <c r="J984" s="49" t="e">
        <f t="shared" si="386"/>
        <v>#DIV/0!</v>
      </c>
      <c r="K984" s="43"/>
    </row>
    <row r="985" spans="1:11" ht="14.25" hidden="1">
      <c r="A985" s="7">
        <v>2140127</v>
      </c>
      <c r="B985" s="7" t="s">
        <v>1452</v>
      </c>
      <c r="C985" s="43"/>
      <c r="D985" s="43"/>
      <c r="E985" s="44">
        <f t="shared" si="384"/>
        <v>0</v>
      </c>
      <c r="F985" s="43"/>
      <c r="G985" s="43"/>
      <c r="H985" s="43"/>
      <c r="I985" s="48">
        <f t="shared" si="385"/>
        <v>0</v>
      </c>
      <c r="J985" s="49" t="e">
        <f t="shared" si="386"/>
        <v>#DIV/0!</v>
      </c>
      <c r="K985" s="43"/>
    </row>
    <row r="986" spans="1:11" ht="14.25" hidden="1">
      <c r="A986" s="7">
        <v>2140128</v>
      </c>
      <c r="B986" s="7" t="s">
        <v>1453</v>
      </c>
      <c r="C986" s="43"/>
      <c r="D986" s="43"/>
      <c r="E986" s="44">
        <f t="shared" si="384"/>
        <v>0</v>
      </c>
      <c r="F986" s="43"/>
      <c r="G986" s="43"/>
      <c r="H986" s="43"/>
      <c r="I986" s="48">
        <f t="shared" si="385"/>
        <v>0</v>
      </c>
      <c r="J986" s="49" t="e">
        <f t="shared" si="386"/>
        <v>#DIV/0!</v>
      </c>
      <c r="K986" s="43"/>
    </row>
    <row r="987" spans="1:11" ht="14.25" hidden="1">
      <c r="A987" s="7">
        <v>2140129</v>
      </c>
      <c r="B987" s="7" t="s">
        <v>1454</v>
      </c>
      <c r="C987" s="43"/>
      <c r="D987" s="43"/>
      <c r="E987" s="44">
        <f t="shared" si="384"/>
        <v>0</v>
      </c>
      <c r="F987" s="43"/>
      <c r="G987" s="43"/>
      <c r="H987" s="43"/>
      <c r="I987" s="48">
        <f t="shared" si="385"/>
        <v>0</v>
      </c>
      <c r="J987" s="49" t="e">
        <f t="shared" si="386"/>
        <v>#DIV/0!</v>
      </c>
      <c r="K987" s="43"/>
    </row>
    <row r="988" spans="1:11" ht="14.25" hidden="1">
      <c r="A988" s="7">
        <v>2140130</v>
      </c>
      <c r="B988" s="7" t="s">
        <v>1455</v>
      </c>
      <c r="C988" s="43"/>
      <c r="D988" s="43"/>
      <c r="E988" s="44">
        <f t="shared" si="384"/>
        <v>0</v>
      </c>
      <c r="F988" s="43"/>
      <c r="G988" s="43"/>
      <c r="H988" s="43"/>
      <c r="I988" s="48">
        <f t="shared" si="385"/>
        <v>0</v>
      </c>
      <c r="J988" s="49" t="e">
        <f t="shared" si="386"/>
        <v>#DIV/0!</v>
      </c>
      <c r="K988" s="43"/>
    </row>
    <row r="989" spans="1:11" ht="14.25" hidden="1">
      <c r="A989" s="7">
        <v>2140131</v>
      </c>
      <c r="B989" s="7" t="s">
        <v>1456</v>
      </c>
      <c r="C989" s="43"/>
      <c r="D989" s="43"/>
      <c r="E989" s="44">
        <f t="shared" si="384"/>
        <v>0</v>
      </c>
      <c r="F989" s="43"/>
      <c r="G989" s="43"/>
      <c r="H989" s="43"/>
      <c r="I989" s="48">
        <f t="shared" si="385"/>
        <v>0</v>
      </c>
      <c r="J989" s="49" t="e">
        <f t="shared" si="386"/>
        <v>#DIV/0!</v>
      </c>
      <c r="K989" s="43"/>
    </row>
    <row r="990" spans="1:11" ht="14.25" hidden="1">
      <c r="A990" s="7">
        <v>2140133</v>
      </c>
      <c r="B990" s="7" t="s">
        <v>1457</v>
      </c>
      <c r="C990" s="43"/>
      <c r="D990" s="43"/>
      <c r="E990" s="44">
        <f t="shared" si="384"/>
        <v>0</v>
      </c>
      <c r="F990" s="43"/>
      <c r="G990" s="43"/>
      <c r="H990" s="43"/>
      <c r="I990" s="48">
        <f t="shared" si="385"/>
        <v>0</v>
      </c>
      <c r="J990" s="49" t="e">
        <f t="shared" si="386"/>
        <v>#DIV/0!</v>
      </c>
      <c r="K990" s="43"/>
    </row>
    <row r="991" spans="1:11" ht="14.25" hidden="1">
      <c r="A991" s="7">
        <v>2140136</v>
      </c>
      <c r="B991" s="7" t="s">
        <v>1458</v>
      </c>
      <c r="C991" s="43"/>
      <c r="D991" s="43"/>
      <c r="E991" s="44">
        <f t="shared" si="384"/>
        <v>0</v>
      </c>
      <c r="F991" s="43"/>
      <c r="G991" s="43"/>
      <c r="H991" s="43"/>
      <c r="I991" s="48">
        <f t="shared" si="385"/>
        <v>0</v>
      </c>
      <c r="J991" s="49" t="e">
        <f t="shared" si="386"/>
        <v>#DIV/0!</v>
      </c>
      <c r="K991" s="43"/>
    </row>
    <row r="992" spans="1:11" ht="14.25" hidden="1">
      <c r="A992" s="7">
        <v>2140138</v>
      </c>
      <c r="B992" s="7" t="s">
        <v>1459</v>
      </c>
      <c r="C992" s="43"/>
      <c r="D992" s="43"/>
      <c r="E992" s="44">
        <f t="shared" si="384"/>
        <v>0</v>
      </c>
      <c r="F992" s="43"/>
      <c r="G992" s="43"/>
      <c r="H992" s="43"/>
      <c r="I992" s="48">
        <f t="shared" si="385"/>
        <v>0</v>
      </c>
      <c r="J992" s="49" t="e">
        <f t="shared" si="386"/>
        <v>#DIV/0!</v>
      </c>
      <c r="K992" s="43"/>
    </row>
    <row r="993" spans="1:11" ht="14.25" hidden="1">
      <c r="A993" s="7">
        <v>2140139</v>
      </c>
      <c r="B993" s="7" t="s">
        <v>1460</v>
      </c>
      <c r="C993" s="43"/>
      <c r="D993" s="43"/>
      <c r="E993" s="44">
        <f t="shared" si="384"/>
        <v>0</v>
      </c>
      <c r="F993" s="43"/>
      <c r="G993" s="43"/>
      <c r="H993" s="43"/>
      <c r="I993" s="48">
        <f t="shared" si="385"/>
        <v>0</v>
      </c>
      <c r="J993" s="49" t="e">
        <f t="shared" si="386"/>
        <v>#DIV/0!</v>
      </c>
      <c r="K993" s="43"/>
    </row>
    <row r="994" spans="1:11" ht="14.25" hidden="1">
      <c r="A994" s="7">
        <v>2140199</v>
      </c>
      <c r="B994" s="7" t="s">
        <v>1461</v>
      </c>
      <c r="C994" s="43"/>
      <c r="D994" s="43"/>
      <c r="E994" s="44">
        <f t="shared" si="384"/>
        <v>0</v>
      </c>
      <c r="F994" s="43"/>
      <c r="G994" s="43"/>
      <c r="H994" s="43"/>
      <c r="I994" s="48">
        <f t="shared" si="385"/>
        <v>0</v>
      </c>
      <c r="J994" s="49" t="e">
        <f t="shared" si="386"/>
        <v>#DIV/0!</v>
      </c>
      <c r="K994" s="43"/>
    </row>
    <row r="995" spans="1:11" ht="14.25" hidden="1">
      <c r="A995" s="7">
        <v>21402</v>
      </c>
      <c r="B995" s="42" t="s">
        <v>1462</v>
      </c>
      <c r="C995" s="9">
        <f aca="true" t="shared" si="387" ref="C995:I995">SUM(C996:C1004)</f>
        <v>0</v>
      </c>
      <c r="D995" s="9">
        <f t="shared" si="387"/>
        <v>0</v>
      </c>
      <c r="E995" s="9">
        <f t="shared" si="387"/>
        <v>0</v>
      </c>
      <c r="F995" s="9">
        <f t="shared" si="387"/>
        <v>0</v>
      </c>
      <c r="G995" s="9">
        <f t="shared" si="387"/>
        <v>0</v>
      </c>
      <c r="H995" s="9">
        <f t="shared" si="387"/>
        <v>0</v>
      </c>
      <c r="I995" s="9">
        <f t="shared" si="387"/>
        <v>0</v>
      </c>
      <c r="J995" s="46" t="e">
        <f t="shared" si="386"/>
        <v>#DIV/0!</v>
      </c>
      <c r="K995" s="47"/>
    </row>
    <row r="996" spans="1:11" ht="14.25" hidden="1">
      <c r="A996" s="7">
        <v>2140201</v>
      </c>
      <c r="B996" s="7" t="s">
        <v>707</v>
      </c>
      <c r="C996" s="43"/>
      <c r="D996" s="43"/>
      <c r="E996" s="44">
        <f aca="true" t="shared" si="388" ref="E996:E1004">SUM(F996:H996)</f>
        <v>0</v>
      </c>
      <c r="F996" s="43"/>
      <c r="G996" s="43"/>
      <c r="H996" s="43"/>
      <c r="I996" s="48">
        <f aca="true" t="shared" si="389" ref="I996:I1004">E996-D996</f>
        <v>0</v>
      </c>
      <c r="J996" s="49" t="e">
        <f aca="true" t="shared" si="390" ref="J996:J1005">I996/D996*100</f>
        <v>#DIV/0!</v>
      </c>
      <c r="K996" s="43"/>
    </row>
    <row r="997" spans="1:11" ht="14.25" hidden="1">
      <c r="A997" s="7">
        <v>2140202</v>
      </c>
      <c r="B997" s="7" t="s">
        <v>708</v>
      </c>
      <c r="C997" s="43"/>
      <c r="D997" s="43"/>
      <c r="E997" s="44">
        <f t="shared" si="388"/>
        <v>0</v>
      </c>
      <c r="F997" s="43"/>
      <c r="G997" s="43"/>
      <c r="H997" s="43"/>
      <c r="I997" s="48">
        <f t="shared" si="389"/>
        <v>0</v>
      </c>
      <c r="J997" s="49" t="e">
        <f t="shared" si="390"/>
        <v>#DIV/0!</v>
      </c>
      <c r="K997" s="43"/>
    </row>
    <row r="998" spans="1:11" ht="14.25" hidden="1">
      <c r="A998" s="7">
        <v>2140203</v>
      </c>
      <c r="B998" s="7" t="s">
        <v>709</v>
      </c>
      <c r="C998" s="43"/>
      <c r="D998" s="43"/>
      <c r="E998" s="44">
        <f t="shared" si="388"/>
        <v>0</v>
      </c>
      <c r="F998" s="43"/>
      <c r="G998" s="43"/>
      <c r="H998" s="43"/>
      <c r="I998" s="48">
        <f t="shared" si="389"/>
        <v>0</v>
      </c>
      <c r="J998" s="49" t="e">
        <f t="shared" si="390"/>
        <v>#DIV/0!</v>
      </c>
      <c r="K998" s="43"/>
    </row>
    <row r="999" spans="1:11" ht="14.25" hidden="1">
      <c r="A999" s="7">
        <v>2140204</v>
      </c>
      <c r="B999" s="7" t="s">
        <v>1463</v>
      </c>
      <c r="C999" s="43"/>
      <c r="D999" s="43"/>
      <c r="E999" s="44">
        <f t="shared" si="388"/>
        <v>0</v>
      </c>
      <c r="F999" s="43"/>
      <c r="G999" s="43"/>
      <c r="H999" s="43"/>
      <c r="I999" s="48">
        <f t="shared" si="389"/>
        <v>0</v>
      </c>
      <c r="J999" s="49" t="e">
        <f t="shared" si="390"/>
        <v>#DIV/0!</v>
      </c>
      <c r="K999" s="43"/>
    </row>
    <row r="1000" spans="1:11" ht="14.25" hidden="1">
      <c r="A1000" s="7">
        <v>2140205</v>
      </c>
      <c r="B1000" s="7" t="s">
        <v>1464</v>
      </c>
      <c r="C1000" s="43"/>
      <c r="D1000" s="43"/>
      <c r="E1000" s="44">
        <f t="shared" si="388"/>
        <v>0</v>
      </c>
      <c r="F1000" s="43"/>
      <c r="G1000" s="43"/>
      <c r="H1000" s="43"/>
      <c r="I1000" s="48">
        <f t="shared" si="389"/>
        <v>0</v>
      </c>
      <c r="J1000" s="49" t="e">
        <f t="shared" si="390"/>
        <v>#DIV/0!</v>
      </c>
      <c r="K1000" s="43"/>
    </row>
    <row r="1001" spans="1:11" ht="14.25" hidden="1">
      <c r="A1001" s="7">
        <v>2140206</v>
      </c>
      <c r="B1001" s="7" t="s">
        <v>1465</v>
      </c>
      <c r="C1001" s="43"/>
      <c r="D1001" s="43"/>
      <c r="E1001" s="44">
        <f t="shared" si="388"/>
        <v>0</v>
      </c>
      <c r="F1001" s="43"/>
      <c r="G1001" s="43"/>
      <c r="H1001" s="43"/>
      <c r="I1001" s="48">
        <f t="shared" si="389"/>
        <v>0</v>
      </c>
      <c r="J1001" s="49" t="e">
        <f t="shared" si="390"/>
        <v>#DIV/0!</v>
      </c>
      <c r="K1001" s="43"/>
    </row>
    <row r="1002" spans="1:11" ht="14.25" hidden="1">
      <c r="A1002" s="7">
        <v>2140207</v>
      </c>
      <c r="B1002" s="7" t="s">
        <v>1466</v>
      </c>
      <c r="C1002" s="43"/>
      <c r="D1002" s="43"/>
      <c r="E1002" s="44">
        <f t="shared" si="388"/>
        <v>0</v>
      </c>
      <c r="F1002" s="43"/>
      <c r="G1002" s="43"/>
      <c r="H1002" s="43"/>
      <c r="I1002" s="48">
        <f t="shared" si="389"/>
        <v>0</v>
      </c>
      <c r="J1002" s="49" t="e">
        <f t="shared" si="390"/>
        <v>#DIV/0!</v>
      </c>
      <c r="K1002" s="43"/>
    </row>
    <row r="1003" spans="1:11" ht="14.25" hidden="1">
      <c r="A1003" s="7">
        <v>2140208</v>
      </c>
      <c r="B1003" s="7" t="s">
        <v>1467</v>
      </c>
      <c r="C1003" s="43"/>
      <c r="D1003" s="43"/>
      <c r="E1003" s="44">
        <f t="shared" si="388"/>
        <v>0</v>
      </c>
      <c r="F1003" s="43"/>
      <c r="G1003" s="43"/>
      <c r="H1003" s="43"/>
      <c r="I1003" s="48">
        <f t="shared" si="389"/>
        <v>0</v>
      </c>
      <c r="J1003" s="49" t="e">
        <f t="shared" si="390"/>
        <v>#DIV/0!</v>
      </c>
      <c r="K1003" s="43"/>
    </row>
    <row r="1004" spans="1:11" ht="14.25" hidden="1">
      <c r="A1004" s="7">
        <v>2140299</v>
      </c>
      <c r="B1004" s="7" t="s">
        <v>1468</v>
      </c>
      <c r="C1004" s="43"/>
      <c r="D1004" s="43"/>
      <c r="E1004" s="44">
        <f t="shared" si="388"/>
        <v>0</v>
      </c>
      <c r="F1004" s="43"/>
      <c r="G1004" s="43"/>
      <c r="H1004" s="43"/>
      <c r="I1004" s="48">
        <f t="shared" si="389"/>
        <v>0</v>
      </c>
      <c r="J1004" s="49" t="e">
        <f t="shared" si="390"/>
        <v>#DIV/0!</v>
      </c>
      <c r="K1004" s="43"/>
    </row>
    <row r="1005" spans="1:11" ht="14.25" hidden="1">
      <c r="A1005" s="7">
        <v>21403</v>
      </c>
      <c r="B1005" s="42" t="s">
        <v>1469</v>
      </c>
      <c r="C1005" s="9">
        <f aca="true" t="shared" si="391" ref="C1005:I1005">SUM(C1006:C1014)</f>
        <v>0</v>
      </c>
      <c r="D1005" s="9">
        <f t="shared" si="391"/>
        <v>0</v>
      </c>
      <c r="E1005" s="9">
        <f t="shared" si="391"/>
        <v>0</v>
      </c>
      <c r="F1005" s="9">
        <f t="shared" si="391"/>
        <v>0</v>
      </c>
      <c r="G1005" s="9">
        <f t="shared" si="391"/>
        <v>0</v>
      </c>
      <c r="H1005" s="9">
        <f t="shared" si="391"/>
        <v>0</v>
      </c>
      <c r="I1005" s="9">
        <f t="shared" si="391"/>
        <v>0</v>
      </c>
      <c r="J1005" s="46" t="e">
        <f t="shared" si="390"/>
        <v>#DIV/0!</v>
      </c>
      <c r="K1005" s="47"/>
    </row>
    <row r="1006" spans="1:11" ht="14.25" hidden="1">
      <c r="A1006" s="7">
        <v>2140301</v>
      </c>
      <c r="B1006" s="7" t="s">
        <v>707</v>
      </c>
      <c r="C1006" s="43"/>
      <c r="D1006" s="43"/>
      <c r="E1006" s="44">
        <f aca="true" t="shared" si="392" ref="E1006:E1014">SUM(F1006:H1006)</f>
        <v>0</v>
      </c>
      <c r="F1006" s="43"/>
      <c r="G1006" s="43"/>
      <c r="H1006" s="43"/>
      <c r="I1006" s="48">
        <f aca="true" t="shared" si="393" ref="I1006:I1014">E1006-D1006</f>
        <v>0</v>
      </c>
      <c r="J1006" s="49" t="e">
        <f aca="true" t="shared" si="394" ref="J1006:J1014">I1006/D1006*100</f>
        <v>#DIV/0!</v>
      </c>
      <c r="K1006" s="43"/>
    </row>
    <row r="1007" spans="1:11" ht="14.25" hidden="1">
      <c r="A1007" s="7">
        <v>2140302</v>
      </c>
      <c r="B1007" s="7" t="s">
        <v>708</v>
      </c>
      <c r="C1007" s="43"/>
      <c r="D1007" s="43"/>
      <c r="E1007" s="44">
        <f t="shared" si="392"/>
        <v>0</v>
      </c>
      <c r="F1007" s="43"/>
      <c r="G1007" s="43"/>
      <c r="H1007" s="43"/>
      <c r="I1007" s="48">
        <f t="shared" si="393"/>
        <v>0</v>
      </c>
      <c r="J1007" s="49" t="e">
        <f t="shared" si="394"/>
        <v>#DIV/0!</v>
      </c>
      <c r="K1007" s="43"/>
    </row>
    <row r="1008" spans="1:11" ht="14.25" hidden="1">
      <c r="A1008" s="7">
        <v>2140303</v>
      </c>
      <c r="B1008" s="7" t="s">
        <v>709</v>
      </c>
      <c r="C1008" s="43"/>
      <c r="D1008" s="43"/>
      <c r="E1008" s="44">
        <f t="shared" si="392"/>
        <v>0</v>
      </c>
      <c r="F1008" s="43"/>
      <c r="G1008" s="43"/>
      <c r="H1008" s="43"/>
      <c r="I1008" s="48">
        <f t="shared" si="393"/>
        <v>0</v>
      </c>
      <c r="J1008" s="49" t="e">
        <f t="shared" si="394"/>
        <v>#DIV/0!</v>
      </c>
      <c r="K1008" s="43"/>
    </row>
    <row r="1009" spans="1:11" ht="14.25" hidden="1">
      <c r="A1009" s="7">
        <v>2140304</v>
      </c>
      <c r="B1009" s="7" t="s">
        <v>1470</v>
      </c>
      <c r="C1009" s="43"/>
      <c r="D1009" s="43"/>
      <c r="E1009" s="44">
        <f t="shared" si="392"/>
        <v>0</v>
      </c>
      <c r="F1009" s="43"/>
      <c r="G1009" s="43"/>
      <c r="H1009" s="43"/>
      <c r="I1009" s="48">
        <f t="shared" si="393"/>
        <v>0</v>
      </c>
      <c r="J1009" s="49" t="e">
        <f t="shared" si="394"/>
        <v>#DIV/0!</v>
      </c>
      <c r="K1009" s="43"/>
    </row>
    <row r="1010" spans="1:11" ht="14.25" hidden="1">
      <c r="A1010" s="7">
        <v>2140305</v>
      </c>
      <c r="B1010" s="7" t="s">
        <v>1471</v>
      </c>
      <c r="C1010" s="43"/>
      <c r="D1010" s="43"/>
      <c r="E1010" s="44">
        <f t="shared" si="392"/>
        <v>0</v>
      </c>
      <c r="F1010" s="43"/>
      <c r="G1010" s="43"/>
      <c r="H1010" s="43"/>
      <c r="I1010" s="48">
        <f t="shared" si="393"/>
        <v>0</v>
      </c>
      <c r="J1010" s="49" t="e">
        <f t="shared" si="394"/>
        <v>#DIV/0!</v>
      </c>
      <c r="K1010" s="43"/>
    </row>
    <row r="1011" spans="1:11" ht="14.25" hidden="1">
      <c r="A1011" s="7">
        <v>2140306</v>
      </c>
      <c r="B1011" s="7" t="s">
        <v>1472</v>
      </c>
      <c r="C1011" s="43"/>
      <c r="D1011" s="43"/>
      <c r="E1011" s="44">
        <f t="shared" si="392"/>
        <v>0</v>
      </c>
      <c r="F1011" s="43"/>
      <c r="G1011" s="43"/>
      <c r="H1011" s="43"/>
      <c r="I1011" s="48">
        <f t="shared" si="393"/>
        <v>0</v>
      </c>
      <c r="J1011" s="49" t="e">
        <f t="shared" si="394"/>
        <v>#DIV/0!</v>
      </c>
      <c r="K1011" s="43"/>
    </row>
    <row r="1012" spans="1:11" ht="14.25" hidden="1">
      <c r="A1012" s="7">
        <v>2140307</v>
      </c>
      <c r="B1012" s="7" t="s">
        <v>1473</v>
      </c>
      <c r="C1012" s="43"/>
      <c r="D1012" s="43"/>
      <c r="E1012" s="44">
        <f t="shared" si="392"/>
        <v>0</v>
      </c>
      <c r="F1012" s="43"/>
      <c r="G1012" s="43"/>
      <c r="H1012" s="43"/>
      <c r="I1012" s="48">
        <f t="shared" si="393"/>
        <v>0</v>
      </c>
      <c r="J1012" s="49" t="e">
        <f t="shared" si="394"/>
        <v>#DIV/0!</v>
      </c>
      <c r="K1012" s="43"/>
    </row>
    <row r="1013" spans="1:11" ht="14.25" hidden="1">
      <c r="A1013" s="7">
        <v>2140308</v>
      </c>
      <c r="B1013" s="7" t="s">
        <v>1474</v>
      </c>
      <c r="C1013" s="43"/>
      <c r="D1013" s="43"/>
      <c r="E1013" s="44">
        <f t="shared" si="392"/>
        <v>0</v>
      </c>
      <c r="F1013" s="43"/>
      <c r="G1013" s="43"/>
      <c r="H1013" s="43"/>
      <c r="I1013" s="48">
        <f t="shared" si="393"/>
        <v>0</v>
      </c>
      <c r="J1013" s="49" t="e">
        <f t="shared" si="394"/>
        <v>#DIV/0!</v>
      </c>
      <c r="K1013" s="43"/>
    </row>
    <row r="1014" spans="1:11" ht="14.25" hidden="1">
      <c r="A1014" s="7">
        <v>2140399</v>
      </c>
      <c r="B1014" s="7" t="s">
        <v>1475</v>
      </c>
      <c r="C1014" s="43"/>
      <c r="D1014" s="43"/>
      <c r="E1014" s="44">
        <f t="shared" si="392"/>
        <v>0</v>
      </c>
      <c r="F1014" s="43"/>
      <c r="G1014" s="43"/>
      <c r="H1014" s="43"/>
      <c r="I1014" s="48">
        <f t="shared" si="393"/>
        <v>0</v>
      </c>
      <c r="J1014" s="49" t="e">
        <f t="shared" si="394"/>
        <v>#DIV/0!</v>
      </c>
      <c r="K1014" s="43"/>
    </row>
    <row r="1015" spans="1:11" ht="14.25" hidden="1">
      <c r="A1015" s="7">
        <v>21404</v>
      </c>
      <c r="B1015" s="42" t="s">
        <v>1476</v>
      </c>
      <c r="C1015" s="9">
        <f aca="true" t="shared" si="395" ref="C1015:I1015">SUM(C1016:C1019)</f>
        <v>0</v>
      </c>
      <c r="D1015" s="9">
        <f t="shared" si="395"/>
        <v>0</v>
      </c>
      <c r="E1015" s="9">
        <f t="shared" si="395"/>
        <v>0</v>
      </c>
      <c r="F1015" s="9">
        <f t="shared" si="395"/>
        <v>0</v>
      </c>
      <c r="G1015" s="9">
        <f t="shared" si="395"/>
        <v>0</v>
      </c>
      <c r="H1015" s="9">
        <f t="shared" si="395"/>
        <v>0</v>
      </c>
      <c r="I1015" s="9">
        <f t="shared" si="395"/>
        <v>0</v>
      </c>
      <c r="J1015" s="46" t="e">
        <f aca="true" t="shared" si="396" ref="J1015:J1020">I1015/D1015*100</f>
        <v>#DIV/0!</v>
      </c>
      <c r="K1015" s="47"/>
    </row>
    <row r="1016" spans="1:11" ht="14.25" hidden="1">
      <c r="A1016" s="7">
        <v>2140401</v>
      </c>
      <c r="B1016" s="7" t="s">
        <v>1477</v>
      </c>
      <c r="C1016" s="43"/>
      <c r="D1016" s="43"/>
      <c r="E1016" s="44">
        <f>SUM(F1016:H1016)</f>
        <v>0</v>
      </c>
      <c r="F1016" s="43"/>
      <c r="G1016" s="43"/>
      <c r="H1016" s="43"/>
      <c r="I1016" s="48">
        <f>E1016-D1016</f>
        <v>0</v>
      </c>
      <c r="J1016" s="49" t="e">
        <f t="shared" si="396"/>
        <v>#DIV/0!</v>
      </c>
      <c r="K1016" s="43"/>
    </row>
    <row r="1017" spans="1:11" ht="14.25" hidden="1">
      <c r="A1017" s="7">
        <v>2140402</v>
      </c>
      <c r="B1017" s="7" t="s">
        <v>1478</v>
      </c>
      <c r="C1017" s="43"/>
      <c r="D1017" s="43"/>
      <c r="E1017" s="44">
        <f>SUM(F1017:H1017)</f>
        <v>0</v>
      </c>
      <c r="F1017" s="43"/>
      <c r="G1017" s="43"/>
      <c r="H1017" s="43"/>
      <c r="I1017" s="48">
        <f>E1017-D1017</f>
        <v>0</v>
      </c>
      <c r="J1017" s="49" t="e">
        <f t="shared" si="396"/>
        <v>#DIV/0!</v>
      </c>
      <c r="K1017" s="43"/>
    </row>
    <row r="1018" spans="1:11" ht="14.25" hidden="1">
      <c r="A1018" s="7">
        <v>2140403</v>
      </c>
      <c r="B1018" s="7" t="s">
        <v>1479</v>
      </c>
      <c r="C1018" s="43"/>
      <c r="D1018" s="43"/>
      <c r="E1018" s="44">
        <f>SUM(F1018:H1018)</f>
        <v>0</v>
      </c>
      <c r="F1018" s="43"/>
      <c r="G1018" s="43"/>
      <c r="H1018" s="43"/>
      <c r="I1018" s="48">
        <f>E1018-D1018</f>
        <v>0</v>
      </c>
      <c r="J1018" s="49" t="e">
        <f t="shared" si="396"/>
        <v>#DIV/0!</v>
      </c>
      <c r="K1018" s="43"/>
    </row>
    <row r="1019" spans="1:11" ht="14.25" hidden="1">
      <c r="A1019" s="7">
        <v>2140499</v>
      </c>
      <c r="B1019" s="7" t="s">
        <v>1480</v>
      </c>
      <c r="C1019" s="43"/>
      <c r="D1019" s="43"/>
      <c r="E1019" s="44">
        <f>SUM(F1019:H1019)</f>
        <v>0</v>
      </c>
      <c r="F1019" s="43"/>
      <c r="G1019" s="43"/>
      <c r="H1019" s="43"/>
      <c r="I1019" s="48">
        <f>E1019-D1019</f>
        <v>0</v>
      </c>
      <c r="J1019" s="49" t="e">
        <f t="shared" si="396"/>
        <v>#DIV/0!</v>
      </c>
      <c r="K1019" s="43"/>
    </row>
    <row r="1020" spans="1:11" ht="14.25" hidden="1">
      <c r="A1020" s="7">
        <v>21405</v>
      </c>
      <c r="B1020" s="42" t="s">
        <v>1481</v>
      </c>
      <c r="C1020" s="9">
        <f aca="true" t="shared" si="397" ref="C1020:I1020">SUM(C1021:C1026)</f>
        <v>0</v>
      </c>
      <c r="D1020" s="9">
        <f t="shared" si="397"/>
        <v>0</v>
      </c>
      <c r="E1020" s="9">
        <f t="shared" si="397"/>
        <v>0</v>
      </c>
      <c r="F1020" s="9">
        <f t="shared" si="397"/>
        <v>0</v>
      </c>
      <c r="G1020" s="9">
        <f t="shared" si="397"/>
        <v>0</v>
      </c>
      <c r="H1020" s="9">
        <f t="shared" si="397"/>
        <v>0</v>
      </c>
      <c r="I1020" s="9">
        <f t="shared" si="397"/>
        <v>0</v>
      </c>
      <c r="J1020" s="46" t="e">
        <f t="shared" si="396"/>
        <v>#DIV/0!</v>
      </c>
      <c r="K1020" s="47"/>
    </row>
    <row r="1021" spans="1:11" ht="14.25" hidden="1">
      <c r="A1021" s="7">
        <v>2140501</v>
      </c>
      <c r="B1021" s="7" t="s">
        <v>707</v>
      </c>
      <c r="C1021" s="43"/>
      <c r="D1021" s="43"/>
      <c r="E1021" s="44">
        <f aca="true" t="shared" si="398" ref="E1021:E1026">SUM(F1021:H1021)</f>
        <v>0</v>
      </c>
      <c r="F1021" s="43"/>
      <c r="G1021" s="43"/>
      <c r="H1021" s="43"/>
      <c r="I1021" s="48">
        <f aca="true" t="shared" si="399" ref="I1021:I1026">E1021-D1021</f>
        <v>0</v>
      </c>
      <c r="J1021" s="49" t="e">
        <f aca="true" t="shared" si="400" ref="J1021:J1026">I1021/D1021*100</f>
        <v>#DIV/0!</v>
      </c>
      <c r="K1021" s="43"/>
    </row>
    <row r="1022" spans="1:11" ht="14.25" hidden="1">
      <c r="A1022" s="7">
        <v>2140502</v>
      </c>
      <c r="B1022" s="7" t="s">
        <v>708</v>
      </c>
      <c r="C1022" s="43"/>
      <c r="D1022" s="43"/>
      <c r="E1022" s="44">
        <f t="shared" si="398"/>
        <v>0</v>
      </c>
      <c r="F1022" s="43"/>
      <c r="G1022" s="43"/>
      <c r="H1022" s="43"/>
      <c r="I1022" s="48">
        <f t="shared" si="399"/>
        <v>0</v>
      </c>
      <c r="J1022" s="49" t="e">
        <f t="shared" si="400"/>
        <v>#DIV/0!</v>
      </c>
      <c r="K1022" s="43"/>
    </row>
    <row r="1023" spans="1:11" ht="14.25" hidden="1">
      <c r="A1023" s="7">
        <v>2140503</v>
      </c>
      <c r="B1023" s="7" t="s">
        <v>709</v>
      </c>
      <c r="C1023" s="43"/>
      <c r="D1023" s="43"/>
      <c r="E1023" s="44">
        <f t="shared" si="398"/>
        <v>0</v>
      </c>
      <c r="F1023" s="43"/>
      <c r="G1023" s="43"/>
      <c r="H1023" s="43"/>
      <c r="I1023" s="48">
        <f t="shared" si="399"/>
        <v>0</v>
      </c>
      <c r="J1023" s="49" t="e">
        <f t="shared" si="400"/>
        <v>#DIV/0!</v>
      </c>
      <c r="K1023" s="43"/>
    </row>
    <row r="1024" spans="1:11" ht="14.25" hidden="1">
      <c r="A1024" s="7">
        <v>2140504</v>
      </c>
      <c r="B1024" s="7" t="s">
        <v>1467</v>
      </c>
      <c r="C1024" s="43"/>
      <c r="D1024" s="43"/>
      <c r="E1024" s="44">
        <f t="shared" si="398"/>
        <v>0</v>
      </c>
      <c r="F1024" s="43"/>
      <c r="G1024" s="43"/>
      <c r="H1024" s="43"/>
      <c r="I1024" s="48">
        <f t="shared" si="399"/>
        <v>0</v>
      </c>
      <c r="J1024" s="49" t="e">
        <f t="shared" si="400"/>
        <v>#DIV/0!</v>
      </c>
      <c r="K1024" s="43"/>
    </row>
    <row r="1025" spans="1:11" ht="14.25" hidden="1">
      <c r="A1025" s="7">
        <v>2140505</v>
      </c>
      <c r="B1025" s="7" t="s">
        <v>1482</v>
      </c>
      <c r="C1025" s="43"/>
      <c r="D1025" s="43"/>
      <c r="E1025" s="44">
        <f t="shared" si="398"/>
        <v>0</v>
      </c>
      <c r="F1025" s="43"/>
      <c r="G1025" s="43"/>
      <c r="H1025" s="43"/>
      <c r="I1025" s="48">
        <f t="shared" si="399"/>
        <v>0</v>
      </c>
      <c r="J1025" s="49" t="e">
        <f t="shared" si="400"/>
        <v>#DIV/0!</v>
      </c>
      <c r="K1025" s="43"/>
    </row>
    <row r="1026" spans="1:11" ht="14.25" hidden="1">
      <c r="A1026" s="7">
        <v>2140599</v>
      </c>
      <c r="B1026" s="7" t="s">
        <v>1483</v>
      </c>
      <c r="C1026" s="43"/>
      <c r="D1026" s="43"/>
      <c r="E1026" s="44">
        <f t="shared" si="398"/>
        <v>0</v>
      </c>
      <c r="F1026" s="43"/>
      <c r="G1026" s="43"/>
      <c r="H1026" s="43"/>
      <c r="I1026" s="48">
        <f t="shared" si="399"/>
        <v>0</v>
      </c>
      <c r="J1026" s="49" t="e">
        <f t="shared" si="400"/>
        <v>#DIV/0!</v>
      </c>
      <c r="K1026" s="43"/>
    </row>
    <row r="1027" spans="1:11" ht="14.25" hidden="1">
      <c r="A1027" s="7">
        <v>21406</v>
      </c>
      <c r="B1027" s="42" t="s">
        <v>1484</v>
      </c>
      <c r="C1027" s="9">
        <f aca="true" t="shared" si="401" ref="C1027:I1027">SUM(C1028:C1031)</f>
        <v>0</v>
      </c>
      <c r="D1027" s="9">
        <f t="shared" si="401"/>
        <v>0</v>
      </c>
      <c r="E1027" s="9">
        <f t="shared" si="401"/>
        <v>0</v>
      </c>
      <c r="F1027" s="9">
        <f t="shared" si="401"/>
        <v>0</v>
      </c>
      <c r="G1027" s="9">
        <f t="shared" si="401"/>
        <v>0</v>
      </c>
      <c r="H1027" s="9">
        <f t="shared" si="401"/>
        <v>0</v>
      </c>
      <c r="I1027" s="9">
        <f t="shared" si="401"/>
        <v>0</v>
      </c>
      <c r="J1027" s="46" t="e">
        <f aca="true" t="shared" si="402" ref="J1027:J1036">I1027/D1027*100</f>
        <v>#DIV/0!</v>
      </c>
      <c r="K1027" s="47"/>
    </row>
    <row r="1028" spans="1:11" ht="14.25" hidden="1">
      <c r="A1028" s="7">
        <v>2140601</v>
      </c>
      <c r="B1028" s="7" t="s">
        <v>1485</v>
      </c>
      <c r="C1028" s="43"/>
      <c r="D1028" s="43"/>
      <c r="E1028" s="44">
        <f>SUM(F1028:H1028)</f>
        <v>0</v>
      </c>
      <c r="F1028" s="43"/>
      <c r="G1028" s="43"/>
      <c r="H1028" s="43"/>
      <c r="I1028" s="48">
        <f>E1028-D1028</f>
        <v>0</v>
      </c>
      <c r="J1028" s="49" t="e">
        <f t="shared" si="402"/>
        <v>#DIV/0!</v>
      </c>
      <c r="K1028" s="43"/>
    </row>
    <row r="1029" spans="1:11" ht="14.25" hidden="1">
      <c r="A1029" s="7">
        <v>2140602</v>
      </c>
      <c r="B1029" s="7" t="s">
        <v>1486</v>
      </c>
      <c r="C1029" s="43"/>
      <c r="D1029" s="43"/>
      <c r="E1029" s="44">
        <f>SUM(F1029:H1029)</f>
        <v>0</v>
      </c>
      <c r="F1029" s="43"/>
      <c r="G1029" s="43"/>
      <c r="H1029" s="43"/>
      <c r="I1029" s="48">
        <f>E1029-D1029</f>
        <v>0</v>
      </c>
      <c r="J1029" s="49" t="e">
        <f t="shared" si="402"/>
        <v>#DIV/0!</v>
      </c>
      <c r="K1029" s="43"/>
    </row>
    <row r="1030" spans="1:11" ht="14.25" hidden="1">
      <c r="A1030" s="7">
        <v>2140603</v>
      </c>
      <c r="B1030" s="7" t="s">
        <v>1487</v>
      </c>
      <c r="C1030" s="43"/>
      <c r="D1030" s="43"/>
      <c r="E1030" s="44">
        <f>SUM(F1030:H1030)</f>
        <v>0</v>
      </c>
      <c r="F1030" s="43"/>
      <c r="G1030" s="43"/>
      <c r="H1030" s="43"/>
      <c r="I1030" s="48">
        <f>E1030-D1030</f>
        <v>0</v>
      </c>
      <c r="J1030" s="49" t="e">
        <f t="shared" si="402"/>
        <v>#DIV/0!</v>
      </c>
      <c r="K1030" s="43"/>
    </row>
    <row r="1031" spans="1:11" ht="14.25" hidden="1">
      <c r="A1031" s="7">
        <v>2140699</v>
      </c>
      <c r="B1031" s="7" t="s">
        <v>1488</v>
      </c>
      <c r="C1031" s="43"/>
      <c r="D1031" s="43"/>
      <c r="E1031" s="44">
        <f>SUM(F1031:H1031)</f>
        <v>0</v>
      </c>
      <c r="F1031" s="43"/>
      <c r="G1031" s="43"/>
      <c r="H1031" s="43"/>
      <c r="I1031" s="48">
        <f>E1031-D1031</f>
        <v>0</v>
      </c>
      <c r="J1031" s="49" t="e">
        <f t="shared" si="402"/>
        <v>#DIV/0!</v>
      </c>
      <c r="K1031" s="43"/>
    </row>
    <row r="1032" spans="1:11" ht="14.25" hidden="1">
      <c r="A1032" s="7">
        <v>21499</v>
      </c>
      <c r="B1032" s="42" t="s">
        <v>1489</v>
      </c>
      <c r="C1032" s="9">
        <f aca="true" t="shared" si="403" ref="C1032:I1032">SUM(C1033:C1034)</f>
        <v>0</v>
      </c>
      <c r="D1032" s="9">
        <f t="shared" si="403"/>
        <v>0</v>
      </c>
      <c r="E1032" s="9">
        <f t="shared" si="403"/>
        <v>0</v>
      </c>
      <c r="F1032" s="9">
        <f t="shared" si="403"/>
        <v>0</v>
      </c>
      <c r="G1032" s="9">
        <f t="shared" si="403"/>
        <v>0</v>
      </c>
      <c r="H1032" s="9">
        <f t="shared" si="403"/>
        <v>0</v>
      </c>
      <c r="I1032" s="9">
        <f t="shared" si="403"/>
        <v>0</v>
      </c>
      <c r="J1032" s="46" t="e">
        <f t="shared" si="402"/>
        <v>#DIV/0!</v>
      </c>
      <c r="K1032" s="47"/>
    </row>
    <row r="1033" spans="1:11" ht="14.25" hidden="1">
      <c r="A1033" s="7">
        <v>2149901</v>
      </c>
      <c r="B1033" s="7" t="s">
        <v>1490</v>
      </c>
      <c r="C1033" s="43"/>
      <c r="D1033" s="43"/>
      <c r="E1033" s="44">
        <f>SUM(F1033:H1033)</f>
        <v>0</v>
      </c>
      <c r="F1033" s="43"/>
      <c r="G1033" s="43"/>
      <c r="H1033" s="43"/>
      <c r="I1033" s="48">
        <f>E1033-D1033</f>
        <v>0</v>
      </c>
      <c r="J1033" s="49" t="e">
        <f t="shared" si="402"/>
        <v>#DIV/0!</v>
      </c>
      <c r="K1033" s="43"/>
    </row>
    <row r="1034" spans="1:11" ht="14.25" hidden="1">
      <c r="A1034" s="7">
        <v>2149999</v>
      </c>
      <c r="B1034" s="7" t="s">
        <v>1491</v>
      </c>
      <c r="C1034" s="43"/>
      <c r="D1034" s="43"/>
      <c r="E1034" s="44">
        <f>SUM(F1034:H1034)</f>
        <v>0</v>
      </c>
      <c r="F1034" s="43"/>
      <c r="G1034" s="43"/>
      <c r="H1034" s="43"/>
      <c r="I1034" s="48">
        <f>E1034-D1034</f>
        <v>0</v>
      </c>
      <c r="J1034" s="49" t="e">
        <f t="shared" si="402"/>
        <v>#DIV/0!</v>
      </c>
      <c r="K1034" s="43"/>
    </row>
    <row r="1035" spans="1:11" ht="14.25" hidden="1">
      <c r="A1035" s="7">
        <v>215</v>
      </c>
      <c r="B1035" s="42" t="s">
        <v>1492</v>
      </c>
      <c r="C1035" s="9">
        <f aca="true" t="shared" si="404" ref="C1035:I1035">C1036+C1046+C1062+C1067+C1081+C1088+C1095</f>
        <v>0</v>
      </c>
      <c r="D1035" s="9">
        <f t="shared" si="404"/>
        <v>0</v>
      </c>
      <c r="E1035" s="9">
        <f t="shared" si="404"/>
        <v>0</v>
      </c>
      <c r="F1035" s="9">
        <f t="shared" si="404"/>
        <v>0</v>
      </c>
      <c r="G1035" s="9">
        <f t="shared" si="404"/>
        <v>0</v>
      </c>
      <c r="H1035" s="9">
        <f t="shared" si="404"/>
        <v>0</v>
      </c>
      <c r="I1035" s="9">
        <f t="shared" si="404"/>
        <v>0</v>
      </c>
      <c r="J1035" s="46" t="e">
        <f t="shared" si="402"/>
        <v>#DIV/0!</v>
      </c>
      <c r="K1035" s="47"/>
    </row>
    <row r="1036" spans="1:11" ht="14.25" hidden="1">
      <c r="A1036" s="7">
        <v>21501</v>
      </c>
      <c r="B1036" s="42" t="s">
        <v>1493</v>
      </c>
      <c r="C1036" s="9">
        <f aca="true" t="shared" si="405" ref="C1036:I1036">SUM(C1037:C1045)</f>
        <v>0</v>
      </c>
      <c r="D1036" s="9">
        <f t="shared" si="405"/>
        <v>0</v>
      </c>
      <c r="E1036" s="9">
        <f t="shared" si="405"/>
        <v>0</v>
      </c>
      <c r="F1036" s="9">
        <f t="shared" si="405"/>
        <v>0</v>
      </c>
      <c r="G1036" s="9">
        <f t="shared" si="405"/>
        <v>0</v>
      </c>
      <c r="H1036" s="9">
        <f t="shared" si="405"/>
        <v>0</v>
      </c>
      <c r="I1036" s="9">
        <f t="shared" si="405"/>
        <v>0</v>
      </c>
      <c r="J1036" s="46" t="e">
        <f t="shared" si="402"/>
        <v>#DIV/0!</v>
      </c>
      <c r="K1036" s="47"/>
    </row>
    <row r="1037" spans="1:11" ht="14.25" hidden="1">
      <c r="A1037" s="7">
        <v>2150101</v>
      </c>
      <c r="B1037" s="7" t="s">
        <v>707</v>
      </c>
      <c r="C1037" s="43"/>
      <c r="D1037" s="43"/>
      <c r="E1037" s="44">
        <f aca="true" t="shared" si="406" ref="E1037:E1045">SUM(F1037:H1037)</f>
        <v>0</v>
      </c>
      <c r="F1037" s="43"/>
      <c r="G1037" s="43"/>
      <c r="H1037" s="43"/>
      <c r="I1037" s="48">
        <f aca="true" t="shared" si="407" ref="I1037:I1045">E1037-D1037</f>
        <v>0</v>
      </c>
      <c r="J1037" s="49" t="e">
        <f aca="true" t="shared" si="408" ref="J1037:J1046">I1037/D1037*100</f>
        <v>#DIV/0!</v>
      </c>
      <c r="K1037" s="43"/>
    </row>
    <row r="1038" spans="1:11" ht="14.25" hidden="1">
      <c r="A1038" s="7">
        <v>2150102</v>
      </c>
      <c r="B1038" s="7" t="s">
        <v>708</v>
      </c>
      <c r="C1038" s="43"/>
      <c r="D1038" s="43"/>
      <c r="E1038" s="44">
        <f t="shared" si="406"/>
        <v>0</v>
      </c>
      <c r="F1038" s="43"/>
      <c r="G1038" s="43"/>
      <c r="H1038" s="43"/>
      <c r="I1038" s="48">
        <f t="shared" si="407"/>
        <v>0</v>
      </c>
      <c r="J1038" s="49" t="e">
        <f t="shared" si="408"/>
        <v>#DIV/0!</v>
      </c>
      <c r="K1038" s="43"/>
    </row>
    <row r="1039" spans="1:11" ht="14.25" hidden="1">
      <c r="A1039" s="7">
        <v>2150103</v>
      </c>
      <c r="B1039" s="7" t="s">
        <v>709</v>
      </c>
      <c r="C1039" s="43"/>
      <c r="D1039" s="43"/>
      <c r="E1039" s="44">
        <f t="shared" si="406"/>
        <v>0</v>
      </c>
      <c r="F1039" s="43"/>
      <c r="G1039" s="43"/>
      <c r="H1039" s="43"/>
      <c r="I1039" s="48">
        <f t="shared" si="407"/>
        <v>0</v>
      </c>
      <c r="J1039" s="49" t="e">
        <f t="shared" si="408"/>
        <v>#DIV/0!</v>
      </c>
      <c r="K1039" s="43"/>
    </row>
    <row r="1040" spans="1:11" ht="14.25" hidden="1">
      <c r="A1040" s="7">
        <v>2150104</v>
      </c>
      <c r="B1040" s="7" t="s">
        <v>1494</v>
      </c>
      <c r="C1040" s="43"/>
      <c r="D1040" s="43"/>
      <c r="E1040" s="44">
        <f t="shared" si="406"/>
        <v>0</v>
      </c>
      <c r="F1040" s="43"/>
      <c r="G1040" s="43"/>
      <c r="H1040" s="43"/>
      <c r="I1040" s="48">
        <f t="shared" si="407"/>
        <v>0</v>
      </c>
      <c r="J1040" s="49" t="e">
        <f t="shared" si="408"/>
        <v>#DIV/0!</v>
      </c>
      <c r="K1040" s="43"/>
    </row>
    <row r="1041" spans="1:11" ht="14.25" hidden="1">
      <c r="A1041" s="7">
        <v>2150105</v>
      </c>
      <c r="B1041" s="7" t="s">
        <v>1495</v>
      </c>
      <c r="C1041" s="43"/>
      <c r="D1041" s="43"/>
      <c r="E1041" s="44">
        <f t="shared" si="406"/>
        <v>0</v>
      </c>
      <c r="F1041" s="43"/>
      <c r="G1041" s="43"/>
      <c r="H1041" s="43"/>
      <c r="I1041" s="48">
        <f t="shared" si="407"/>
        <v>0</v>
      </c>
      <c r="J1041" s="49" t="e">
        <f t="shared" si="408"/>
        <v>#DIV/0!</v>
      </c>
      <c r="K1041" s="43"/>
    </row>
    <row r="1042" spans="1:11" ht="14.25" hidden="1">
      <c r="A1042" s="7">
        <v>2150106</v>
      </c>
      <c r="B1042" s="7" t="s">
        <v>1496</v>
      </c>
      <c r="C1042" s="43"/>
      <c r="D1042" s="43"/>
      <c r="E1042" s="44">
        <f t="shared" si="406"/>
        <v>0</v>
      </c>
      <c r="F1042" s="43"/>
      <c r="G1042" s="43"/>
      <c r="H1042" s="43"/>
      <c r="I1042" s="48">
        <f t="shared" si="407"/>
        <v>0</v>
      </c>
      <c r="J1042" s="49" t="e">
        <f t="shared" si="408"/>
        <v>#DIV/0!</v>
      </c>
      <c r="K1042" s="43"/>
    </row>
    <row r="1043" spans="1:11" ht="14.25" hidden="1">
      <c r="A1043" s="7">
        <v>2150107</v>
      </c>
      <c r="B1043" s="7" t="s">
        <v>1497</v>
      </c>
      <c r="C1043" s="43"/>
      <c r="D1043" s="43"/>
      <c r="E1043" s="44">
        <f t="shared" si="406"/>
        <v>0</v>
      </c>
      <c r="F1043" s="43"/>
      <c r="G1043" s="43"/>
      <c r="H1043" s="43"/>
      <c r="I1043" s="48">
        <f t="shared" si="407"/>
        <v>0</v>
      </c>
      <c r="J1043" s="49" t="e">
        <f t="shared" si="408"/>
        <v>#DIV/0!</v>
      </c>
      <c r="K1043" s="43"/>
    </row>
    <row r="1044" spans="1:11" ht="14.25" hidden="1">
      <c r="A1044" s="7">
        <v>2150108</v>
      </c>
      <c r="B1044" s="7" t="s">
        <v>1498</v>
      </c>
      <c r="C1044" s="43"/>
      <c r="D1044" s="43"/>
      <c r="E1044" s="44">
        <f t="shared" si="406"/>
        <v>0</v>
      </c>
      <c r="F1044" s="43"/>
      <c r="G1044" s="43"/>
      <c r="H1044" s="43"/>
      <c r="I1044" s="48">
        <f t="shared" si="407"/>
        <v>0</v>
      </c>
      <c r="J1044" s="49" t="e">
        <f t="shared" si="408"/>
        <v>#DIV/0!</v>
      </c>
      <c r="K1044" s="43"/>
    </row>
    <row r="1045" spans="1:11" ht="14.25" hidden="1">
      <c r="A1045" s="7">
        <v>2150199</v>
      </c>
      <c r="B1045" s="7" t="s">
        <v>1499</v>
      </c>
      <c r="C1045" s="43"/>
      <c r="D1045" s="43"/>
      <c r="E1045" s="44">
        <f t="shared" si="406"/>
        <v>0</v>
      </c>
      <c r="F1045" s="43"/>
      <c r="G1045" s="43"/>
      <c r="H1045" s="43"/>
      <c r="I1045" s="48">
        <f t="shared" si="407"/>
        <v>0</v>
      </c>
      <c r="J1045" s="49" t="e">
        <f t="shared" si="408"/>
        <v>#DIV/0!</v>
      </c>
      <c r="K1045" s="43"/>
    </row>
    <row r="1046" spans="1:11" ht="14.25" hidden="1">
      <c r="A1046" s="7">
        <v>21502</v>
      </c>
      <c r="B1046" s="42" t="s">
        <v>1500</v>
      </c>
      <c r="C1046" s="9">
        <f aca="true" t="shared" si="409" ref="C1046:I1046">SUM(C1047:C1061)</f>
        <v>0</v>
      </c>
      <c r="D1046" s="9">
        <f t="shared" si="409"/>
        <v>0</v>
      </c>
      <c r="E1046" s="9">
        <f t="shared" si="409"/>
        <v>0</v>
      </c>
      <c r="F1046" s="9">
        <f t="shared" si="409"/>
        <v>0</v>
      </c>
      <c r="G1046" s="9">
        <f t="shared" si="409"/>
        <v>0</v>
      </c>
      <c r="H1046" s="9">
        <f t="shared" si="409"/>
        <v>0</v>
      </c>
      <c r="I1046" s="9">
        <f t="shared" si="409"/>
        <v>0</v>
      </c>
      <c r="J1046" s="46" t="e">
        <f t="shared" si="408"/>
        <v>#DIV/0!</v>
      </c>
      <c r="K1046" s="47"/>
    </row>
    <row r="1047" spans="1:11" ht="14.25" hidden="1">
      <c r="A1047" s="7">
        <v>2150201</v>
      </c>
      <c r="B1047" s="7" t="s">
        <v>707</v>
      </c>
      <c r="C1047" s="43"/>
      <c r="D1047" s="43"/>
      <c r="E1047" s="44">
        <f aca="true" t="shared" si="410" ref="E1047:E1061">SUM(F1047:H1047)</f>
        <v>0</v>
      </c>
      <c r="F1047" s="43"/>
      <c r="G1047" s="43"/>
      <c r="H1047" s="43"/>
      <c r="I1047" s="48">
        <f aca="true" t="shared" si="411" ref="I1047:I1061">E1047-D1047</f>
        <v>0</v>
      </c>
      <c r="J1047" s="49" t="e">
        <f aca="true" t="shared" si="412" ref="J1047:J1061">I1047/D1047*100</f>
        <v>#DIV/0!</v>
      </c>
      <c r="K1047" s="43"/>
    </row>
    <row r="1048" spans="1:11" ht="14.25" hidden="1">
      <c r="A1048" s="7">
        <v>2150202</v>
      </c>
      <c r="B1048" s="7" t="s">
        <v>708</v>
      </c>
      <c r="C1048" s="43"/>
      <c r="D1048" s="43"/>
      <c r="E1048" s="44">
        <f t="shared" si="410"/>
        <v>0</v>
      </c>
      <c r="F1048" s="43"/>
      <c r="G1048" s="43"/>
      <c r="H1048" s="43"/>
      <c r="I1048" s="48">
        <f t="shared" si="411"/>
        <v>0</v>
      </c>
      <c r="J1048" s="49" t="e">
        <f t="shared" si="412"/>
        <v>#DIV/0!</v>
      </c>
      <c r="K1048" s="43"/>
    </row>
    <row r="1049" spans="1:11" ht="14.25" hidden="1">
      <c r="A1049" s="7">
        <v>2150203</v>
      </c>
      <c r="B1049" s="7" t="s">
        <v>709</v>
      </c>
      <c r="C1049" s="43"/>
      <c r="D1049" s="43"/>
      <c r="E1049" s="44">
        <f t="shared" si="410"/>
        <v>0</v>
      </c>
      <c r="F1049" s="43"/>
      <c r="G1049" s="43"/>
      <c r="H1049" s="43"/>
      <c r="I1049" s="48">
        <f t="shared" si="411"/>
        <v>0</v>
      </c>
      <c r="J1049" s="49" t="e">
        <f t="shared" si="412"/>
        <v>#DIV/0!</v>
      </c>
      <c r="K1049" s="43"/>
    </row>
    <row r="1050" spans="1:11" ht="14.25" hidden="1">
      <c r="A1050" s="7">
        <v>2150204</v>
      </c>
      <c r="B1050" s="7" t="s">
        <v>1501</v>
      </c>
      <c r="C1050" s="43"/>
      <c r="D1050" s="43"/>
      <c r="E1050" s="44">
        <f t="shared" si="410"/>
        <v>0</v>
      </c>
      <c r="F1050" s="43"/>
      <c r="G1050" s="43"/>
      <c r="H1050" s="43"/>
      <c r="I1050" s="48">
        <f t="shared" si="411"/>
        <v>0</v>
      </c>
      <c r="J1050" s="49" t="e">
        <f t="shared" si="412"/>
        <v>#DIV/0!</v>
      </c>
      <c r="K1050" s="43"/>
    </row>
    <row r="1051" spans="1:11" ht="14.25" hidden="1">
      <c r="A1051" s="7">
        <v>2150205</v>
      </c>
      <c r="B1051" s="7" t="s">
        <v>1502</v>
      </c>
      <c r="C1051" s="43"/>
      <c r="D1051" s="43"/>
      <c r="E1051" s="44">
        <f t="shared" si="410"/>
        <v>0</v>
      </c>
      <c r="F1051" s="43"/>
      <c r="G1051" s="43"/>
      <c r="H1051" s="43"/>
      <c r="I1051" s="48">
        <f t="shared" si="411"/>
        <v>0</v>
      </c>
      <c r="J1051" s="49" t="e">
        <f t="shared" si="412"/>
        <v>#DIV/0!</v>
      </c>
      <c r="K1051" s="43"/>
    </row>
    <row r="1052" spans="1:11" ht="14.25" hidden="1">
      <c r="A1052" s="7">
        <v>2150206</v>
      </c>
      <c r="B1052" s="7" t="s">
        <v>1503</v>
      </c>
      <c r="C1052" s="43"/>
      <c r="D1052" s="43"/>
      <c r="E1052" s="44">
        <f t="shared" si="410"/>
        <v>0</v>
      </c>
      <c r="F1052" s="43"/>
      <c r="G1052" s="43"/>
      <c r="H1052" s="43"/>
      <c r="I1052" s="48">
        <f t="shared" si="411"/>
        <v>0</v>
      </c>
      <c r="J1052" s="49" t="e">
        <f t="shared" si="412"/>
        <v>#DIV/0!</v>
      </c>
      <c r="K1052" s="43"/>
    </row>
    <row r="1053" spans="1:11" ht="14.25" hidden="1">
      <c r="A1053" s="7">
        <v>2150207</v>
      </c>
      <c r="B1053" s="7" t="s">
        <v>1504</v>
      </c>
      <c r="C1053" s="43"/>
      <c r="D1053" s="43"/>
      <c r="E1053" s="44">
        <f t="shared" si="410"/>
        <v>0</v>
      </c>
      <c r="F1053" s="43"/>
      <c r="G1053" s="43"/>
      <c r="H1053" s="43"/>
      <c r="I1053" s="48">
        <f t="shared" si="411"/>
        <v>0</v>
      </c>
      <c r="J1053" s="49" t="e">
        <f t="shared" si="412"/>
        <v>#DIV/0!</v>
      </c>
      <c r="K1053" s="43"/>
    </row>
    <row r="1054" spans="1:11" ht="14.25" hidden="1">
      <c r="A1054" s="7">
        <v>2150208</v>
      </c>
      <c r="B1054" s="7" t="s">
        <v>1505</v>
      </c>
      <c r="C1054" s="43"/>
      <c r="D1054" s="43"/>
      <c r="E1054" s="44">
        <f t="shared" si="410"/>
        <v>0</v>
      </c>
      <c r="F1054" s="43"/>
      <c r="G1054" s="43"/>
      <c r="H1054" s="43"/>
      <c r="I1054" s="48">
        <f t="shared" si="411"/>
        <v>0</v>
      </c>
      <c r="J1054" s="49" t="e">
        <f t="shared" si="412"/>
        <v>#DIV/0!</v>
      </c>
      <c r="K1054" s="43"/>
    </row>
    <row r="1055" spans="1:11" ht="14.25" hidden="1">
      <c r="A1055" s="7">
        <v>2150209</v>
      </c>
      <c r="B1055" s="7" t="s">
        <v>1506</v>
      </c>
      <c r="C1055" s="43"/>
      <c r="D1055" s="43"/>
      <c r="E1055" s="44">
        <f t="shared" si="410"/>
        <v>0</v>
      </c>
      <c r="F1055" s="43"/>
      <c r="G1055" s="43"/>
      <c r="H1055" s="43"/>
      <c r="I1055" s="48">
        <f t="shared" si="411"/>
        <v>0</v>
      </c>
      <c r="J1055" s="49" t="e">
        <f t="shared" si="412"/>
        <v>#DIV/0!</v>
      </c>
      <c r="K1055" s="43"/>
    </row>
    <row r="1056" spans="1:11" ht="14.25" hidden="1">
      <c r="A1056" s="7">
        <v>2150210</v>
      </c>
      <c r="B1056" s="7" t="s">
        <v>1507</v>
      </c>
      <c r="C1056" s="43"/>
      <c r="D1056" s="43"/>
      <c r="E1056" s="44">
        <f t="shared" si="410"/>
        <v>0</v>
      </c>
      <c r="F1056" s="43"/>
      <c r="G1056" s="43"/>
      <c r="H1056" s="43"/>
      <c r="I1056" s="48">
        <f t="shared" si="411"/>
        <v>0</v>
      </c>
      <c r="J1056" s="49" t="e">
        <f t="shared" si="412"/>
        <v>#DIV/0!</v>
      </c>
      <c r="K1056" s="43"/>
    </row>
    <row r="1057" spans="1:11" ht="14.25" hidden="1">
      <c r="A1057" s="7">
        <v>2150212</v>
      </c>
      <c r="B1057" s="7" t="s">
        <v>1508</v>
      </c>
      <c r="C1057" s="43"/>
      <c r="D1057" s="43"/>
      <c r="E1057" s="44">
        <f t="shared" si="410"/>
        <v>0</v>
      </c>
      <c r="F1057" s="43"/>
      <c r="G1057" s="43"/>
      <c r="H1057" s="43"/>
      <c r="I1057" s="48">
        <f t="shared" si="411"/>
        <v>0</v>
      </c>
      <c r="J1057" s="49" t="e">
        <f t="shared" si="412"/>
        <v>#DIV/0!</v>
      </c>
      <c r="K1057" s="43"/>
    </row>
    <row r="1058" spans="1:11" ht="14.25" hidden="1">
      <c r="A1058" s="7">
        <v>2150213</v>
      </c>
      <c r="B1058" s="7" t="s">
        <v>1509</v>
      </c>
      <c r="C1058" s="43"/>
      <c r="D1058" s="43"/>
      <c r="E1058" s="44">
        <f t="shared" si="410"/>
        <v>0</v>
      </c>
      <c r="F1058" s="43"/>
      <c r="G1058" s="43"/>
      <c r="H1058" s="43"/>
      <c r="I1058" s="48">
        <f t="shared" si="411"/>
        <v>0</v>
      </c>
      <c r="J1058" s="49" t="e">
        <f t="shared" si="412"/>
        <v>#DIV/0!</v>
      </c>
      <c r="K1058" s="43"/>
    </row>
    <row r="1059" spans="1:11" ht="14.25" hidden="1">
      <c r="A1059" s="7">
        <v>2150214</v>
      </c>
      <c r="B1059" s="7" t="s">
        <v>1510</v>
      </c>
      <c r="C1059" s="43"/>
      <c r="D1059" s="43"/>
      <c r="E1059" s="44">
        <f t="shared" si="410"/>
        <v>0</v>
      </c>
      <c r="F1059" s="43"/>
      <c r="G1059" s="43"/>
      <c r="H1059" s="43"/>
      <c r="I1059" s="48">
        <f t="shared" si="411"/>
        <v>0</v>
      </c>
      <c r="J1059" s="49" t="e">
        <f t="shared" si="412"/>
        <v>#DIV/0!</v>
      </c>
      <c r="K1059" s="43"/>
    </row>
    <row r="1060" spans="1:11" ht="14.25" hidden="1">
      <c r="A1060" s="7">
        <v>2150215</v>
      </c>
      <c r="B1060" s="7" t="s">
        <v>1511</v>
      </c>
      <c r="C1060" s="43"/>
      <c r="D1060" s="43"/>
      <c r="E1060" s="44">
        <f t="shared" si="410"/>
        <v>0</v>
      </c>
      <c r="F1060" s="43"/>
      <c r="G1060" s="43"/>
      <c r="H1060" s="43"/>
      <c r="I1060" s="48">
        <f t="shared" si="411"/>
        <v>0</v>
      </c>
      <c r="J1060" s="49" t="e">
        <f t="shared" si="412"/>
        <v>#DIV/0!</v>
      </c>
      <c r="K1060" s="43"/>
    </row>
    <row r="1061" spans="1:11" ht="14.25" hidden="1">
      <c r="A1061" s="7">
        <v>2150299</v>
      </c>
      <c r="B1061" s="7" t="s">
        <v>1512</v>
      </c>
      <c r="C1061" s="43"/>
      <c r="D1061" s="43"/>
      <c r="E1061" s="44">
        <f t="shared" si="410"/>
        <v>0</v>
      </c>
      <c r="F1061" s="43"/>
      <c r="G1061" s="43"/>
      <c r="H1061" s="43"/>
      <c r="I1061" s="48">
        <f t="shared" si="411"/>
        <v>0</v>
      </c>
      <c r="J1061" s="49" t="e">
        <f t="shared" si="412"/>
        <v>#DIV/0!</v>
      </c>
      <c r="K1061" s="43"/>
    </row>
    <row r="1062" spans="1:11" ht="14.25" hidden="1">
      <c r="A1062" s="7">
        <v>21503</v>
      </c>
      <c r="B1062" s="42" t="s">
        <v>1513</v>
      </c>
      <c r="C1062" s="9">
        <f aca="true" t="shared" si="413" ref="C1062:I1062">SUM(C1063:C1066)</f>
        <v>0</v>
      </c>
      <c r="D1062" s="9">
        <f t="shared" si="413"/>
        <v>0</v>
      </c>
      <c r="E1062" s="9">
        <f t="shared" si="413"/>
        <v>0</v>
      </c>
      <c r="F1062" s="9">
        <f t="shared" si="413"/>
        <v>0</v>
      </c>
      <c r="G1062" s="9">
        <f t="shared" si="413"/>
        <v>0</v>
      </c>
      <c r="H1062" s="9">
        <f t="shared" si="413"/>
        <v>0</v>
      </c>
      <c r="I1062" s="9">
        <f t="shared" si="413"/>
        <v>0</v>
      </c>
      <c r="J1062" s="46" t="e">
        <f aca="true" t="shared" si="414" ref="J1062:J1067">I1062/D1062*100</f>
        <v>#DIV/0!</v>
      </c>
      <c r="K1062" s="47"/>
    </row>
    <row r="1063" spans="1:11" ht="14.25" hidden="1">
      <c r="A1063" s="7">
        <v>2150301</v>
      </c>
      <c r="B1063" s="7" t="s">
        <v>707</v>
      </c>
      <c r="C1063" s="43"/>
      <c r="D1063" s="43"/>
      <c r="E1063" s="44">
        <f>SUM(F1063:H1063)</f>
        <v>0</v>
      </c>
      <c r="F1063" s="43"/>
      <c r="G1063" s="43"/>
      <c r="H1063" s="43"/>
      <c r="I1063" s="48">
        <f>E1063-D1063</f>
        <v>0</v>
      </c>
      <c r="J1063" s="49" t="e">
        <f t="shared" si="414"/>
        <v>#DIV/0!</v>
      </c>
      <c r="K1063" s="43"/>
    </row>
    <row r="1064" spans="1:11" ht="14.25" hidden="1">
      <c r="A1064" s="7">
        <v>2150302</v>
      </c>
      <c r="B1064" s="7" t="s">
        <v>708</v>
      </c>
      <c r="C1064" s="43"/>
      <c r="D1064" s="43"/>
      <c r="E1064" s="44">
        <f>SUM(F1064:H1064)</f>
        <v>0</v>
      </c>
      <c r="F1064" s="43"/>
      <c r="G1064" s="43"/>
      <c r="H1064" s="43"/>
      <c r="I1064" s="48">
        <f>E1064-D1064</f>
        <v>0</v>
      </c>
      <c r="J1064" s="49" t="e">
        <f t="shared" si="414"/>
        <v>#DIV/0!</v>
      </c>
      <c r="K1064" s="43"/>
    </row>
    <row r="1065" spans="1:11" ht="14.25" hidden="1">
      <c r="A1065" s="7">
        <v>2150303</v>
      </c>
      <c r="B1065" s="7" t="s">
        <v>709</v>
      </c>
      <c r="C1065" s="43"/>
      <c r="D1065" s="43"/>
      <c r="E1065" s="44">
        <f>SUM(F1065:H1065)</f>
        <v>0</v>
      </c>
      <c r="F1065" s="43"/>
      <c r="G1065" s="43"/>
      <c r="H1065" s="43"/>
      <c r="I1065" s="48">
        <f>E1065-D1065</f>
        <v>0</v>
      </c>
      <c r="J1065" s="49" t="e">
        <f t="shared" si="414"/>
        <v>#DIV/0!</v>
      </c>
      <c r="K1065" s="43"/>
    </row>
    <row r="1066" spans="1:11" ht="14.25" hidden="1">
      <c r="A1066" s="7">
        <v>2150399</v>
      </c>
      <c r="B1066" s="7" t="s">
        <v>1514</v>
      </c>
      <c r="C1066" s="43"/>
      <c r="D1066" s="43"/>
      <c r="E1066" s="44">
        <f>SUM(F1066:H1066)</f>
        <v>0</v>
      </c>
      <c r="F1066" s="43"/>
      <c r="G1066" s="43"/>
      <c r="H1066" s="43"/>
      <c r="I1066" s="48">
        <f>E1066-D1066</f>
        <v>0</v>
      </c>
      <c r="J1066" s="49" t="e">
        <f t="shared" si="414"/>
        <v>#DIV/0!</v>
      </c>
      <c r="K1066" s="43"/>
    </row>
    <row r="1067" spans="1:11" ht="14.25" hidden="1">
      <c r="A1067" s="7">
        <v>21505</v>
      </c>
      <c r="B1067" s="42" t="s">
        <v>1515</v>
      </c>
      <c r="C1067" s="9">
        <f aca="true" t="shared" si="415" ref="C1067:I1067">SUM(C1068:C1080)</f>
        <v>0</v>
      </c>
      <c r="D1067" s="9">
        <f t="shared" si="415"/>
        <v>0</v>
      </c>
      <c r="E1067" s="9">
        <f t="shared" si="415"/>
        <v>0</v>
      </c>
      <c r="F1067" s="9">
        <f t="shared" si="415"/>
        <v>0</v>
      </c>
      <c r="G1067" s="9">
        <f t="shared" si="415"/>
        <v>0</v>
      </c>
      <c r="H1067" s="9">
        <f t="shared" si="415"/>
        <v>0</v>
      </c>
      <c r="I1067" s="9">
        <f t="shared" si="415"/>
        <v>0</v>
      </c>
      <c r="J1067" s="46" t="e">
        <f t="shared" si="414"/>
        <v>#DIV/0!</v>
      </c>
      <c r="K1067" s="47"/>
    </row>
    <row r="1068" spans="1:11" ht="14.25" hidden="1">
      <c r="A1068" s="7">
        <v>2150501</v>
      </c>
      <c r="B1068" s="7" t="s">
        <v>707</v>
      </c>
      <c r="C1068" s="43"/>
      <c r="D1068" s="43"/>
      <c r="E1068" s="44">
        <f aca="true" t="shared" si="416" ref="E1068:E1080">SUM(F1068:H1068)</f>
        <v>0</v>
      </c>
      <c r="F1068" s="43"/>
      <c r="G1068" s="43"/>
      <c r="H1068" s="43"/>
      <c r="I1068" s="48">
        <f aca="true" t="shared" si="417" ref="I1068:I1080">E1068-D1068</f>
        <v>0</v>
      </c>
      <c r="J1068" s="49" t="e">
        <f aca="true" t="shared" si="418" ref="J1068:J1081">I1068/D1068*100</f>
        <v>#DIV/0!</v>
      </c>
      <c r="K1068" s="43"/>
    </row>
    <row r="1069" spans="1:11" ht="14.25" hidden="1">
      <c r="A1069" s="7">
        <v>2150502</v>
      </c>
      <c r="B1069" s="7" t="s">
        <v>708</v>
      </c>
      <c r="C1069" s="43"/>
      <c r="D1069" s="43"/>
      <c r="E1069" s="44">
        <f t="shared" si="416"/>
        <v>0</v>
      </c>
      <c r="F1069" s="43"/>
      <c r="G1069" s="43"/>
      <c r="H1069" s="43"/>
      <c r="I1069" s="48">
        <f t="shared" si="417"/>
        <v>0</v>
      </c>
      <c r="J1069" s="49" t="e">
        <f t="shared" si="418"/>
        <v>#DIV/0!</v>
      </c>
      <c r="K1069" s="43"/>
    </row>
    <row r="1070" spans="1:11" ht="14.25" hidden="1">
      <c r="A1070" s="7">
        <v>2150503</v>
      </c>
      <c r="B1070" s="7" t="s">
        <v>709</v>
      </c>
      <c r="C1070" s="43"/>
      <c r="D1070" s="43"/>
      <c r="E1070" s="44">
        <f t="shared" si="416"/>
        <v>0</v>
      </c>
      <c r="F1070" s="43"/>
      <c r="G1070" s="43"/>
      <c r="H1070" s="43"/>
      <c r="I1070" s="48">
        <f t="shared" si="417"/>
        <v>0</v>
      </c>
      <c r="J1070" s="49" t="e">
        <f t="shared" si="418"/>
        <v>#DIV/0!</v>
      </c>
      <c r="K1070" s="43"/>
    </row>
    <row r="1071" spans="1:11" ht="14.25" hidden="1">
      <c r="A1071" s="7">
        <v>2150505</v>
      </c>
      <c r="B1071" s="7" t="s">
        <v>1516</v>
      </c>
      <c r="C1071" s="43"/>
      <c r="D1071" s="43"/>
      <c r="E1071" s="44">
        <f t="shared" si="416"/>
        <v>0</v>
      </c>
      <c r="F1071" s="43"/>
      <c r="G1071" s="43"/>
      <c r="H1071" s="43"/>
      <c r="I1071" s="48">
        <f t="shared" si="417"/>
        <v>0</v>
      </c>
      <c r="J1071" s="49" t="e">
        <f t="shared" si="418"/>
        <v>#DIV/0!</v>
      </c>
      <c r="K1071" s="43"/>
    </row>
    <row r="1072" spans="1:11" ht="14.25" hidden="1">
      <c r="A1072" s="7">
        <v>2150506</v>
      </c>
      <c r="B1072" s="7" t="s">
        <v>1517</v>
      </c>
      <c r="C1072" s="43"/>
      <c r="D1072" s="43"/>
      <c r="E1072" s="44">
        <f t="shared" si="416"/>
        <v>0</v>
      </c>
      <c r="F1072" s="43"/>
      <c r="G1072" s="43"/>
      <c r="H1072" s="43"/>
      <c r="I1072" s="48">
        <f t="shared" si="417"/>
        <v>0</v>
      </c>
      <c r="J1072" s="49" t="e">
        <f t="shared" si="418"/>
        <v>#DIV/0!</v>
      </c>
      <c r="K1072" s="43"/>
    </row>
    <row r="1073" spans="1:11" ht="14.25" hidden="1">
      <c r="A1073" s="7">
        <v>2150507</v>
      </c>
      <c r="B1073" s="7" t="s">
        <v>1518</v>
      </c>
      <c r="C1073" s="43"/>
      <c r="D1073" s="43"/>
      <c r="E1073" s="44">
        <f t="shared" si="416"/>
        <v>0</v>
      </c>
      <c r="F1073" s="43"/>
      <c r="G1073" s="43"/>
      <c r="H1073" s="43"/>
      <c r="I1073" s="48">
        <f t="shared" si="417"/>
        <v>0</v>
      </c>
      <c r="J1073" s="49" t="e">
        <f t="shared" si="418"/>
        <v>#DIV/0!</v>
      </c>
      <c r="K1073" s="43"/>
    </row>
    <row r="1074" spans="1:11" ht="14.25" hidden="1">
      <c r="A1074" s="7">
        <v>2150508</v>
      </c>
      <c r="B1074" s="7" t="s">
        <v>1519</v>
      </c>
      <c r="C1074" s="43"/>
      <c r="D1074" s="43"/>
      <c r="E1074" s="44">
        <f t="shared" si="416"/>
        <v>0</v>
      </c>
      <c r="F1074" s="43"/>
      <c r="G1074" s="43"/>
      <c r="H1074" s="43"/>
      <c r="I1074" s="48">
        <f t="shared" si="417"/>
        <v>0</v>
      </c>
      <c r="J1074" s="49" t="e">
        <f t="shared" si="418"/>
        <v>#DIV/0!</v>
      </c>
      <c r="K1074" s="43"/>
    </row>
    <row r="1075" spans="1:11" ht="14.25" hidden="1">
      <c r="A1075" s="7">
        <v>2150509</v>
      </c>
      <c r="B1075" s="7" t="s">
        <v>1520</v>
      </c>
      <c r="C1075" s="43"/>
      <c r="D1075" s="43"/>
      <c r="E1075" s="44">
        <f t="shared" si="416"/>
        <v>0</v>
      </c>
      <c r="F1075" s="43"/>
      <c r="G1075" s="43"/>
      <c r="H1075" s="43"/>
      <c r="I1075" s="48">
        <f t="shared" si="417"/>
        <v>0</v>
      </c>
      <c r="J1075" s="49" t="e">
        <f t="shared" si="418"/>
        <v>#DIV/0!</v>
      </c>
      <c r="K1075" s="43"/>
    </row>
    <row r="1076" spans="1:11" ht="14.25" hidden="1">
      <c r="A1076" s="7">
        <v>2150510</v>
      </c>
      <c r="B1076" s="7" t="s">
        <v>1521</v>
      </c>
      <c r="C1076" s="43"/>
      <c r="D1076" s="43"/>
      <c r="E1076" s="44">
        <f t="shared" si="416"/>
        <v>0</v>
      </c>
      <c r="F1076" s="43"/>
      <c r="G1076" s="43"/>
      <c r="H1076" s="43"/>
      <c r="I1076" s="48">
        <f t="shared" si="417"/>
        <v>0</v>
      </c>
      <c r="J1076" s="49" t="e">
        <f t="shared" si="418"/>
        <v>#DIV/0!</v>
      </c>
      <c r="K1076" s="43"/>
    </row>
    <row r="1077" spans="1:11" ht="14.25" hidden="1">
      <c r="A1077" s="7">
        <v>2150511</v>
      </c>
      <c r="B1077" s="7" t="s">
        <v>1522</v>
      </c>
      <c r="C1077" s="43"/>
      <c r="D1077" s="43"/>
      <c r="E1077" s="44">
        <f t="shared" si="416"/>
        <v>0</v>
      </c>
      <c r="F1077" s="43"/>
      <c r="G1077" s="43"/>
      <c r="H1077" s="43"/>
      <c r="I1077" s="48">
        <f t="shared" si="417"/>
        <v>0</v>
      </c>
      <c r="J1077" s="49" t="e">
        <f t="shared" si="418"/>
        <v>#DIV/0!</v>
      </c>
      <c r="K1077" s="43"/>
    </row>
    <row r="1078" spans="1:11" ht="14.25" hidden="1">
      <c r="A1078" s="7">
        <v>2150513</v>
      </c>
      <c r="B1078" s="7" t="s">
        <v>1467</v>
      </c>
      <c r="C1078" s="43"/>
      <c r="D1078" s="43"/>
      <c r="E1078" s="44">
        <f t="shared" si="416"/>
        <v>0</v>
      </c>
      <c r="F1078" s="43"/>
      <c r="G1078" s="43"/>
      <c r="H1078" s="43"/>
      <c r="I1078" s="48">
        <f t="shared" si="417"/>
        <v>0</v>
      </c>
      <c r="J1078" s="49" t="e">
        <f t="shared" si="418"/>
        <v>#DIV/0!</v>
      </c>
      <c r="K1078" s="43"/>
    </row>
    <row r="1079" spans="1:11" ht="14.25" hidden="1">
      <c r="A1079" s="7">
        <v>2150515</v>
      </c>
      <c r="B1079" s="7" t="s">
        <v>1523</v>
      </c>
      <c r="C1079" s="43"/>
      <c r="D1079" s="43"/>
      <c r="E1079" s="44">
        <f t="shared" si="416"/>
        <v>0</v>
      </c>
      <c r="F1079" s="43"/>
      <c r="G1079" s="43"/>
      <c r="H1079" s="43"/>
      <c r="I1079" s="48">
        <f t="shared" si="417"/>
        <v>0</v>
      </c>
      <c r="J1079" s="49" t="e">
        <f t="shared" si="418"/>
        <v>#DIV/0!</v>
      </c>
      <c r="K1079" s="43"/>
    </row>
    <row r="1080" spans="1:11" ht="14.25" hidden="1">
      <c r="A1080" s="7">
        <v>2150599</v>
      </c>
      <c r="B1080" s="7" t="s">
        <v>1524</v>
      </c>
      <c r="C1080" s="43"/>
      <c r="D1080" s="43"/>
      <c r="E1080" s="44">
        <f t="shared" si="416"/>
        <v>0</v>
      </c>
      <c r="F1080" s="43"/>
      <c r="G1080" s="43"/>
      <c r="H1080" s="43"/>
      <c r="I1080" s="48">
        <f t="shared" si="417"/>
        <v>0</v>
      </c>
      <c r="J1080" s="49" t="e">
        <f t="shared" si="418"/>
        <v>#DIV/0!</v>
      </c>
      <c r="K1080" s="43"/>
    </row>
    <row r="1081" spans="1:11" ht="14.25" hidden="1">
      <c r="A1081" s="7">
        <v>21507</v>
      </c>
      <c r="B1081" s="42" t="s">
        <v>1525</v>
      </c>
      <c r="C1081" s="9">
        <f aca="true" t="shared" si="419" ref="C1081:I1081">SUM(C1082:C1087)</f>
        <v>0</v>
      </c>
      <c r="D1081" s="9">
        <f t="shared" si="419"/>
        <v>0</v>
      </c>
      <c r="E1081" s="9">
        <f t="shared" si="419"/>
        <v>0</v>
      </c>
      <c r="F1081" s="9">
        <f t="shared" si="419"/>
        <v>0</v>
      </c>
      <c r="G1081" s="9">
        <f t="shared" si="419"/>
        <v>0</v>
      </c>
      <c r="H1081" s="9">
        <f t="shared" si="419"/>
        <v>0</v>
      </c>
      <c r="I1081" s="9">
        <f t="shared" si="419"/>
        <v>0</v>
      </c>
      <c r="J1081" s="46" t="e">
        <f t="shared" si="418"/>
        <v>#DIV/0!</v>
      </c>
      <c r="K1081" s="47"/>
    </row>
    <row r="1082" spans="1:11" ht="14.25" hidden="1">
      <c r="A1082" s="7">
        <v>2150701</v>
      </c>
      <c r="B1082" s="7" t="s">
        <v>707</v>
      </c>
      <c r="C1082" s="43"/>
      <c r="D1082" s="43"/>
      <c r="E1082" s="44">
        <f aca="true" t="shared" si="420" ref="E1082:E1087">SUM(F1082:H1082)</f>
        <v>0</v>
      </c>
      <c r="F1082" s="43"/>
      <c r="G1082" s="43"/>
      <c r="H1082" s="43"/>
      <c r="I1082" s="48">
        <f aca="true" t="shared" si="421" ref="I1082:I1087">E1082-D1082</f>
        <v>0</v>
      </c>
      <c r="J1082" s="49" t="e">
        <f aca="true" t="shared" si="422" ref="J1082:J1088">I1082/D1082*100</f>
        <v>#DIV/0!</v>
      </c>
      <c r="K1082" s="43"/>
    </row>
    <row r="1083" spans="1:11" ht="14.25" hidden="1">
      <c r="A1083" s="7">
        <v>2150702</v>
      </c>
      <c r="B1083" s="7" t="s">
        <v>708</v>
      </c>
      <c r="C1083" s="43"/>
      <c r="D1083" s="43"/>
      <c r="E1083" s="44">
        <f t="shared" si="420"/>
        <v>0</v>
      </c>
      <c r="F1083" s="43"/>
      <c r="G1083" s="43"/>
      <c r="H1083" s="43"/>
      <c r="I1083" s="48">
        <f t="shared" si="421"/>
        <v>0</v>
      </c>
      <c r="J1083" s="49" t="e">
        <f t="shared" si="422"/>
        <v>#DIV/0!</v>
      </c>
      <c r="K1083" s="43"/>
    </row>
    <row r="1084" spans="1:11" ht="14.25" hidden="1">
      <c r="A1084" s="7">
        <v>2150703</v>
      </c>
      <c r="B1084" s="7" t="s">
        <v>709</v>
      </c>
      <c r="C1084" s="43"/>
      <c r="D1084" s="43"/>
      <c r="E1084" s="44">
        <f t="shared" si="420"/>
        <v>0</v>
      </c>
      <c r="F1084" s="43"/>
      <c r="G1084" s="43"/>
      <c r="H1084" s="43"/>
      <c r="I1084" s="48">
        <f t="shared" si="421"/>
        <v>0</v>
      </c>
      <c r="J1084" s="49" t="e">
        <f t="shared" si="422"/>
        <v>#DIV/0!</v>
      </c>
      <c r="K1084" s="43"/>
    </row>
    <row r="1085" spans="1:11" ht="14.25" hidden="1">
      <c r="A1085" s="7">
        <v>2150704</v>
      </c>
      <c r="B1085" s="7" t="s">
        <v>1526</v>
      </c>
      <c r="C1085" s="43"/>
      <c r="D1085" s="43"/>
      <c r="E1085" s="44">
        <f t="shared" si="420"/>
        <v>0</v>
      </c>
      <c r="F1085" s="43"/>
      <c r="G1085" s="43"/>
      <c r="H1085" s="43"/>
      <c r="I1085" s="48">
        <f t="shared" si="421"/>
        <v>0</v>
      </c>
      <c r="J1085" s="49" t="e">
        <f t="shared" si="422"/>
        <v>#DIV/0!</v>
      </c>
      <c r="K1085" s="43"/>
    </row>
    <row r="1086" spans="1:11" ht="14.25" hidden="1">
      <c r="A1086" s="7">
        <v>2150705</v>
      </c>
      <c r="B1086" s="7" t="s">
        <v>1527</v>
      </c>
      <c r="C1086" s="43"/>
      <c r="D1086" s="43"/>
      <c r="E1086" s="44">
        <f t="shared" si="420"/>
        <v>0</v>
      </c>
      <c r="F1086" s="43"/>
      <c r="G1086" s="43"/>
      <c r="H1086" s="43"/>
      <c r="I1086" s="48">
        <f t="shared" si="421"/>
        <v>0</v>
      </c>
      <c r="J1086" s="49" t="e">
        <f t="shared" si="422"/>
        <v>#DIV/0!</v>
      </c>
      <c r="K1086" s="43"/>
    </row>
    <row r="1087" spans="1:11" ht="14.25" hidden="1">
      <c r="A1087" s="7">
        <v>2150799</v>
      </c>
      <c r="B1087" s="7" t="s">
        <v>1528</v>
      </c>
      <c r="C1087" s="43"/>
      <c r="D1087" s="43"/>
      <c r="E1087" s="44">
        <f t="shared" si="420"/>
        <v>0</v>
      </c>
      <c r="F1087" s="43"/>
      <c r="G1087" s="43"/>
      <c r="H1087" s="43"/>
      <c r="I1087" s="48">
        <f t="shared" si="421"/>
        <v>0</v>
      </c>
      <c r="J1087" s="49" t="e">
        <f t="shared" si="422"/>
        <v>#DIV/0!</v>
      </c>
      <c r="K1087" s="43"/>
    </row>
    <row r="1088" spans="1:11" ht="14.25" hidden="1">
      <c r="A1088" s="7">
        <v>21508</v>
      </c>
      <c r="B1088" s="42" t="s">
        <v>1529</v>
      </c>
      <c r="C1088" s="9">
        <f aca="true" t="shared" si="423" ref="C1088:I1088">SUM(C1089:C1094)</f>
        <v>0</v>
      </c>
      <c r="D1088" s="9">
        <f t="shared" si="423"/>
        <v>0</v>
      </c>
      <c r="E1088" s="9">
        <f t="shared" si="423"/>
        <v>0</v>
      </c>
      <c r="F1088" s="9">
        <f t="shared" si="423"/>
        <v>0</v>
      </c>
      <c r="G1088" s="9">
        <f t="shared" si="423"/>
        <v>0</v>
      </c>
      <c r="H1088" s="9">
        <f t="shared" si="423"/>
        <v>0</v>
      </c>
      <c r="I1088" s="9">
        <f t="shared" si="423"/>
        <v>0</v>
      </c>
      <c r="J1088" s="46" t="e">
        <f t="shared" si="422"/>
        <v>#DIV/0!</v>
      </c>
      <c r="K1088" s="47"/>
    </row>
    <row r="1089" spans="1:11" ht="14.25" hidden="1">
      <c r="A1089" s="7">
        <v>2150801</v>
      </c>
      <c r="B1089" s="7" t="s">
        <v>707</v>
      </c>
      <c r="C1089" s="43"/>
      <c r="D1089" s="43"/>
      <c r="E1089" s="44">
        <f aca="true" t="shared" si="424" ref="E1089:E1094">SUM(F1089:H1089)</f>
        <v>0</v>
      </c>
      <c r="F1089" s="43"/>
      <c r="G1089" s="43"/>
      <c r="H1089" s="43"/>
      <c r="I1089" s="48">
        <f aca="true" t="shared" si="425" ref="I1089:I1094">E1089-D1089</f>
        <v>0</v>
      </c>
      <c r="J1089" s="49" t="e">
        <f aca="true" t="shared" si="426" ref="J1089:J1095">I1089/D1089*100</f>
        <v>#DIV/0!</v>
      </c>
      <c r="K1089" s="43"/>
    </row>
    <row r="1090" spans="1:11" ht="14.25" hidden="1">
      <c r="A1090" s="7">
        <v>2150802</v>
      </c>
      <c r="B1090" s="7" t="s">
        <v>708</v>
      </c>
      <c r="C1090" s="43"/>
      <c r="D1090" s="43"/>
      <c r="E1090" s="44">
        <f t="shared" si="424"/>
        <v>0</v>
      </c>
      <c r="F1090" s="43"/>
      <c r="G1090" s="43"/>
      <c r="H1090" s="43"/>
      <c r="I1090" s="48">
        <f t="shared" si="425"/>
        <v>0</v>
      </c>
      <c r="J1090" s="49" t="e">
        <f t="shared" si="426"/>
        <v>#DIV/0!</v>
      </c>
      <c r="K1090" s="43"/>
    </row>
    <row r="1091" spans="1:11" ht="14.25" hidden="1">
      <c r="A1091" s="7">
        <v>2150803</v>
      </c>
      <c r="B1091" s="7" t="s">
        <v>709</v>
      </c>
      <c r="C1091" s="43"/>
      <c r="D1091" s="43"/>
      <c r="E1091" s="44">
        <f t="shared" si="424"/>
        <v>0</v>
      </c>
      <c r="F1091" s="43"/>
      <c r="G1091" s="43"/>
      <c r="H1091" s="43"/>
      <c r="I1091" s="48">
        <f t="shared" si="425"/>
        <v>0</v>
      </c>
      <c r="J1091" s="49" t="e">
        <f t="shared" si="426"/>
        <v>#DIV/0!</v>
      </c>
      <c r="K1091" s="43"/>
    </row>
    <row r="1092" spans="1:11" ht="14.25" hidden="1">
      <c r="A1092" s="7">
        <v>2150804</v>
      </c>
      <c r="B1092" s="7" t="s">
        <v>1530</v>
      </c>
      <c r="C1092" s="43"/>
      <c r="D1092" s="43"/>
      <c r="E1092" s="44">
        <f t="shared" si="424"/>
        <v>0</v>
      </c>
      <c r="F1092" s="43"/>
      <c r="G1092" s="43"/>
      <c r="H1092" s="43"/>
      <c r="I1092" s="48">
        <f t="shared" si="425"/>
        <v>0</v>
      </c>
      <c r="J1092" s="49" t="e">
        <f t="shared" si="426"/>
        <v>#DIV/0!</v>
      </c>
      <c r="K1092" s="43"/>
    </row>
    <row r="1093" spans="1:11" ht="14.25" hidden="1">
      <c r="A1093" s="7">
        <v>2150805</v>
      </c>
      <c r="B1093" s="7" t="s">
        <v>1531</v>
      </c>
      <c r="C1093" s="43"/>
      <c r="D1093" s="43"/>
      <c r="E1093" s="44">
        <f t="shared" si="424"/>
        <v>0</v>
      </c>
      <c r="F1093" s="43"/>
      <c r="G1093" s="43"/>
      <c r="H1093" s="43"/>
      <c r="I1093" s="48">
        <f t="shared" si="425"/>
        <v>0</v>
      </c>
      <c r="J1093" s="49" t="e">
        <f t="shared" si="426"/>
        <v>#DIV/0!</v>
      </c>
      <c r="K1093" s="43"/>
    </row>
    <row r="1094" spans="1:11" ht="14.25" hidden="1">
      <c r="A1094" s="7">
        <v>2150899</v>
      </c>
      <c r="B1094" s="7" t="s">
        <v>1532</v>
      </c>
      <c r="C1094" s="43"/>
      <c r="D1094" s="43"/>
      <c r="E1094" s="44">
        <f t="shared" si="424"/>
        <v>0</v>
      </c>
      <c r="F1094" s="43"/>
      <c r="G1094" s="43"/>
      <c r="H1094" s="43"/>
      <c r="I1094" s="48">
        <f t="shared" si="425"/>
        <v>0</v>
      </c>
      <c r="J1094" s="49" t="e">
        <f t="shared" si="426"/>
        <v>#DIV/0!</v>
      </c>
      <c r="K1094" s="43"/>
    </row>
    <row r="1095" spans="1:11" ht="14.25" hidden="1">
      <c r="A1095" s="7">
        <v>21599</v>
      </c>
      <c r="B1095" s="42" t="s">
        <v>1533</v>
      </c>
      <c r="C1095" s="9">
        <f aca="true" t="shared" si="427" ref="C1095:I1095">SUM(C1096:C1100)</f>
        <v>0</v>
      </c>
      <c r="D1095" s="9">
        <f t="shared" si="427"/>
        <v>0</v>
      </c>
      <c r="E1095" s="9">
        <f t="shared" si="427"/>
        <v>0</v>
      </c>
      <c r="F1095" s="9">
        <f t="shared" si="427"/>
        <v>0</v>
      </c>
      <c r="G1095" s="9">
        <f t="shared" si="427"/>
        <v>0</v>
      </c>
      <c r="H1095" s="9">
        <f t="shared" si="427"/>
        <v>0</v>
      </c>
      <c r="I1095" s="9">
        <f t="shared" si="427"/>
        <v>0</v>
      </c>
      <c r="J1095" s="46" t="e">
        <f t="shared" si="426"/>
        <v>#DIV/0!</v>
      </c>
      <c r="K1095" s="47"/>
    </row>
    <row r="1096" spans="1:11" ht="14.25" hidden="1">
      <c r="A1096" s="7">
        <v>2159901</v>
      </c>
      <c r="B1096" s="7" t="s">
        <v>1534</v>
      </c>
      <c r="C1096" s="43"/>
      <c r="D1096" s="43"/>
      <c r="E1096" s="44">
        <f>SUM(F1096:H1096)</f>
        <v>0</v>
      </c>
      <c r="F1096" s="43"/>
      <c r="G1096" s="43"/>
      <c r="H1096" s="43"/>
      <c r="I1096" s="48">
        <f>E1096-D1096</f>
        <v>0</v>
      </c>
      <c r="J1096" s="49" t="e">
        <f aca="true" t="shared" si="428" ref="J1096:J1102">I1096/D1096*100</f>
        <v>#DIV/0!</v>
      </c>
      <c r="K1096" s="43"/>
    </row>
    <row r="1097" spans="1:11" ht="14.25" hidden="1">
      <c r="A1097" s="7">
        <v>2159904</v>
      </c>
      <c r="B1097" s="7" t="s">
        <v>1535</v>
      </c>
      <c r="C1097" s="43"/>
      <c r="D1097" s="43"/>
      <c r="E1097" s="44">
        <f>SUM(F1097:H1097)</f>
        <v>0</v>
      </c>
      <c r="F1097" s="43"/>
      <c r="G1097" s="43"/>
      <c r="H1097" s="43"/>
      <c r="I1097" s="48">
        <f>E1097-D1097</f>
        <v>0</v>
      </c>
      <c r="J1097" s="49" t="e">
        <f t="shared" si="428"/>
        <v>#DIV/0!</v>
      </c>
      <c r="K1097" s="43"/>
    </row>
    <row r="1098" spans="1:11" ht="14.25" hidden="1">
      <c r="A1098" s="7">
        <v>2159905</v>
      </c>
      <c r="B1098" s="7" t="s">
        <v>1536</v>
      </c>
      <c r="C1098" s="43"/>
      <c r="D1098" s="43"/>
      <c r="E1098" s="44">
        <f>SUM(F1098:H1098)</f>
        <v>0</v>
      </c>
      <c r="F1098" s="43"/>
      <c r="G1098" s="43"/>
      <c r="H1098" s="43"/>
      <c r="I1098" s="48">
        <f>E1098-D1098</f>
        <v>0</v>
      </c>
      <c r="J1098" s="49" t="e">
        <f t="shared" si="428"/>
        <v>#DIV/0!</v>
      </c>
      <c r="K1098" s="43"/>
    </row>
    <row r="1099" spans="1:11" ht="14.25" hidden="1">
      <c r="A1099" s="7">
        <v>2159906</v>
      </c>
      <c r="B1099" s="7" t="s">
        <v>1537</v>
      </c>
      <c r="C1099" s="43"/>
      <c r="D1099" s="43"/>
      <c r="E1099" s="44">
        <f>SUM(F1099:H1099)</f>
        <v>0</v>
      </c>
      <c r="F1099" s="43"/>
      <c r="G1099" s="43"/>
      <c r="H1099" s="43"/>
      <c r="I1099" s="48">
        <f>E1099-D1099</f>
        <v>0</v>
      </c>
      <c r="J1099" s="49" t="e">
        <f t="shared" si="428"/>
        <v>#DIV/0!</v>
      </c>
      <c r="K1099" s="43"/>
    </row>
    <row r="1100" spans="1:11" ht="14.25" hidden="1">
      <c r="A1100" s="7">
        <v>2159999</v>
      </c>
      <c r="B1100" s="7" t="s">
        <v>1538</v>
      </c>
      <c r="C1100" s="43"/>
      <c r="D1100" s="43"/>
      <c r="E1100" s="44">
        <f>SUM(F1100:H1100)</f>
        <v>0</v>
      </c>
      <c r="F1100" s="43"/>
      <c r="G1100" s="43"/>
      <c r="H1100" s="43"/>
      <c r="I1100" s="48">
        <f>E1100-D1100</f>
        <v>0</v>
      </c>
      <c r="J1100" s="49" t="e">
        <f t="shared" si="428"/>
        <v>#DIV/0!</v>
      </c>
      <c r="K1100" s="43"/>
    </row>
    <row r="1101" spans="1:11" ht="14.25" hidden="1">
      <c r="A1101" s="7">
        <v>216</v>
      </c>
      <c r="B1101" s="42" t="s">
        <v>1539</v>
      </c>
      <c r="C1101" s="9">
        <f aca="true" t="shared" si="429" ref="C1101:I1101">C1102+C1112+C1118</f>
        <v>0</v>
      </c>
      <c r="D1101" s="9">
        <f t="shared" si="429"/>
        <v>0</v>
      </c>
      <c r="E1101" s="9">
        <f t="shared" si="429"/>
        <v>0</v>
      </c>
      <c r="F1101" s="9">
        <f t="shared" si="429"/>
        <v>0</v>
      </c>
      <c r="G1101" s="9">
        <f t="shared" si="429"/>
        <v>0</v>
      </c>
      <c r="H1101" s="9">
        <f t="shared" si="429"/>
        <v>0</v>
      </c>
      <c r="I1101" s="9">
        <f t="shared" si="429"/>
        <v>0</v>
      </c>
      <c r="J1101" s="46" t="e">
        <f t="shared" si="428"/>
        <v>#DIV/0!</v>
      </c>
      <c r="K1101" s="47"/>
    </row>
    <row r="1102" spans="1:11" ht="14.25" hidden="1">
      <c r="A1102" s="7">
        <v>21602</v>
      </c>
      <c r="B1102" s="42" t="s">
        <v>1540</v>
      </c>
      <c r="C1102" s="9">
        <f aca="true" t="shared" si="430" ref="C1102:I1102">SUM(C1103:C1111)</f>
        <v>0</v>
      </c>
      <c r="D1102" s="9">
        <f t="shared" si="430"/>
        <v>0</v>
      </c>
      <c r="E1102" s="9">
        <f t="shared" si="430"/>
        <v>0</v>
      </c>
      <c r="F1102" s="9">
        <f t="shared" si="430"/>
        <v>0</v>
      </c>
      <c r="G1102" s="9">
        <f t="shared" si="430"/>
        <v>0</v>
      </c>
      <c r="H1102" s="9">
        <f t="shared" si="430"/>
        <v>0</v>
      </c>
      <c r="I1102" s="9">
        <f t="shared" si="430"/>
        <v>0</v>
      </c>
      <c r="J1102" s="46" t="e">
        <f t="shared" si="428"/>
        <v>#DIV/0!</v>
      </c>
      <c r="K1102" s="47"/>
    </row>
    <row r="1103" spans="1:11" ht="14.25" hidden="1">
      <c r="A1103" s="7">
        <v>2160201</v>
      </c>
      <c r="B1103" s="7" t="s">
        <v>707</v>
      </c>
      <c r="C1103" s="43"/>
      <c r="D1103" s="43"/>
      <c r="E1103" s="44">
        <f aca="true" t="shared" si="431" ref="E1103:E1111">SUM(F1103:H1103)</f>
        <v>0</v>
      </c>
      <c r="F1103" s="43"/>
      <c r="G1103" s="43"/>
      <c r="H1103" s="43"/>
      <c r="I1103" s="48">
        <f aca="true" t="shared" si="432" ref="I1103:I1111">E1103-D1103</f>
        <v>0</v>
      </c>
      <c r="J1103" s="49" t="e">
        <f aca="true" t="shared" si="433" ref="J1103:J1111">I1103/D1103*100</f>
        <v>#DIV/0!</v>
      </c>
      <c r="K1103" s="43"/>
    </row>
    <row r="1104" spans="1:11" ht="14.25" hidden="1">
      <c r="A1104" s="7">
        <v>2160202</v>
      </c>
      <c r="B1104" s="7" t="s">
        <v>708</v>
      </c>
      <c r="C1104" s="43"/>
      <c r="D1104" s="43"/>
      <c r="E1104" s="44">
        <f t="shared" si="431"/>
        <v>0</v>
      </c>
      <c r="F1104" s="43"/>
      <c r="G1104" s="43"/>
      <c r="H1104" s="43"/>
      <c r="I1104" s="48">
        <f t="shared" si="432"/>
        <v>0</v>
      </c>
      <c r="J1104" s="49" t="e">
        <f t="shared" si="433"/>
        <v>#DIV/0!</v>
      </c>
      <c r="K1104" s="43"/>
    </row>
    <row r="1105" spans="1:11" ht="14.25" hidden="1">
      <c r="A1105" s="7">
        <v>2160203</v>
      </c>
      <c r="B1105" s="7" t="s">
        <v>709</v>
      </c>
      <c r="C1105" s="43"/>
      <c r="D1105" s="43"/>
      <c r="E1105" s="44">
        <f t="shared" si="431"/>
        <v>0</v>
      </c>
      <c r="F1105" s="43"/>
      <c r="G1105" s="43"/>
      <c r="H1105" s="43"/>
      <c r="I1105" s="48">
        <f t="shared" si="432"/>
        <v>0</v>
      </c>
      <c r="J1105" s="49" t="e">
        <f t="shared" si="433"/>
        <v>#DIV/0!</v>
      </c>
      <c r="K1105" s="43"/>
    </row>
    <row r="1106" spans="1:11" ht="14.25" hidden="1">
      <c r="A1106" s="7">
        <v>2160216</v>
      </c>
      <c r="B1106" s="7" t="s">
        <v>1541</v>
      </c>
      <c r="C1106" s="43"/>
      <c r="D1106" s="43"/>
      <c r="E1106" s="44">
        <f t="shared" si="431"/>
        <v>0</v>
      </c>
      <c r="F1106" s="43"/>
      <c r="G1106" s="43"/>
      <c r="H1106" s="43"/>
      <c r="I1106" s="48">
        <f t="shared" si="432"/>
        <v>0</v>
      </c>
      <c r="J1106" s="49" t="e">
        <f t="shared" si="433"/>
        <v>#DIV/0!</v>
      </c>
      <c r="K1106" s="43"/>
    </row>
    <row r="1107" spans="1:11" ht="14.25" hidden="1">
      <c r="A1107" s="7">
        <v>2160217</v>
      </c>
      <c r="B1107" s="7" t="s">
        <v>1542</v>
      </c>
      <c r="C1107" s="43"/>
      <c r="D1107" s="43"/>
      <c r="E1107" s="44">
        <f t="shared" si="431"/>
        <v>0</v>
      </c>
      <c r="F1107" s="43"/>
      <c r="G1107" s="43"/>
      <c r="H1107" s="43"/>
      <c r="I1107" s="48">
        <f t="shared" si="432"/>
        <v>0</v>
      </c>
      <c r="J1107" s="49" t="e">
        <f t="shared" si="433"/>
        <v>#DIV/0!</v>
      </c>
      <c r="K1107" s="43"/>
    </row>
    <row r="1108" spans="1:11" ht="14.25" hidden="1">
      <c r="A1108" s="7">
        <v>2160218</v>
      </c>
      <c r="B1108" s="7" t="s">
        <v>1543</v>
      </c>
      <c r="C1108" s="43"/>
      <c r="D1108" s="43"/>
      <c r="E1108" s="44">
        <f t="shared" si="431"/>
        <v>0</v>
      </c>
      <c r="F1108" s="43"/>
      <c r="G1108" s="43"/>
      <c r="H1108" s="43"/>
      <c r="I1108" s="48">
        <f t="shared" si="432"/>
        <v>0</v>
      </c>
      <c r="J1108" s="49" t="e">
        <f t="shared" si="433"/>
        <v>#DIV/0!</v>
      </c>
      <c r="K1108" s="43"/>
    </row>
    <row r="1109" spans="1:11" ht="14.25" hidden="1">
      <c r="A1109" s="7">
        <v>2160219</v>
      </c>
      <c r="B1109" s="7" t="s">
        <v>1544</v>
      </c>
      <c r="C1109" s="43"/>
      <c r="D1109" s="43"/>
      <c r="E1109" s="44">
        <f t="shared" si="431"/>
        <v>0</v>
      </c>
      <c r="F1109" s="43"/>
      <c r="G1109" s="43"/>
      <c r="H1109" s="43"/>
      <c r="I1109" s="48">
        <f t="shared" si="432"/>
        <v>0</v>
      </c>
      <c r="J1109" s="49" t="e">
        <f t="shared" si="433"/>
        <v>#DIV/0!</v>
      </c>
      <c r="K1109" s="43"/>
    </row>
    <row r="1110" spans="1:11" ht="14.25" hidden="1">
      <c r="A1110" s="7">
        <v>2160250</v>
      </c>
      <c r="B1110" s="7" t="s">
        <v>716</v>
      </c>
      <c r="C1110" s="43"/>
      <c r="D1110" s="43"/>
      <c r="E1110" s="44">
        <f t="shared" si="431"/>
        <v>0</v>
      </c>
      <c r="F1110" s="43"/>
      <c r="G1110" s="43"/>
      <c r="H1110" s="43"/>
      <c r="I1110" s="48">
        <f t="shared" si="432"/>
        <v>0</v>
      </c>
      <c r="J1110" s="49" t="e">
        <f t="shared" si="433"/>
        <v>#DIV/0!</v>
      </c>
      <c r="K1110" s="43"/>
    </row>
    <row r="1111" spans="1:11" ht="14.25" hidden="1">
      <c r="A1111" s="7">
        <v>2160299</v>
      </c>
      <c r="B1111" s="7" t="s">
        <v>1545</v>
      </c>
      <c r="C1111" s="43"/>
      <c r="D1111" s="43"/>
      <c r="E1111" s="44">
        <f t="shared" si="431"/>
        <v>0</v>
      </c>
      <c r="F1111" s="43"/>
      <c r="G1111" s="43"/>
      <c r="H1111" s="43"/>
      <c r="I1111" s="48">
        <f t="shared" si="432"/>
        <v>0</v>
      </c>
      <c r="J1111" s="49" t="e">
        <f t="shared" si="433"/>
        <v>#DIV/0!</v>
      </c>
      <c r="K1111" s="43"/>
    </row>
    <row r="1112" spans="1:11" ht="14.25" hidden="1">
      <c r="A1112" s="7">
        <v>21606</v>
      </c>
      <c r="B1112" s="42" t="s">
        <v>1546</v>
      </c>
      <c r="C1112" s="9">
        <f aca="true" t="shared" si="434" ref="C1112:I1112">SUM(C1113:C1117)</f>
        <v>0</v>
      </c>
      <c r="D1112" s="9">
        <f t="shared" si="434"/>
        <v>0</v>
      </c>
      <c r="E1112" s="9">
        <f t="shared" si="434"/>
        <v>0</v>
      </c>
      <c r="F1112" s="9">
        <f t="shared" si="434"/>
        <v>0</v>
      </c>
      <c r="G1112" s="9">
        <f t="shared" si="434"/>
        <v>0</v>
      </c>
      <c r="H1112" s="9">
        <f t="shared" si="434"/>
        <v>0</v>
      </c>
      <c r="I1112" s="9">
        <f t="shared" si="434"/>
        <v>0</v>
      </c>
      <c r="J1112" s="46" t="e">
        <f aca="true" t="shared" si="435" ref="J1112:J1122">I1112/D1112*100</f>
        <v>#DIV/0!</v>
      </c>
      <c r="K1112" s="47"/>
    </row>
    <row r="1113" spans="1:11" ht="14.25" hidden="1">
      <c r="A1113" s="7">
        <v>2160601</v>
      </c>
      <c r="B1113" s="7" t="s">
        <v>707</v>
      </c>
      <c r="C1113" s="43"/>
      <c r="D1113" s="43"/>
      <c r="E1113" s="44">
        <f>SUM(F1113:H1113)</f>
        <v>0</v>
      </c>
      <c r="F1113" s="43"/>
      <c r="G1113" s="43"/>
      <c r="H1113" s="43"/>
      <c r="I1113" s="48">
        <f>E1113-D1113</f>
        <v>0</v>
      </c>
      <c r="J1113" s="49" t="e">
        <f t="shared" si="435"/>
        <v>#DIV/0!</v>
      </c>
      <c r="K1113" s="43"/>
    </row>
    <row r="1114" spans="1:11" ht="14.25" hidden="1">
      <c r="A1114" s="7">
        <v>2160602</v>
      </c>
      <c r="B1114" s="7" t="s">
        <v>708</v>
      </c>
      <c r="C1114" s="43"/>
      <c r="D1114" s="43"/>
      <c r="E1114" s="44">
        <f>SUM(F1114:H1114)</f>
        <v>0</v>
      </c>
      <c r="F1114" s="43"/>
      <c r="G1114" s="43"/>
      <c r="H1114" s="43"/>
      <c r="I1114" s="48">
        <f>E1114-D1114</f>
        <v>0</v>
      </c>
      <c r="J1114" s="49" t="e">
        <f t="shared" si="435"/>
        <v>#DIV/0!</v>
      </c>
      <c r="K1114" s="43"/>
    </row>
    <row r="1115" spans="1:11" ht="14.25" hidden="1">
      <c r="A1115" s="7">
        <v>2160603</v>
      </c>
      <c r="B1115" s="7" t="s">
        <v>709</v>
      </c>
      <c r="C1115" s="43"/>
      <c r="D1115" s="43"/>
      <c r="E1115" s="44">
        <f>SUM(F1115:H1115)</f>
        <v>0</v>
      </c>
      <c r="F1115" s="43"/>
      <c r="G1115" s="43"/>
      <c r="H1115" s="43"/>
      <c r="I1115" s="48">
        <f>E1115-D1115</f>
        <v>0</v>
      </c>
      <c r="J1115" s="49" t="e">
        <f t="shared" si="435"/>
        <v>#DIV/0!</v>
      </c>
      <c r="K1115" s="43"/>
    </row>
    <row r="1116" spans="1:11" ht="14.25" hidden="1">
      <c r="A1116" s="7">
        <v>2160607</v>
      </c>
      <c r="B1116" s="7" t="s">
        <v>1547</v>
      </c>
      <c r="C1116" s="43"/>
      <c r="D1116" s="43"/>
      <c r="E1116" s="44">
        <f>SUM(F1116:H1116)</f>
        <v>0</v>
      </c>
      <c r="F1116" s="43"/>
      <c r="G1116" s="43"/>
      <c r="H1116" s="43"/>
      <c r="I1116" s="48">
        <f>E1116-D1116</f>
        <v>0</v>
      </c>
      <c r="J1116" s="49" t="e">
        <f t="shared" si="435"/>
        <v>#DIV/0!</v>
      </c>
      <c r="K1116" s="43"/>
    </row>
    <row r="1117" spans="1:11" ht="14.25" hidden="1">
      <c r="A1117" s="7">
        <v>2160699</v>
      </c>
      <c r="B1117" s="7" t="s">
        <v>1548</v>
      </c>
      <c r="C1117" s="43"/>
      <c r="D1117" s="43"/>
      <c r="E1117" s="44">
        <f>SUM(F1117:H1117)</f>
        <v>0</v>
      </c>
      <c r="F1117" s="43"/>
      <c r="G1117" s="43"/>
      <c r="H1117" s="43"/>
      <c r="I1117" s="48">
        <f>E1117-D1117</f>
        <v>0</v>
      </c>
      <c r="J1117" s="49" t="e">
        <f t="shared" si="435"/>
        <v>#DIV/0!</v>
      </c>
      <c r="K1117" s="43"/>
    </row>
    <row r="1118" spans="1:11" ht="14.25" hidden="1">
      <c r="A1118" s="7">
        <v>21699</v>
      </c>
      <c r="B1118" s="42" t="s">
        <v>1549</v>
      </c>
      <c r="C1118" s="9">
        <f aca="true" t="shared" si="436" ref="C1118:I1118">SUM(C1119:C1120)</f>
        <v>0</v>
      </c>
      <c r="D1118" s="9">
        <f t="shared" si="436"/>
        <v>0</v>
      </c>
      <c r="E1118" s="9">
        <f t="shared" si="436"/>
        <v>0</v>
      </c>
      <c r="F1118" s="9">
        <f t="shared" si="436"/>
        <v>0</v>
      </c>
      <c r="G1118" s="9">
        <f t="shared" si="436"/>
        <v>0</v>
      </c>
      <c r="H1118" s="9">
        <f t="shared" si="436"/>
        <v>0</v>
      </c>
      <c r="I1118" s="9">
        <f t="shared" si="436"/>
        <v>0</v>
      </c>
      <c r="J1118" s="46" t="e">
        <f t="shared" si="435"/>
        <v>#DIV/0!</v>
      </c>
      <c r="K1118" s="47"/>
    </row>
    <row r="1119" spans="1:11" ht="14.25" hidden="1">
      <c r="A1119" s="7">
        <v>2169901</v>
      </c>
      <c r="B1119" s="7" t="s">
        <v>1550</v>
      </c>
      <c r="C1119" s="43"/>
      <c r="D1119" s="43"/>
      <c r="E1119" s="44">
        <f>SUM(F1119:H1119)</f>
        <v>0</v>
      </c>
      <c r="F1119" s="43"/>
      <c r="G1119" s="43"/>
      <c r="H1119" s="43"/>
      <c r="I1119" s="48">
        <f>E1119-D1119</f>
        <v>0</v>
      </c>
      <c r="J1119" s="49" t="e">
        <f t="shared" si="435"/>
        <v>#DIV/0!</v>
      </c>
      <c r="K1119" s="43"/>
    </row>
    <row r="1120" spans="1:11" ht="14.25" hidden="1">
      <c r="A1120" s="7">
        <v>2169999</v>
      </c>
      <c r="B1120" s="7" t="s">
        <v>1551</v>
      </c>
      <c r="C1120" s="43"/>
      <c r="D1120" s="43"/>
      <c r="E1120" s="44">
        <f>SUM(F1120:H1120)</f>
        <v>0</v>
      </c>
      <c r="F1120" s="43"/>
      <c r="G1120" s="43"/>
      <c r="H1120" s="43"/>
      <c r="I1120" s="48">
        <f>E1120-D1120</f>
        <v>0</v>
      </c>
      <c r="J1120" s="49" t="e">
        <f t="shared" si="435"/>
        <v>#DIV/0!</v>
      </c>
      <c r="K1120" s="43"/>
    </row>
    <row r="1121" spans="1:11" ht="14.25" hidden="1">
      <c r="A1121" s="7">
        <v>217</v>
      </c>
      <c r="B1121" s="42" t="s">
        <v>1552</v>
      </c>
      <c r="C1121" s="9">
        <f aca="true" t="shared" si="437" ref="C1121:I1121">C1122+C1129+C1139+C1145+C1148</f>
        <v>0</v>
      </c>
      <c r="D1121" s="9">
        <f t="shared" si="437"/>
        <v>0</v>
      </c>
      <c r="E1121" s="9">
        <f t="shared" si="437"/>
        <v>0</v>
      </c>
      <c r="F1121" s="9">
        <f t="shared" si="437"/>
        <v>0</v>
      </c>
      <c r="G1121" s="9">
        <f t="shared" si="437"/>
        <v>0</v>
      </c>
      <c r="H1121" s="9">
        <f t="shared" si="437"/>
        <v>0</v>
      </c>
      <c r="I1121" s="9">
        <f t="shared" si="437"/>
        <v>0</v>
      </c>
      <c r="J1121" s="46" t="e">
        <f t="shared" si="435"/>
        <v>#DIV/0!</v>
      </c>
      <c r="K1121" s="47"/>
    </row>
    <row r="1122" spans="1:11" ht="14.25" hidden="1">
      <c r="A1122" s="7">
        <v>21701</v>
      </c>
      <c r="B1122" s="42" t="s">
        <v>1553</v>
      </c>
      <c r="C1122" s="9">
        <f aca="true" t="shared" si="438" ref="C1122:I1122">SUM(C1123:C1128)</f>
        <v>0</v>
      </c>
      <c r="D1122" s="9">
        <f t="shared" si="438"/>
        <v>0</v>
      </c>
      <c r="E1122" s="9">
        <f t="shared" si="438"/>
        <v>0</v>
      </c>
      <c r="F1122" s="9">
        <f t="shared" si="438"/>
        <v>0</v>
      </c>
      <c r="G1122" s="9">
        <f t="shared" si="438"/>
        <v>0</v>
      </c>
      <c r="H1122" s="9">
        <f t="shared" si="438"/>
        <v>0</v>
      </c>
      <c r="I1122" s="9">
        <f t="shared" si="438"/>
        <v>0</v>
      </c>
      <c r="J1122" s="46" t="e">
        <f t="shared" si="435"/>
        <v>#DIV/0!</v>
      </c>
      <c r="K1122" s="47"/>
    </row>
    <row r="1123" spans="1:11" ht="14.25" hidden="1">
      <c r="A1123" s="7">
        <v>2170101</v>
      </c>
      <c r="B1123" s="7" t="s">
        <v>707</v>
      </c>
      <c r="C1123" s="43"/>
      <c r="D1123" s="43"/>
      <c r="E1123" s="44">
        <f aca="true" t="shared" si="439" ref="E1123:E1128">SUM(F1123:H1123)</f>
        <v>0</v>
      </c>
      <c r="F1123" s="43"/>
      <c r="G1123" s="43"/>
      <c r="H1123" s="43"/>
      <c r="I1123" s="48">
        <f aca="true" t="shared" si="440" ref="I1123:I1128">E1123-D1123</f>
        <v>0</v>
      </c>
      <c r="J1123" s="49" t="e">
        <f aca="true" t="shared" si="441" ref="J1123:J1129">I1123/D1123*100</f>
        <v>#DIV/0!</v>
      </c>
      <c r="K1123" s="43"/>
    </row>
    <row r="1124" spans="1:11" ht="14.25" hidden="1">
      <c r="A1124" s="7">
        <v>2170102</v>
      </c>
      <c r="B1124" s="7" t="s">
        <v>708</v>
      </c>
      <c r="C1124" s="43"/>
      <c r="D1124" s="43"/>
      <c r="E1124" s="44">
        <f t="shared" si="439"/>
        <v>0</v>
      </c>
      <c r="F1124" s="43"/>
      <c r="G1124" s="43"/>
      <c r="H1124" s="43"/>
      <c r="I1124" s="48">
        <f t="shared" si="440"/>
        <v>0</v>
      </c>
      <c r="J1124" s="49" t="e">
        <f t="shared" si="441"/>
        <v>#DIV/0!</v>
      </c>
      <c r="K1124" s="43"/>
    </row>
    <row r="1125" spans="1:11" ht="14.25" hidden="1">
      <c r="A1125" s="7">
        <v>2170103</v>
      </c>
      <c r="B1125" s="7" t="s">
        <v>709</v>
      </c>
      <c r="C1125" s="43"/>
      <c r="D1125" s="43"/>
      <c r="E1125" s="44">
        <f t="shared" si="439"/>
        <v>0</v>
      </c>
      <c r="F1125" s="43"/>
      <c r="G1125" s="43"/>
      <c r="H1125" s="43"/>
      <c r="I1125" s="48">
        <f t="shared" si="440"/>
        <v>0</v>
      </c>
      <c r="J1125" s="49" t="e">
        <f t="shared" si="441"/>
        <v>#DIV/0!</v>
      </c>
      <c r="K1125" s="43"/>
    </row>
    <row r="1126" spans="1:11" ht="14.25" hidden="1">
      <c r="A1126" s="7">
        <v>2170104</v>
      </c>
      <c r="B1126" s="7" t="s">
        <v>1554</v>
      </c>
      <c r="C1126" s="43"/>
      <c r="D1126" s="43"/>
      <c r="E1126" s="44">
        <f t="shared" si="439"/>
        <v>0</v>
      </c>
      <c r="F1126" s="43"/>
      <c r="G1126" s="43"/>
      <c r="H1126" s="43"/>
      <c r="I1126" s="48">
        <f t="shared" si="440"/>
        <v>0</v>
      </c>
      <c r="J1126" s="49" t="e">
        <f t="shared" si="441"/>
        <v>#DIV/0!</v>
      </c>
      <c r="K1126" s="43"/>
    </row>
    <row r="1127" spans="1:11" ht="14.25" hidden="1">
      <c r="A1127" s="7">
        <v>2170150</v>
      </c>
      <c r="B1127" s="7" t="s">
        <v>716</v>
      </c>
      <c r="C1127" s="43"/>
      <c r="D1127" s="43"/>
      <c r="E1127" s="44">
        <f t="shared" si="439"/>
        <v>0</v>
      </c>
      <c r="F1127" s="43"/>
      <c r="G1127" s="43"/>
      <c r="H1127" s="43"/>
      <c r="I1127" s="48">
        <f t="shared" si="440"/>
        <v>0</v>
      </c>
      <c r="J1127" s="49" t="e">
        <f t="shared" si="441"/>
        <v>#DIV/0!</v>
      </c>
      <c r="K1127" s="43"/>
    </row>
    <row r="1128" spans="1:11" ht="14.25" hidden="1">
      <c r="A1128" s="7">
        <v>2170199</v>
      </c>
      <c r="B1128" s="7" t="s">
        <v>1555</v>
      </c>
      <c r="C1128" s="43"/>
      <c r="D1128" s="43"/>
      <c r="E1128" s="44">
        <f t="shared" si="439"/>
        <v>0</v>
      </c>
      <c r="F1128" s="43"/>
      <c r="G1128" s="43"/>
      <c r="H1128" s="43"/>
      <c r="I1128" s="48">
        <f t="shared" si="440"/>
        <v>0</v>
      </c>
      <c r="J1128" s="49" t="e">
        <f t="shared" si="441"/>
        <v>#DIV/0!</v>
      </c>
      <c r="K1128" s="43"/>
    </row>
    <row r="1129" spans="1:11" ht="14.25" hidden="1">
      <c r="A1129" s="7">
        <v>21702</v>
      </c>
      <c r="B1129" s="42" t="s">
        <v>1556</v>
      </c>
      <c r="C1129" s="9">
        <f aca="true" t="shared" si="442" ref="C1129:I1129">SUM(C1130:C1138)</f>
        <v>0</v>
      </c>
      <c r="D1129" s="9">
        <f t="shared" si="442"/>
        <v>0</v>
      </c>
      <c r="E1129" s="9">
        <f t="shared" si="442"/>
        <v>0</v>
      </c>
      <c r="F1129" s="9">
        <f t="shared" si="442"/>
        <v>0</v>
      </c>
      <c r="G1129" s="9">
        <f t="shared" si="442"/>
        <v>0</v>
      </c>
      <c r="H1129" s="9">
        <f t="shared" si="442"/>
        <v>0</v>
      </c>
      <c r="I1129" s="9">
        <f t="shared" si="442"/>
        <v>0</v>
      </c>
      <c r="J1129" s="46" t="e">
        <f t="shared" si="441"/>
        <v>#DIV/0!</v>
      </c>
      <c r="K1129" s="47"/>
    </row>
    <row r="1130" spans="1:11" ht="14.25" hidden="1">
      <c r="A1130" s="7">
        <v>2170201</v>
      </c>
      <c r="B1130" s="7" t="s">
        <v>1557</v>
      </c>
      <c r="C1130" s="43"/>
      <c r="D1130" s="43"/>
      <c r="E1130" s="44">
        <f aca="true" t="shared" si="443" ref="E1130:E1138">SUM(F1130:H1130)</f>
        <v>0</v>
      </c>
      <c r="F1130" s="43"/>
      <c r="G1130" s="43"/>
      <c r="H1130" s="43"/>
      <c r="I1130" s="48">
        <f aca="true" t="shared" si="444" ref="I1130:I1138">E1130-D1130</f>
        <v>0</v>
      </c>
      <c r="J1130" s="49" t="e">
        <f aca="true" t="shared" si="445" ref="J1130:J1138">I1130/D1130*100</f>
        <v>#DIV/0!</v>
      </c>
      <c r="K1130" s="43"/>
    </row>
    <row r="1131" spans="1:11" ht="14.25" hidden="1">
      <c r="A1131" s="7">
        <v>2170202</v>
      </c>
      <c r="B1131" s="7" t="s">
        <v>1558</v>
      </c>
      <c r="C1131" s="43"/>
      <c r="D1131" s="43"/>
      <c r="E1131" s="44">
        <f t="shared" si="443"/>
        <v>0</v>
      </c>
      <c r="F1131" s="43"/>
      <c r="G1131" s="43"/>
      <c r="H1131" s="43"/>
      <c r="I1131" s="48">
        <f t="shared" si="444"/>
        <v>0</v>
      </c>
      <c r="J1131" s="49" t="e">
        <f t="shared" si="445"/>
        <v>#DIV/0!</v>
      </c>
      <c r="K1131" s="43"/>
    </row>
    <row r="1132" spans="1:11" ht="14.25" hidden="1">
      <c r="A1132" s="7">
        <v>2170203</v>
      </c>
      <c r="B1132" s="7" t="s">
        <v>1559</v>
      </c>
      <c r="C1132" s="43"/>
      <c r="D1132" s="43"/>
      <c r="E1132" s="44">
        <f t="shared" si="443"/>
        <v>0</v>
      </c>
      <c r="F1132" s="43"/>
      <c r="G1132" s="43"/>
      <c r="H1132" s="43"/>
      <c r="I1132" s="48">
        <f t="shared" si="444"/>
        <v>0</v>
      </c>
      <c r="J1132" s="49" t="e">
        <f t="shared" si="445"/>
        <v>#DIV/0!</v>
      </c>
      <c r="K1132" s="43"/>
    </row>
    <row r="1133" spans="1:11" ht="14.25" hidden="1">
      <c r="A1133" s="7">
        <v>2170204</v>
      </c>
      <c r="B1133" s="7" t="s">
        <v>1560</v>
      </c>
      <c r="C1133" s="43"/>
      <c r="D1133" s="43"/>
      <c r="E1133" s="44">
        <f t="shared" si="443"/>
        <v>0</v>
      </c>
      <c r="F1133" s="43"/>
      <c r="G1133" s="43"/>
      <c r="H1133" s="43"/>
      <c r="I1133" s="48">
        <f t="shared" si="444"/>
        <v>0</v>
      </c>
      <c r="J1133" s="49" t="e">
        <f t="shared" si="445"/>
        <v>#DIV/0!</v>
      </c>
      <c r="K1133" s="43"/>
    </row>
    <row r="1134" spans="1:11" ht="14.25" hidden="1">
      <c r="A1134" s="7">
        <v>2170205</v>
      </c>
      <c r="B1134" s="7" t="s">
        <v>1561</v>
      </c>
      <c r="C1134" s="43"/>
      <c r="D1134" s="43"/>
      <c r="E1134" s="44">
        <f t="shared" si="443"/>
        <v>0</v>
      </c>
      <c r="F1134" s="43"/>
      <c r="G1134" s="43"/>
      <c r="H1134" s="43"/>
      <c r="I1134" s="48">
        <f t="shared" si="444"/>
        <v>0</v>
      </c>
      <c r="J1134" s="49" t="e">
        <f t="shared" si="445"/>
        <v>#DIV/0!</v>
      </c>
      <c r="K1134" s="43"/>
    </row>
    <row r="1135" spans="1:11" ht="14.25" hidden="1">
      <c r="A1135" s="7">
        <v>2170206</v>
      </c>
      <c r="B1135" s="7" t="s">
        <v>1562</v>
      </c>
      <c r="C1135" s="43"/>
      <c r="D1135" s="43"/>
      <c r="E1135" s="44">
        <f t="shared" si="443"/>
        <v>0</v>
      </c>
      <c r="F1135" s="43"/>
      <c r="G1135" s="43"/>
      <c r="H1135" s="43"/>
      <c r="I1135" s="48">
        <f t="shared" si="444"/>
        <v>0</v>
      </c>
      <c r="J1135" s="49" t="e">
        <f t="shared" si="445"/>
        <v>#DIV/0!</v>
      </c>
      <c r="K1135" s="43"/>
    </row>
    <row r="1136" spans="1:11" ht="14.25" hidden="1">
      <c r="A1136" s="7">
        <v>2170207</v>
      </c>
      <c r="B1136" s="7" t="s">
        <v>1563</v>
      </c>
      <c r="C1136" s="43"/>
      <c r="D1136" s="43"/>
      <c r="E1136" s="44">
        <f t="shared" si="443"/>
        <v>0</v>
      </c>
      <c r="F1136" s="43"/>
      <c r="G1136" s="43"/>
      <c r="H1136" s="43"/>
      <c r="I1136" s="48">
        <f t="shared" si="444"/>
        <v>0</v>
      </c>
      <c r="J1136" s="49" t="e">
        <f t="shared" si="445"/>
        <v>#DIV/0!</v>
      </c>
      <c r="K1136" s="43"/>
    </row>
    <row r="1137" spans="1:11" ht="14.25" hidden="1">
      <c r="A1137" s="7">
        <v>2170208</v>
      </c>
      <c r="B1137" s="7" t="s">
        <v>1564</v>
      </c>
      <c r="C1137" s="43"/>
      <c r="D1137" s="43"/>
      <c r="E1137" s="44">
        <f t="shared" si="443"/>
        <v>0</v>
      </c>
      <c r="F1137" s="43"/>
      <c r="G1137" s="43"/>
      <c r="H1137" s="43"/>
      <c r="I1137" s="48">
        <f t="shared" si="444"/>
        <v>0</v>
      </c>
      <c r="J1137" s="49" t="e">
        <f t="shared" si="445"/>
        <v>#DIV/0!</v>
      </c>
      <c r="K1137" s="43"/>
    </row>
    <row r="1138" spans="1:11" ht="14.25" hidden="1">
      <c r="A1138" s="7">
        <v>2170299</v>
      </c>
      <c r="B1138" s="7" t="s">
        <v>1565</v>
      </c>
      <c r="C1138" s="43"/>
      <c r="D1138" s="43"/>
      <c r="E1138" s="44">
        <f t="shared" si="443"/>
        <v>0</v>
      </c>
      <c r="F1138" s="43"/>
      <c r="G1138" s="43"/>
      <c r="H1138" s="43"/>
      <c r="I1138" s="48">
        <f t="shared" si="444"/>
        <v>0</v>
      </c>
      <c r="J1138" s="49" t="e">
        <f t="shared" si="445"/>
        <v>#DIV/0!</v>
      </c>
      <c r="K1138" s="43"/>
    </row>
    <row r="1139" spans="1:11" ht="14.25" hidden="1">
      <c r="A1139" s="7">
        <v>21703</v>
      </c>
      <c r="B1139" s="42" t="s">
        <v>1566</v>
      </c>
      <c r="C1139" s="9">
        <f aca="true" t="shared" si="446" ref="C1139:I1139">SUM(C1140:C1144)</f>
        <v>0</v>
      </c>
      <c r="D1139" s="9">
        <f t="shared" si="446"/>
        <v>0</v>
      </c>
      <c r="E1139" s="9">
        <f t="shared" si="446"/>
        <v>0</v>
      </c>
      <c r="F1139" s="9">
        <f t="shared" si="446"/>
        <v>0</v>
      </c>
      <c r="G1139" s="9">
        <f t="shared" si="446"/>
        <v>0</v>
      </c>
      <c r="H1139" s="9">
        <f t="shared" si="446"/>
        <v>0</v>
      </c>
      <c r="I1139" s="9">
        <f t="shared" si="446"/>
        <v>0</v>
      </c>
      <c r="J1139" s="46" t="e">
        <f aca="true" t="shared" si="447" ref="J1139:J1150">I1139/D1139*100</f>
        <v>#DIV/0!</v>
      </c>
      <c r="K1139" s="47"/>
    </row>
    <row r="1140" spans="1:11" ht="14.25" hidden="1">
      <c r="A1140" s="7">
        <v>2170301</v>
      </c>
      <c r="B1140" s="7" t="s">
        <v>1567</v>
      </c>
      <c r="C1140" s="43"/>
      <c r="D1140" s="43"/>
      <c r="E1140" s="44">
        <f>SUM(F1140:H1140)</f>
        <v>0</v>
      </c>
      <c r="F1140" s="43"/>
      <c r="G1140" s="43"/>
      <c r="H1140" s="43"/>
      <c r="I1140" s="48">
        <f>E1140-D1140</f>
        <v>0</v>
      </c>
      <c r="J1140" s="49" t="e">
        <f t="shared" si="447"/>
        <v>#DIV/0!</v>
      </c>
      <c r="K1140" s="43"/>
    </row>
    <row r="1141" spans="1:11" ht="14.25" hidden="1">
      <c r="A1141" s="7">
        <v>2170302</v>
      </c>
      <c r="B1141" s="7" t="s">
        <v>1568</v>
      </c>
      <c r="C1141" s="43"/>
      <c r="D1141" s="43"/>
      <c r="E1141" s="44">
        <f>SUM(F1141:H1141)</f>
        <v>0</v>
      </c>
      <c r="F1141" s="43"/>
      <c r="G1141" s="43"/>
      <c r="H1141" s="43"/>
      <c r="I1141" s="48">
        <f>E1141-D1141</f>
        <v>0</v>
      </c>
      <c r="J1141" s="49" t="e">
        <f t="shared" si="447"/>
        <v>#DIV/0!</v>
      </c>
      <c r="K1141" s="43"/>
    </row>
    <row r="1142" spans="1:11" ht="14.25" hidden="1">
      <c r="A1142" s="7">
        <v>2170303</v>
      </c>
      <c r="B1142" s="7" t="s">
        <v>1569</v>
      </c>
      <c r="C1142" s="43"/>
      <c r="D1142" s="43"/>
      <c r="E1142" s="44">
        <f>SUM(F1142:H1142)</f>
        <v>0</v>
      </c>
      <c r="F1142" s="43"/>
      <c r="G1142" s="43"/>
      <c r="H1142" s="43"/>
      <c r="I1142" s="48">
        <f>E1142-D1142</f>
        <v>0</v>
      </c>
      <c r="J1142" s="49" t="e">
        <f t="shared" si="447"/>
        <v>#DIV/0!</v>
      </c>
      <c r="K1142" s="43"/>
    </row>
    <row r="1143" spans="1:11" ht="14.25" hidden="1">
      <c r="A1143" s="7">
        <v>2170304</v>
      </c>
      <c r="B1143" s="7" t="s">
        <v>1570</v>
      </c>
      <c r="C1143" s="43"/>
      <c r="D1143" s="43"/>
      <c r="E1143" s="44">
        <f>SUM(F1143:H1143)</f>
        <v>0</v>
      </c>
      <c r="F1143" s="43"/>
      <c r="G1143" s="43"/>
      <c r="H1143" s="43"/>
      <c r="I1143" s="48">
        <f>E1143-D1143</f>
        <v>0</v>
      </c>
      <c r="J1143" s="49" t="e">
        <f t="shared" si="447"/>
        <v>#DIV/0!</v>
      </c>
      <c r="K1143" s="43"/>
    </row>
    <row r="1144" spans="1:11" ht="14.25" hidden="1">
      <c r="A1144" s="7">
        <v>2170399</v>
      </c>
      <c r="B1144" s="7" t="s">
        <v>1571</v>
      </c>
      <c r="C1144" s="43"/>
      <c r="D1144" s="43"/>
      <c r="E1144" s="44">
        <f>SUM(F1144:H1144)</f>
        <v>0</v>
      </c>
      <c r="F1144" s="43"/>
      <c r="G1144" s="43"/>
      <c r="H1144" s="43"/>
      <c r="I1144" s="48">
        <f>E1144-D1144</f>
        <v>0</v>
      </c>
      <c r="J1144" s="49" t="e">
        <f t="shared" si="447"/>
        <v>#DIV/0!</v>
      </c>
      <c r="K1144" s="43"/>
    </row>
    <row r="1145" spans="1:11" ht="14.25" hidden="1">
      <c r="A1145" s="7">
        <v>21704</v>
      </c>
      <c r="B1145" s="42" t="s">
        <v>1572</v>
      </c>
      <c r="C1145" s="9">
        <f aca="true" t="shared" si="448" ref="C1145:I1145">SUM(C1146:C1147)</f>
        <v>0</v>
      </c>
      <c r="D1145" s="9">
        <f t="shared" si="448"/>
        <v>0</v>
      </c>
      <c r="E1145" s="9">
        <f t="shared" si="448"/>
        <v>0</v>
      </c>
      <c r="F1145" s="9">
        <f t="shared" si="448"/>
        <v>0</v>
      </c>
      <c r="G1145" s="9">
        <f t="shared" si="448"/>
        <v>0</v>
      </c>
      <c r="H1145" s="9">
        <f t="shared" si="448"/>
        <v>0</v>
      </c>
      <c r="I1145" s="9">
        <f t="shared" si="448"/>
        <v>0</v>
      </c>
      <c r="J1145" s="46" t="e">
        <f t="shared" si="447"/>
        <v>#DIV/0!</v>
      </c>
      <c r="K1145" s="47"/>
    </row>
    <row r="1146" spans="1:11" ht="14.25" hidden="1">
      <c r="A1146" s="7">
        <v>2170401</v>
      </c>
      <c r="B1146" s="7" t="s">
        <v>1573</v>
      </c>
      <c r="C1146" s="43"/>
      <c r="D1146" s="43"/>
      <c r="E1146" s="44">
        <f>SUM(F1146:H1146)</f>
        <v>0</v>
      </c>
      <c r="F1146" s="43"/>
      <c r="G1146" s="43"/>
      <c r="H1146" s="43"/>
      <c r="I1146" s="48">
        <f>E1146-D1146</f>
        <v>0</v>
      </c>
      <c r="J1146" s="49" t="e">
        <f t="shared" si="447"/>
        <v>#DIV/0!</v>
      </c>
      <c r="K1146" s="43"/>
    </row>
    <row r="1147" spans="1:11" ht="14.25" hidden="1">
      <c r="A1147" s="7">
        <v>2170499</v>
      </c>
      <c r="B1147" s="7" t="s">
        <v>1574</v>
      </c>
      <c r="C1147" s="43"/>
      <c r="D1147" s="43"/>
      <c r="E1147" s="44">
        <f>SUM(F1147:H1147)</f>
        <v>0</v>
      </c>
      <c r="F1147" s="43"/>
      <c r="G1147" s="43"/>
      <c r="H1147" s="43"/>
      <c r="I1147" s="48">
        <f>E1147-D1147</f>
        <v>0</v>
      </c>
      <c r="J1147" s="49" t="e">
        <f t="shared" si="447"/>
        <v>#DIV/0!</v>
      </c>
      <c r="K1147" s="43"/>
    </row>
    <row r="1148" spans="1:11" ht="14.25" hidden="1">
      <c r="A1148" s="7">
        <v>21799</v>
      </c>
      <c r="B1148" s="42" t="s">
        <v>1575</v>
      </c>
      <c r="C1148" s="9">
        <f aca="true" t="shared" si="449" ref="C1148:I1148">C1149</f>
        <v>0</v>
      </c>
      <c r="D1148" s="9">
        <f t="shared" si="449"/>
        <v>0</v>
      </c>
      <c r="E1148" s="9">
        <f t="shared" si="449"/>
        <v>0</v>
      </c>
      <c r="F1148" s="9">
        <f t="shared" si="449"/>
        <v>0</v>
      </c>
      <c r="G1148" s="9">
        <f t="shared" si="449"/>
        <v>0</v>
      </c>
      <c r="H1148" s="9">
        <f t="shared" si="449"/>
        <v>0</v>
      </c>
      <c r="I1148" s="9">
        <f t="shared" si="449"/>
        <v>0</v>
      </c>
      <c r="J1148" s="46" t="e">
        <f t="shared" si="447"/>
        <v>#DIV/0!</v>
      </c>
      <c r="K1148" s="47"/>
    </row>
    <row r="1149" spans="1:11" ht="14.25" hidden="1">
      <c r="A1149" s="7">
        <v>2179901</v>
      </c>
      <c r="B1149" s="7" t="s">
        <v>1576</v>
      </c>
      <c r="C1149" s="43"/>
      <c r="D1149" s="43"/>
      <c r="E1149" s="44">
        <f>SUM(F1149:H1149)</f>
        <v>0</v>
      </c>
      <c r="F1149" s="43"/>
      <c r="G1149" s="43"/>
      <c r="H1149" s="43"/>
      <c r="I1149" s="48">
        <f>E1149-D1149</f>
        <v>0</v>
      </c>
      <c r="J1149" s="49" t="e">
        <f t="shared" si="447"/>
        <v>#DIV/0!</v>
      </c>
      <c r="K1149" s="43"/>
    </row>
    <row r="1150" spans="1:11" ht="14.25" hidden="1">
      <c r="A1150" s="7">
        <v>219</v>
      </c>
      <c r="B1150" s="42" t="s">
        <v>1577</v>
      </c>
      <c r="C1150" s="9">
        <f aca="true" t="shared" si="450" ref="C1150:I1150">SUM(C1151:C1159)</f>
        <v>0</v>
      </c>
      <c r="D1150" s="9">
        <f t="shared" si="450"/>
        <v>0</v>
      </c>
      <c r="E1150" s="9">
        <f t="shared" si="450"/>
        <v>0</v>
      </c>
      <c r="F1150" s="9">
        <f t="shared" si="450"/>
        <v>0</v>
      </c>
      <c r="G1150" s="9">
        <f t="shared" si="450"/>
        <v>0</v>
      </c>
      <c r="H1150" s="9">
        <f t="shared" si="450"/>
        <v>0</v>
      </c>
      <c r="I1150" s="9">
        <f t="shared" si="450"/>
        <v>0</v>
      </c>
      <c r="J1150" s="46" t="e">
        <f t="shared" si="447"/>
        <v>#DIV/0!</v>
      </c>
      <c r="K1150" s="47"/>
    </row>
    <row r="1151" spans="1:11" ht="14.25" hidden="1">
      <c r="A1151" s="7">
        <v>21901</v>
      </c>
      <c r="B1151" s="42" t="s">
        <v>1578</v>
      </c>
      <c r="C1151" s="43"/>
      <c r="D1151" s="43"/>
      <c r="E1151" s="44">
        <f aca="true" t="shared" si="451" ref="E1151:E1159">SUM(F1151:H1151)</f>
        <v>0</v>
      </c>
      <c r="F1151" s="43"/>
      <c r="G1151" s="43"/>
      <c r="H1151" s="43"/>
      <c r="I1151" s="48">
        <f aca="true" t="shared" si="452" ref="I1151:I1159">E1151-D1151</f>
        <v>0</v>
      </c>
      <c r="J1151" s="49" t="e">
        <f aca="true" t="shared" si="453" ref="J1151:J1161">I1151/D1151*100</f>
        <v>#DIV/0!</v>
      </c>
      <c r="K1151" s="43"/>
    </row>
    <row r="1152" spans="1:11" ht="14.25" hidden="1">
      <c r="A1152" s="7">
        <v>21902</v>
      </c>
      <c r="B1152" s="42" t="s">
        <v>1579</v>
      </c>
      <c r="C1152" s="43"/>
      <c r="D1152" s="43"/>
      <c r="E1152" s="44">
        <f t="shared" si="451"/>
        <v>0</v>
      </c>
      <c r="F1152" s="43"/>
      <c r="G1152" s="43"/>
      <c r="H1152" s="43"/>
      <c r="I1152" s="48">
        <f t="shared" si="452"/>
        <v>0</v>
      </c>
      <c r="J1152" s="49" t="e">
        <f t="shared" si="453"/>
        <v>#DIV/0!</v>
      </c>
      <c r="K1152" s="43"/>
    </row>
    <row r="1153" spans="1:11" ht="14.25" hidden="1">
      <c r="A1153" s="7">
        <v>21903</v>
      </c>
      <c r="B1153" s="42" t="s">
        <v>1580</v>
      </c>
      <c r="C1153" s="43"/>
      <c r="D1153" s="43"/>
      <c r="E1153" s="44">
        <f t="shared" si="451"/>
        <v>0</v>
      </c>
      <c r="F1153" s="43"/>
      <c r="G1153" s="43"/>
      <c r="H1153" s="43"/>
      <c r="I1153" s="48">
        <f t="shared" si="452"/>
        <v>0</v>
      </c>
      <c r="J1153" s="49" t="e">
        <f t="shared" si="453"/>
        <v>#DIV/0!</v>
      </c>
      <c r="K1153" s="43"/>
    </row>
    <row r="1154" spans="1:11" ht="14.25" hidden="1">
      <c r="A1154" s="7">
        <v>21904</v>
      </c>
      <c r="B1154" s="42" t="s">
        <v>1581</v>
      </c>
      <c r="C1154" s="43"/>
      <c r="D1154" s="43"/>
      <c r="E1154" s="44">
        <f t="shared" si="451"/>
        <v>0</v>
      </c>
      <c r="F1154" s="43"/>
      <c r="G1154" s="43"/>
      <c r="H1154" s="43"/>
      <c r="I1154" s="48">
        <f t="shared" si="452"/>
        <v>0</v>
      </c>
      <c r="J1154" s="49" t="e">
        <f t="shared" si="453"/>
        <v>#DIV/0!</v>
      </c>
      <c r="K1154" s="43"/>
    </row>
    <row r="1155" spans="1:11" ht="14.25" hidden="1">
      <c r="A1155" s="7">
        <v>21905</v>
      </c>
      <c r="B1155" s="42" t="s">
        <v>1582</v>
      </c>
      <c r="C1155" s="43"/>
      <c r="D1155" s="43"/>
      <c r="E1155" s="44">
        <f t="shared" si="451"/>
        <v>0</v>
      </c>
      <c r="F1155" s="43"/>
      <c r="G1155" s="43"/>
      <c r="H1155" s="43"/>
      <c r="I1155" s="48">
        <f t="shared" si="452"/>
        <v>0</v>
      </c>
      <c r="J1155" s="49" t="e">
        <f t="shared" si="453"/>
        <v>#DIV/0!</v>
      </c>
      <c r="K1155" s="43"/>
    </row>
    <row r="1156" spans="1:11" ht="14.25" hidden="1">
      <c r="A1156" s="7">
        <v>21906</v>
      </c>
      <c r="B1156" s="42" t="s">
        <v>1583</v>
      </c>
      <c r="C1156" s="43"/>
      <c r="D1156" s="43"/>
      <c r="E1156" s="44">
        <f t="shared" si="451"/>
        <v>0</v>
      </c>
      <c r="F1156" s="43"/>
      <c r="G1156" s="43"/>
      <c r="H1156" s="43"/>
      <c r="I1156" s="48">
        <f t="shared" si="452"/>
        <v>0</v>
      </c>
      <c r="J1156" s="49" t="e">
        <f t="shared" si="453"/>
        <v>#DIV/0!</v>
      </c>
      <c r="K1156" s="43"/>
    </row>
    <row r="1157" spans="1:11" ht="14.25" hidden="1">
      <c r="A1157" s="7">
        <v>21907</v>
      </c>
      <c r="B1157" s="42" t="s">
        <v>1584</v>
      </c>
      <c r="C1157" s="43"/>
      <c r="D1157" s="43"/>
      <c r="E1157" s="44">
        <f t="shared" si="451"/>
        <v>0</v>
      </c>
      <c r="F1157" s="43"/>
      <c r="G1157" s="43"/>
      <c r="H1157" s="43"/>
      <c r="I1157" s="48">
        <f t="shared" si="452"/>
        <v>0</v>
      </c>
      <c r="J1157" s="49" t="e">
        <f t="shared" si="453"/>
        <v>#DIV/0!</v>
      </c>
      <c r="K1157" s="43"/>
    </row>
    <row r="1158" spans="1:11" ht="14.25" hidden="1">
      <c r="A1158" s="7">
        <v>21908</v>
      </c>
      <c r="B1158" s="42" t="s">
        <v>1585</v>
      </c>
      <c r="C1158" s="43"/>
      <c r="D1158" s="43"/>
      <c r="E1158" s="44">
        <f t="shared" si="451"/>
        <v>0</v>
      </c>
      <c r="F1158" s="43"/>
      <c r="G1158" s="43"/>
      <c r="H1158" s="43"/>
      <c r="I1158" s="48">
        <f t="shared" si="452"/>
        <v>0</v>
      </c>
      <c r="J1158" s="49" t="e">
        <f t="shared" si="453"/>
        <v>#DIV/0!</v>
      </c>
      <c r="K1158" s="43"/>
    </row>
    <row r="1159" spans="1:11" ht="14.25" hidden="1">
      <c r="A1159" s="7">
        <v>21999</v>
      </c>
      <c r="B1159" s="42" t="s">
        <v>1586</v>
      </c>
      <c r="C1159" s="43"/>
      <c r="D1159" s="43"/>
      <c r="E1159" s="44">
        <f t="shared" si="451"/>
        <v>0</v>
      </c>
      <c r="F1159" s="43"/>
      <c r="G1159" s="43"/>
      <c r="H1159" s="43"/>
      <c r="I1159" s="48">
        <f t="shared" si="452"/>
        <v>0</v>
      </c>
      <c r="J1159" s="49" t="e">
        <f t="shared" si="453"/>
        <v>#DIV/0!</v>
      </c>
      <c r="K1159" s="43"/>
    </row>
    <row r="1160" spans="1:11" ht="14.25" hidden="1">
      <c r="A1160" s="7">
        <v>220</v>
      </c>
      <c r="B1160" s="42" t="s">
        <v>1587</v>
      </c>
      <c r="C1160" s="9">
        <f aca="true" t="shared" si="454" ref="C1160:I1160">C1161+C1188+C1203</f>
        <v>0</v>
      </c>
      <c r="D1160" s="9">
        <f t="shared" si="454"/>
        <v>0</v>
      </c>
      <c r="E1160" s="9">
        <f t="shared" si="454"/>
        <v>0</v>
      </c>
      <c r="F1160" s="9">
        <f t="shared" si="454"/>
        <v>0</v>
      </c>
      <c r="G1160" s="9">
        <f t="shared" si="454"/>
        <v>0</v>
      </c>
      <c r="H1160" s="9">
        <f t="shared" si="454"/>
        <v>0</v>
      </c>
      <c r="I1160" s="9">
        <f t="shared" si="454"/>
        <v>0</v>
      </c>
      <c r="J1160" s="46" t="e">
        <f t="shared" si="453"/>
        <v>#DIV/0!</v>
      </c>
      <c r="K1160" s="47"/>
    </row>
    <row r="1161" spans="1:11" ht="14.25" hidden="1">
      <c r="A1161" s="7">
        <v>22001</v>
      </c>
      <c r="B1161" s="42" t="s">
        <v>1588</v>
      </c>
      <c r="C1161" s="9">
        <f aca="true" t="shared" si="455" ref="C1161:I1161">SUM(C1162:C1187)</f>
        <v>0</v>
      </c>
      <c r="D1161" s="9">
        <f t="shared" si="455"/>
        <v>0</v>
      </c>
      <c r="E1161" s="9">
        <f t="shared" si="455"/>
        <v>0</v>
      </c>
      <c r="F1161" s="9">
        <f t="shared" si="455"/>
        <v>0</v>
      </c>
      <c r="G1161" s="9">
        <f t="shared" si="455"/>
        <v>0</v>
      </c>
      <c r="H1161" s="9">
        <f t="shared" si="455"/>
        <v>0</v>
      </c>
      <c r="I1161" s="9">
        <f t="shared" si="455"/>
        <v>0</v>
      </c>
      <c r="J1161" s="46" t="e">
        <f t="shared" si="453"/>
        <v>#DIV/0!</v>
      </c>
      <c r="K1161" s="47"/>
    </row>
    <row r="1162" spans="1:11" ht="14.25" hidden="1">
      <c r="A1162" s="7">
        <v>2200101</v>
      </c>
      <c r="B1162" s="7" t="s">
        <v>707</v>
      </c>
      <c r="C1162" s="43"/>
      <c r="D1162" s="43"/>
      <c r="E1162" s="44">
        <f aca="true" t="shared" si="456" ref="E1162:E1187">SUM(F1162:H1162)</f>
        <v>0</v>
      </c>
      <c r="F1162" s="43"/>
      <c r="G1162" s="43"/>
      <c r="H1162" s="43"/>
      <c r="I1162" s="48">
        <f aca="true" t="shared" si="457" ref="I1162:I1187">E1162-D1162</f>
        <v>0</v>
      </c>
      <c r="J1162" s="49" t="e">
        <f aca="true" t="shared" si="458" ref="J1162:J1188">I1162/D1162*100</f>
        <v>#DIV/0!</v>
      </c>
      <c r="K1162" s="43"/>
    </row>
    <row r="1163" spans="1:11" ht="14.25" hidden="1">
      <c r="A1163" s="7">
        <v>2200102</v>
      </c>
      <c r="B1163" s="7" t="s">
        <v>708</v>
      </c>
      <c r="C1163" s="43"/>
      <c r="D1163" s="43"/>
      <c r="E1163" s="44">
        <f t="shared" si="456"/>
        <v>0</v>
      </c>
      <c r="F1163" s="43"/>
      <c r="G1163" s="43"/>
      <c r="H1163" s="43"/>
      <c r="I1163" s="48">
        <f t="shared" si="457"/>
        <v>0</v>
      </c>
      <c r="J1163" s="49" t="e">
        <f t="shared" si="458"/>
        <v>#DIV/0!</v>
      </c>
      <c r="K1163" s="43"/>
    </row>
    <row r="1164" spans="1:11" ht="14.25" hidden="1">
      <c r="A1164" s="7">
        <v>2200103</v>
      </c>
      <c r="B1164" s="7" t="s">
        <v>709</v>
      </c>
      <c r="C1164" s="43"/>
      <c r="D1164" s="43"/>
      <c r="E1164" s="44">
        <f t="shared" si="456"/>
        <v>0</v>
      </c>
      <c r="F1164" s="43"/>
      <c r="G1164" s="43"/>
      <c r="H1164" s="43"/>
      <c r="I1164" s="48">
        <f t="shared" si="457"/>
        <v>0</v>
      </c>
      <c r="J1164" s="49" t="e">
        <f t="shared" si="458"/>
        <v>#DIV/0!</v>
      </c>
      <c r="K1164" s="43"/>
    </row>
    <row r="1165" spans="1:11" ht="14.25" hidden="1">
      <c r="A1165" s="7">
        <v>2200104</v>
      </c>
      <c r="B1165" s="7" t="s">
        <v>1589</v>
      </c>
      <c r="C1165" s="43"/>
      <c r="D1165" s="43"/>
      <c r="E1165" s="44">
        <f t="shared" si="456"/>
        <v>0</v>
      </c>
      <c r="F1165" s="43"/>
      <c r="G1165" s="43"/>
      <c r="H1165" s="43"/>
      <c r="I1165" s="48">
        <f t="shared" si="457"/>
        <v>0</v>
      </c>
      <c r="J1165" s="49" t="e">
        <f t="shared" si="458"/>
        <v>#DIV/0!</v>
      </c>
      <c r="K1165" s="43"/>
    </row>
    <row r="1166" spans="1:11" ht="14.25" hidden="1">
      <c r="A1166" s="7">
        <v>2200106</v>
      </c>
      <c r="B1166" s="7" t="s">
        <v>1590</v>
      </c>
      <c r="C1166" s="43"/>
      <c r="D1166" s="43"/>
      <c r="E1166" s="44">
        <f t="shared" si="456"/>
        <v>0</v>
      </c>
      <c r="F1166" s="43"/>
      <c r="G1166" s="43"/>
      <c r="H1166" s="43"/>
      <c r="I1166" s="48">
        <f t="shared" si="457"/>
        <v>0</v>
      </c>
      <c r="J1166" s="49" t="e">
        <f t="shared" si="458"/>
        <v>#DIV/0!</v>
      </c>
      <c r="K1166" s="43"/>
    </row>
    <row r="1167" spans="1:11" ht="14.25" hidden="1">
      <c r="A1167" s="7">
        <v>2200107</v>
      </c>
      <c r="B1167" s="7" t="s">
        <v>1591</v>
      </c>
      <c r="C1167" s="43"/>
      <c r="D1167" s="43"/>
      <c r="E1167" s="44">
        <f t="shared" si="456"/>
        <v>0</v>
      </c>
      <c r="F1167" s="43"/>
      <c r="G1167" s="43"/>
      <c r="H1167" s="43"/>
      <c r="I1167" s="48">
        <f t="shared" si="457"/>
        <v>0</v>
      </c>
      <c r="J1167" s="49" t="e">
        <f t="shared" si="458"/>
        <v>#DIV/0!</v>
      </c>
      <c r="K1167" s="43"/>
    </row>
    <row r="1168" spans="1:11" ht="14.25" hidden="1">
      <c r="A1168" s="7">
        <v>2200108</v>
      </c>
      <c r="B1168" s="7" t="s">
        <v>1592</v>
      </c>
      <c r="C1168" s="43"/>
      <c r="D1168" s="43"/>
      <c r="E1168" s="44">
        <f t="shared" si="456"/>
        <v>0</v>
      </c>
      <c r="F1168" s="43"/>
      <c r="G1168" s="43"/>
      <c r="H1168" s="43"/>
      <c r="I1168" s="48">
        <f t="shared" si="457"/>
        <v>0</v>
      </c>
      <c r="J1168" s="49" t="e">
        <f t="shared" si="458"/>
        <v>#DIV/0!</v>
      </c>
      <c r="K1168" s="43"/>
    </row>
    <row r="1169" spans="1:11" ht="14.25" hidden="1">
      <c r="A1169" s="7">
        <v>2200109</v>
      </c>
      <c r="B1169" s="7" t="s">
        <v>1593</v>
      </c>
      <c r="C1169" s="43"/>
      <c r="D1169" s="43"/>
      <c r="E1169" s="44">
        <f t="shared" si="456"/>
        <v>0</v>
      </c>
      <c r="F1169" s="43"/>
      <c r="G1169" s="43"/>
      <c r="H1169" s="43"/>
      <c r="I1169" s="48">
        <f t="shared" si="457"/>
        <v>0</v>
      </c>
      <c r="J1169" s="49" t="e">
        <f t="shared" si="458"/>
        <v>#DIV/0!</v>
      </c>
      <c r="K1169" s="43"/>
    </row>
    <row r="1170" spans="1:11" ht="14.25" hidden="1">
      <c r="A1170" s="7">
        <v>2200112</v>
      </c>
      <c r="B1170" s="7" t="s">
        <v>1594</v>
      </c>
      <c r="C1170" s="43"/>
      <c r="D1170" s="43"/>
      <c r="E1170" s="44">
        <f t="shared" si="456"/>
        <v>0</v>
      </c>
      <c r="F1170" s="43"/>
      <c r="G1170" s="43"/>
      <c r="H1170" s="43"/>
      <c r="I1170" s="48">
        <f t="shared" si="457"/>
        <v>0</v>
      </c>
      <c r="J1170" s="49" t="e">
        <f t="shared" si="458"/>
        <v>#DIV/0!</v>
      </c>
      <c r="K1170" s="43"/>
    </row>
    <row r="1171" spans="1:11" ht="14.25" hidden="1">
      <c r="A1171" s="7">
        <v>2200113</v>
      </c>
      <c r="B1171" s="7" t="s">
        <v>1595</v>
      </c>
      <c r="C1171" s="43"/>
      <c r="D1171" s="43"/>
      <c r="E1171" s="44">
        <f t="shared" si="456"/>
        <v>0</v>
      </c>
      <c r="F1171" s="43"/>
      <c r="G1171" s="43"/>
      <c r="H1171" s="43"/>
      <c r="I1171" s="48">
        <f t="shared" si="457"/>
        <v>0</v>
      </c>
      <c r="J1171" s="49" t="e">
        <f t="shared" si="458"/>
        <v>#DIV/0!</v>
      </c>
      <c r="K1171" s="43"/>
    </row>
    <row r="1172" spans="1:11" ht="14.25" hidden="1">
      <c r="A1172" s="7">
        <v>2200114</v>
      </c>
      <c r="B1172" s="7" t="s">
        <v>1596</v>
      </c>
      <c r="C1172" s="43"/>
      <c r="D1172" s="43"/>
      <c r="E1172" s="44">
        <f t="shared" si="456"/>
        <v>0</v>
      </c>
      <c r="F1172" s="43"/>
      <c r="G1172" s="43"/>
      <c r="H1172" s="43"/>
      <c r="I1172" s="48">
        <f t="shared" si="457"/>
        <v>0</v>
      </c>
      <c r="J1172" s="49" t="e">
        <f t="shared" si="458"/>
        <v>#DIV/0!</v>
      </c>
      <c r="K1172" s="43"/>
    </row>
    <row r="1173" spans="1:11" ht="14.25" hidden="1">
      <c r="A1173" s="7">
        <v>2200115</v>
      </c>
      <c r="B1173" s="7" t="s">
        <v>1597</v>
      </c>
      <c r="C1173" s="43"/>
      <c r="D1173" s="43"/>
      <c r="E1173" s="44">
        <f t="shared" si="456"/>
        <v>0</v>
      </c>
      <c r="F1173" s="43"/>
      <c r="G1173" s="43"/>
      <c r="H1173" s="43"/>
      <c r="I1173" s="48">
        <f t="shared" si="457"/>
        <v>0</v>
      </c>
      <c r="J1173" s="49" t="e">
        <f t="shared" si="458"/>
        <v>#DIV/0!</v>
      </c>
      <c r="K1173" s="43"/>
    </row>
    <row r="1174" spans="1:11" ht="14.25" hidden="1">
      <c r="A1174" s="7">
        <v>2200116</v>
      </c>
      <c r="B1174" s="7" t="s">
        <v>1598</v>
      </c>
      <c r="C1174" s="43"/>
      <c r="D1174" s="43"/>
      <c r="E1174" s="44">
        <f t="shared" si="456"/>
        <v>0</v>
      </c>
      <c r="F1174" s="43"/>
      <c r="G1174" s="43"/>
      <c r="H1174" s="43"/>
      <c r="I1174" s="48">
        <f t="shared" si="457"/>
        <v>0</v>
      </c>
      <c r="J1174" s="49" t="e">
        <f t="shared" si="458"/>
        <v>#DIV/0!</v>
      </c>
      <c r="K1174" s="43"/>
    </row>
    <row r="1175" spans="1:11" ht="14.25" hidden="1">
      <c r="A1175" s="7">
        <v>2200119</v>
      </c>
      <c r="B1175" s="7" t="s">
        <v>1599</v>
      </c>
      <c r="C1175" s="43"/>
      <c r="D1175" s="43"/>
      <c r="E1175" s="44">
        <f t="shared" si="456"/>
        <v>0</v>
      </c>
      <c r="F1175" s="43"/>
      <c r="G1175" s="43"/>
      <c r="H1175" s="43"/>
      <c r="I1175" s="48">
        <f t="shared" si="457"/>
        <v>0</v>
      </c>
      <c r="J1175" s="49" t="e">
        <f t="shared" si="458"/>
        <v>#DIV/0!</v>
      </c>
      <c r="K1175" s="43"/>
    </row>
    <row r="1176" spans="1:11" ht="14.25" hidden="1">
      <c r="A1176" s="7">
        <v>2200120</v>
      </c>
      <c r="B1176" s="7" t="s">
        <v>1600</v>
      </c>
      <c r="C1176" s="43"/>
      <c r="D1176" s="43"/>
      <c r="E1176" s="44">
        <f t="shared" si="456"/>
        <v>0</v>
      </c>
      <c r="F1176" s="43"/>
      <c r="G1176" s="43"/>
      <c r="H1176" s="43"/>
      <c r="I1176" s="48">
        <f t="shared" si="457"/>
        <v>0</v>
      </c>
      <c r="J1176" s="49" t="e">
        <f t="shared" si="458"/>
        <v>#DIV/0!</v>
      </c>
      <c r="K1176" s="43"/>
    </row>
    <row r="1177" spans="1:11" ht="14.25" hidden="1">
      <c r="A1177" s="7">
        <v>2200121</v>
      </c>
      <c r="B1177" s="7" t="s">
        <v>1601</v>
      </c>
      <c r="C1177" s="43"/>
      <c r="D1177" s="43"/>
      <c r="E1177" s="44">
        <f t="shared" si="456"/>
        <v>0</v>
      </c>
      <c r="F1177" s="43"/>
      <c r="G1177" s="43"/>
      <c r="H1177" s="43"/>
      <c r="I1177" s="48">
        <f t="shared" si="457"/>
        <v>0</v>
      </c>
      <c r="J1177" s="49" t="e">
        <f t="shared" si="458"/>
        <v>#DIV/0!</v>
      </c>
      <c r="K1177" s="43"/>
    </row>
    <row r="1178" spans="1:11" ht="14.25" hidden="1">
      <c r="A1178" s="7">
        <v>2200122</v>
      </c>
      <c r="B1178" s="7" t="s">
        <v>1602</v>
      </c>
      <c r="C1178" s="43"/>
      <c r="D1178" s="43"/>
      <c r="E1178" s="44">
        <f t="shared" si="456"/>
        <v>0</v>
      </c>
      <c r="F1178" s="43"/>
      <c r="G1178" s="43"/>
      <c r="H1178" s="43"/>
      <c r="I1178" s="48">
        <f t="shared" si="457"/>
        <v>0</v>
      </c>
      <c r="J1178" s="49" t="e">
        <f t="shared" si="458"/>
        <v>#DIV/0!</v>
      </c>
      <c r="K1178" s="43"/>
    </row>
    <row r="1179" spans="1:11" ht="14.25" hidden="1">
      <c r="A1179" s="7">
        <v>2200123</v>
      </c>
      <c r="B1179" s="7" t="s">
        <v>1603</v>
      </c>
      <c r="C1179" s="43"/>
      <c r="D1179" s="43"/>
      <c r="E1179" s="44">
        <f t="shared" si="456"/>
        <v>0</v>
      </c>
      <c r="F1179" s="43"/>
      <c r="G1179" s="43"/>
      <c r="H1179" s="43"/>
      <c r="I1179" s="48">
        <f t="shared" si="457"/>
        <v>0</v>
      </c>
      <c r="J1179" s="49" t="e">
        <f t="shared" si="458"/>
        <v>#DIV/0!</v>
      </c>
      <c r="K1179" s="43"/>
    </row>
    <row r="1180" spans="1:11" ht="14.25" hidden="1">
      <c r="A1180" s="7">
        <v>2200124</v>
      </c>
      <c r="B1180" s="7" t="s">
        <v>1604</v>
      </c>
      <c r="C1180" s="43"/>
      <c r="D1180" s="43"/>
      <c r="E1180" s="44">
        <f t="shared" si="456"/>
        <v>0</v>
      </c>
      <c r="F1180" s="43"/>
      <c r="G1180" s="43"/>
      <c r="H1180" s="43"/>
      <c r="I1180" s="48">
        <f t="shared" si="457"/>
        <v>0</v>
      </c>
      <c r="J1180" s="49" t="e">
        <f t="shared" si="458"/>
        <v>#DIV/0!</v>
      </c>
      <c r="K1180" s="43"/>
    </row>
    <row r="1181" spans="1:11" ht="14.25" hidden="1">
      <c r="A1181" s="7">
        <v>2200125</v>
      </c>
      <c r="B1181" s="7" t="s">
        <v>1605</v>
      </c>
      <c r="C1181" s="43"/>
      <c r="D1181" s="43"/>
      <c r="E1181" s="44">
        <f t="shared" si="456"/>
        <v>0</v>
      </c>
      <c r="F1181" s="43"/>
      <c r="G1181" s="43"/>
      <c r="H1181" s="43"/>
      <c r="I1181" s="48">
        <f t="shared" si="457"/>
        <v>0</v>
      </c>
      <c r="J1181" s="49" t="e">
        <f t="shared" si="458"/>
        <v>#DIV/0!</v>
      </c>
      <c r="K1181" s="43"/>
    </row>
    <row r="1182" spans="1:11" ht="14.25" hidden="1">
      <c r="A1182" s="7">
        <v>2200126</v>
      </c>
      <c r="B1182" s="7" t="s">
        <v>1606</v>
      </c>
      <c r="C1182" s="43"/>
      <c r="D1182" s="43"/>
      <c r="E1182" s="44">
        <f t="shared" si="456"/>
        <v>0</v>
      </c>
      <c r="F1182" s="43"/>
      <c r="G1182" s="43"/>
      <c r="H1182" s="43"/>
      <c r="I1182" s="48">
        <f t="shared" si="457"/>
        <v>0</v>
      </c>
      <c r="J1182" s="49" t="e">
        <f t="shared" si="458"/>
        <v>#DIV/0!</v>
      </c>
      <c r="K1182" s="43"/>
    </row>
    <row r="1183" spans="1:11" ht="14.25" hidden="1">
      <c r="A1183" s="7">
        <v>2200127</v>
      </c>
      <c r="B1183" s="7" t="s">
        <v>1607</v>
      </c>
      <c r="C1183" s="43"/>
      <c r="D1183" s="43"/>
      <c r="E1183" s="44">
        <f t="shared" si="456"/>
        <v>0</v>
      </c>
      <c r="F1183" s="43"/>
      <c r="G1183" s="43"/>
      <c r="H1183" s="43"/>
      <c r="I1183" s="48">
        <f t="shared" si="457"/>
        <v>0</v>
      </c>
      <c r="J1183" s="49" t="e">
        <f t="shared" si="458"/>
        <v>#DIV/0!</v>
      </c>
      <c r="K1183" s="43"/>
    </row>
    <row r="1184" spans="1:11" ht="14.25" hidden="1">
      <c r="A1184" s="7">
        <v>2200128</v>
      </c>
      <c r="B1184" s="7" t="s">
        <v>1608</v>
      </c>
      <c r="C1184" s="43"/>
      <c r="D1184" s="43"/>
      <c r="E1184" s="44">
        <f t="shared" si="456"/>
        <v>0</v>
      </c>
      <c r="F1184" s="43"/>
      <c r="G1184" s="43"/>
      <c r="H1184" s="43"/>
      <c r="I1184" s="48">
        <f t="shared" si="457"/>
        <v>0</v>
      </c>
      <c r="J1184" s="49" t="e">
        <f t="shared" si="458"/>
        <v>#DIV/0!</v>
      </c>
      <c r="K1184" s="43"/>
    </row>
    <row r="1185" spans="1:11" ht="14.25" hidden="1">
      <c r="A1185" s="7">
        <v>2200129</v>
      </c>
      <c r="B1185" s="7" t="s">
        <v>1609</v>
      </c>
      <c r="C1185" s="43"/>
      <c r="D1185" s="43"/>
      <c r="E1185" s="44">
        <f t="shared" si="456"/>
        <v>0</v>
      </c>
      <c r="F1185" s="43"/>
      <c r="G1185" s="43"/>
      <c r="H1185" s="43"/>
      <c r="I1185" s="48">
        <f t="shared" si="457"/>
        <v>0</v>
      </c>
      <c r="J1185" s="49" t="e">
        <f t="shared" si="458"/>
        <v>#DIV/0!</v>
      </c>
      <c r="K1185" s="43"/>
    </row>
    <row r="1186" spans="1:11" ht="14.25" hidden="1">
      <c r="A1186" s="7">
        <v>2200150</v>
      </c>
      <c r="B1186" s="7" t="s">
        <v>716</v>
      </c>
      <c r="C1186" s="43"/>
      <c r="D1186" s="43"/>
      <c r="E1186" s="44">
        <f t="shared" si="456"/>
        <v>0</v>
      </c>
      <c r="F1186" s="43"/>
      <c r="G1186" s="43"/>
      <c r="H1186" s="43"/>
      <c r="I1186" s="48">
        <f t="shared" si="457"/>
        <v>0</v>
      </c>
      <c r="J1186" s="49" t="e">
        <f t="shared" si="458"/>
        <v>#DIV/0!</v>
      </c>
      <c r="K1186" s="43"/>
    </row>
    <row r="1187" spans="1:11" ht="14.25" hidden="1">
      <c r="A1187" s="7">
        <v>2200199</v>
      </c>
      <c r="B1187" s="7" t="s">
        <v>1610</v>
      </c>
      <c r="C1187" s="43"/>
      <c r="D1187" s="43"/>
      <c r="E1187" s="44">
        <f t="shared" si="456"/>
        <v>0</v>
      </c>
      <c r="F1187" s="43"/>
      <c r="G1187" s="43"/>
      <c r="H1187" s="43"/>
      <c r="I1187" s="48">
        <f t="shared" si="457"/>
        <v>0</v>
      </c>
      <c r="J1187" s="49" t="e">
        <f t="shared" si="458"/>
        <v>#DIV/0!</v>
      </c>
      <c r="K1187" s="43"/>
    </row>
    <row r="1188" spans="1:11" ht="14.25" hidden="1">
      <c r="A1188" s="7">
        <v>22005</v>
      </c>
      <c r="B1188" s="42" t="s">
        <v>1611</v>
      </c>
      <c r="C1188" s="9">
        <f aca="true" t="shared" si="459" ref="C1188:I1188">SUM(C1189:C1202)</f>
        <v>0</v>
      </c>
      <c r="D1188" s="9">
        <f t="shared" si="459"/>
        <v>0</v>
      </c>
      <c r="E1188" s="9">
        <f t="shared" si="459"/>
        <v>0</v>
      </c>
      <c r="F1188" s="9">
        <f t="shared" si="459"/>
        <v>0</v>
      </c>
      <c r="G1188" s="9">
        <f t="shared" si="459"/>
        <v>0</v>
      </c>
      <c r="H1188" s="9">
        <f t="shared" si="459"/>
        <v>0</v>
      </c>
      <c r="I1188" s="9">
        <f t="shared" si="459"/>
        <v>0</v>
      </c>
      <c r="J1188" s="46" t="e">
        <f t="shared" si="458"/>
        <v>#DIV/0!</v>
      </c>
      <c r="K1188" s="47"/>
    </row>
    <row r="1189" spans="1:11" ht="14.25" hidden="1">
      <c r="A1189" s="7">
        <v>2200501</v>
      </c>
      <c r="B1189" s="7" t="s">
        <v>707</v>
      </c>
      <c r="C1189" s="43"/>
      <c r="D1189" s="43"/>
      <c r="E1189" s="44">
        <f aca="true" t="shared" si="460" ref="E1189:E1202">SUM(F1189:H1189)</f>
        <v>0</v>
      </c>
      <c r="F1189" s="43"/>
      <c r="G1189" s="43"/>
      <c r="H1189" s="43"/>
      <c r="I1189" s="48">
        <f aca="true" t="shared" si="461" ref="I1189:I1202">E1189-D1189</f>
        <v>0</v>
      </c>
      <c r="J1189" s="49" t="e">
        <f aca="true" t="shared" si="462" ref="J1189:J1206">I1189/D1189*100</f>
        <v>#DIV/0!</v>
      </c>
      <c r="K1189" s="43"/>
    </row>
    <row r="1190" spans="1:11" ht="14.25" hidden="1">
      <c r="A1190" s="7">
        <v>2200502</v>
      </c>
      <c r="B1190" s="7" t="s">
        <v>708</v>
      </c>
      <c r="C1190" s="43"/>
      <c r="D1190" s="43"/>
      <c r="E1190" s="44">
        <f t="shared" si="460"/>
        <v>0</v>
      </c>
      <c r="F1190" s="43"/>
      <c r="G1190" s="43"/>
      <c r="H1190" s="43"/>
      <c r="I1190" s="48">
        <f t="shared" si="461"/>
        <v>0</v>
      </c>
      <c r="J1190" s="49" t="e">
        <f t="shared" si="462"/>
        <v>#DIV/0!</v>
      </c>
      <c r="K1190" s="43"/>
    </row>
    <row r="1191" spans="1:11" ht="14.25" hidden="1">
      <c r="A1191" s="7">
        <v>2200503</v>
      </c>
      <c r="B1191" s="7" t="s">
        <v>709</v>
      </c>
      <c r="C1191" s="43"/>
      <c r="D1191" s="43"/>
      <c r="E1191" s="44">
        <f t="shared" si="460"/>
        <v>0</v>
      </c>
      <c r="F1191" s="43"/>
      <c r="G1191" s="43"/>
      <c r="H1191" s="43"/>
      <c r="I1191" s="48">
        <f t="shared" si="461"/>
        <v>0</v>
      </c>
      <c r="J1191" s="49" t="e">
        <f t="shared" si="462"/>
        <v>#DIV/0!</v>
      </c>
      <c r="K1191" s="43"/>
    </row>
    <row r="1192" spans="1:11" ht="14.25" hidden="1">
      <c r="A1192" s="7">
        <v>2200504</v>
      </c>
      <c r="B1192" s="7" t="s">
        <v>1612</v>
      </c>
      <c r="C1192" s="43"/>
      <c r="D1192" s="43"/>
      <c r="E1192" s="44">
        <f t="shared" si="460"/>
        <v>0</v>
      </c>
      <c r="F1192" s="43"/>
      <c r="G1192" s="43"/>
      <c r="H1192" s="43"/>
      <c r="I1192" s="48">
        <f t="shared" si="461"/>
        <v>0</v>
      </c>
      <c r="J1192" s="49" t="e">
        <f t="shared" si="462"/>
        <v>#DIV/0!</v>
      </c>
      <c r="K1192" s="43"/>
    </row>
    <row r="1193" spans="1:11" ht="14.25" hidden="1">
      <c r="A1193" s="7">
        <v>2200506</v>
      </c>
      <c r="B1193" s="7" t="s">
        <v>1613</v>
      </c>
      <c r="C1193" s="43"/>
      <c r="D1193" s="43"/>
      <c r="E1193" s="44">
        <f t="shared" si="460"/>
        <v>0</v>
      </c>
      <c r="F1193" s="43"/>
      <c r="G1193" s="43"/>
      <c r="H1193" s="43"/>
      <c r="I1193" s="48">
        <f t="shared" si="461"/>
        <v>0</v>
      </c>
      <c r="J1193" s="49" t="e">
        <f t="shared" si="462"/>
        <v>#DIV/0!</v>
      </c>
      <c r="K1193" s="43"/>
    </row>
    <row r="1194" spans="1:11" ht="14.25" hidden="1">
      <c r="A1194" s="7">
        <v>2200507</v>
      </c>
      <c r="B1194" s="7" t="s">
        <v>1614</v>
      </c>
      <c r="C1194" s="43"/>
      <c r="D1194" s="43"/>
      <c r="E1194" s="44">
        <f t="shared" si="460"/>
        <v>0</v>
      </c>
      <c r="F1194" s="43"/>
      <c r="G1194" s="43"/>
      <c r="H1194" s="43"/>
      <c r="I1194" s="48">
        <f t="shared" si="461"/>
        <v>0</v>
      </c>
      <c r="J1194" s="49" t="e">
        <f t="shared" si="462"/>
        <v>#DIV/0!</v>
      </c>
      <c r="K1194" s="43"/>
    </row>
    <row r="1195" spans="1:11" ht="14.25" hidden="1">
      <c r="A1195" s="7">
        <v>2200508</v>
      </c>
      <c r="B1195" s="7" t="s">
        <v>1615</v>
      </c>
      <c r="C1195" s="43"/>
      <c r="D1195" s="43"/>
      <c r="E1195" s="44">
        <f t="shared" si="460"/>
        <v>0</v>
      </c>
      <c r="F1195" s="43"/>
      <c r="G1195" s="43"/>
      <c r="H1195" s="43"/>
      <c r="I1195" s="48">
        <f t="shared" si="461"/>
        <v>0</v>
      </c>
      <c r="J1195" s="49" t="e">
        <f t="shared" si="462"/>
        <v>#DIV/0!</v>
      </c>
      <c r="K1195" s="43"/>
    </row>
    <row r="1196" spans="1:11" ht="14.25" hidden="1">
      <c r="A1196" s="7">
        <v>2200509</v>
      </c>
      <c r="B1196" s="7" t="s">
        <v>1616</v>
      </c>
      <c r="C1196" s="43"/>
      <c r="D1196" s="43"/>
      <c r="E1196" s="44">
        <f t="shared" si="460"/>
        <v>0</v>
      </c>
      <c r="F1196" s="43"/>
      <c r="G1196" s="43"/>
      <c r="H1196" s="43"/>
      <c r="I1196" s="48">
        <f t="shared" si="461"/>
        <v>0</v>
      </c>
      <c r="J1196" s="49" t="e">
        <f t="shared" si="462"/>
        <v>#DIV/0!</v>
      </c>
      <c r="K1196" s="43"/>
    </row>
    <row r="1197" spans="1:11" ht="14.25" hidden="1">
      <c r="A1197" s="7">
        <v>2200510</v>
      </c>
      <c r="B1197" s="7" t="s">
        <v>1617</v>
      </c>
      <c r="C1197" s="43"/>
      <c r="D1197" s="43"/>
      <c r="E1197" s="44">
        <f t="shared" si="460"/>
        <v>0</v>
      </c>
      <c r="F1197" s="43"/>
      <c r="G1197" s="43"/>
      <c r="H1197" s="43"/>
      <c r="I1197" s="48">
        <f t="shared" si="461"/>
        <v>0</v>
      </c>
      <c r="J1197" s="49" t="e">
        <f t="shared" si="462"/>
        <v>#DIV/0!</v>
      </c>
      <c r="K1197" s="43"/>
    </row>
    <row r="1198" spans="1:11" ht="14.25" hidden="1">
      <c r="A1198" s="7">
        <v>2200511</v>
      </c>
      <c r="B1198" s="7" t="s">
        <v>1618</v>
      </c>
      <c r="C1198" s="43"/>
      <c r="D1198" s="43"/>
      <c r="E1198" s="44">
        <f t="shared" si="460"/>
        <v>0</v>
      </c>
      <c r="F1198" s="43"/>
      <c r="G1198" s="43"/>
      <c r="H1198" s="43"/>
      <c r="I1198" s="48">
        <f t="shared" si="461"/>
        <v>0</v>
      </c>
      <c r="J1198" s="49" t="e">
        <f t="shared" si="462"/>
        <v>#DIV/0!</v>
      </c>
      <c r="K1198" s="43"/>
    </row>
    <row r="1199" spans="1:11" ht="14.25" hidden="1">
      <c r="A1199" s="7">
        <v>2200512</v>
      </c>
      <c r="B1199" s="7" t="s">
        <v>1619</v>
      </c>
      <c r="C1199" s="43"/>
      <c r="D1199" s="43"/>
      <c r="E1199" s="44">
        <f t="shared" si="460"/>
        <v>0</v>
      </c>
      <c r="F1199" s="43"/>
      <c r="G1199" s="43"/>
      <c r="H1199" s="43"/>
      <c r="I1199" s="48">
        <f t="shared" si="461"/>
        <v>0</v>
      </c>
      <c r="J1199" s="49" t="e">
        <f t="shared" si="462"/>
        <v>#DIV/0!</v>
      </c>
      <c r="K1199" s="43"/>
    </row>
    <row r="1200" spans="1:11" ht="14.25" hidden="1">
      <c r="A1200" s="7">
        <v>2200513</v>
      </c>
      <c r="B1200" s="7" t="s">
        <v>1620</v>
      </c>
      <c r="C1200" s="43"/>
      <c r="D1200" s="43"/>
      <c r="E1200" s="44">
        <f t="shared" si="460"/>
        <v>0</v>
      </c>
      <c r="F1200" s="43"/>
      <c r="G1200" s="43"/>
      <c r="H1200" s="43"/>
      <c r="I1200" s="48">
        <f t="shared" si="461"/>
        <v>0</v>
      </c>
      <c r="J1200" s="49" t="e">
        <f t="shared" si="462"/>
        <v>#DIV/0!</v>
      </c>
      <c r="K1200" s="43"/>
    </row>
    <row r="1201" spans="1:11" ht="14.25" hidden="1">
      <c r="A1201" s="7">
        <v>2200514</v>
      </c>
      <c r="B1201" s="7" t="s">
        <v>1621</v>
      </c>
      <c r="C1201" s="43"/>
      <c r="D1201" s="43"/>
      <c r="E1201" s="44">
        <f t="shared" si="460"/>
        <v>0</v>
      </c>
      <c r="F1201" s="43"/>
      <c r="G1201" s="43"/>
      <c r="H1201" s="43"/>
      <c r="I1201" s="48">
        <f t="shared" si="461"/>
        <v>0</v>
      </c>
      <c r="J1201" s="49" t="e">
        <f t="shared" si="462"/>
        <v>#DIV/0!</v>
      </c>
      <c r="K1201" s="43"/>
    </row>
    <row r="1202" spans="1:11" ht="14.25" hidden="1">
      <c r="A1202" s="7">
        <v>2200599</v>
      </c>
      <c r="B1202" s="7" t="s">
        <v>1622</v>
      </c>
      <c r="C1202" s="43"/>
      <c r="D1202" s="43"/>
      <c r="E1202" s="44">
        <f t="shared" si="460"/>
        <v>0</v>
      </c>
      <c r="F1202" s="43"/>
      <c r="G1202" s="43"/>
      <c r="H1202" s="43"/>
      <c r="I1202" s="48">
        <f t="shared" si="461"/>
        <v>0</v>
      </c>
      <c r="J1202" s="49" t="e">
        <f t="shared" si="462"/>
        <v>#DIV/0!</v>
      </c>
      <c r="K1202" s="43"/>
    </row>
    <row r="1203" spans="1:11" ht="14.25" hidden="1">
      <c r="A1203" s="7">
        <v>22099</v>
      </c>
      <c r="B1203" s="42" t="s">
        <v>1623</v>
      </c>
      <c r="C1203" s="9">
        <f aca="true" t="shared" si="463" ref="C1203:I1203">C1204</f>
        <v>0</v>
      </c>
      <c r="D1203" s="9">
        <f t="shared" si="463"/>
        <v>0</v>
      </c>
      <c r="E1203" s="9">
        <f t="shared" si="463"/>
        <v>0</v>
      </c>
      <c r="F1203" s="9">
        <f t="shared" si="463"/>
        <v>0</v>
      </c>
      <c r="G1203" s="9">
        <f t="shared" si="463"/>
        <v>0</v>
      </c>
      <c r="H1203" s="9">
        <f t="shared" si="463"/>
        <v>0</v>
      </c>
      <c r="I1203" s="9">
        <f t="shared" si="463"/>
        <v>0</v>
      </c>
      <c r="J1203" s="46" t="e">
        <f t="shared" si="462"/>
        <v>#DIV/0!</v>
      </c>
      <c r="K1203" s="47"/>
    </row>
    <row r="1204" spans="1:11" ht="14.25" hidden="1">
      <c r="A1204" s="7">
        <v>2209901</v>
      </c>
      <c r="B1204" s="7" t="s">
        <v>1624</v>
      </c>
      <c r="C1204" s="43"/>
      <c r="D1204" s="43"/>
      <c r="E1204" s="44">
        <f>SUM(F1204:H1204)</f>
        <v>0</v>
      </c>
      <c r="F1204" s="43"/>
      <c r="G1204" s="43"/>
      <c r="H1204" s="43"/>
      <c r="I1204" s="48">
        <f>E1204-D1204</f>
        <v>0</v>
      </c>
      <c r="J1204" s="49" t="e">
        <f t="shared" si="462"/>
        <v>#DIV/0!</v>
      </c>
      <c r="K1204" s="43"/>
    </row>
    <row r="1205" spans="1:11" ht="14.25">
      <c r="A1205" s="7">
        <v>221</v>
      </c>
      <c r="B1205" s="42" t="s">
        <v>1625</v>
      </c>
      <c r="C1205" s="9">
        <f aca="true" t="shared" si="464" ref="C1205:I1205">SUM(C1206,C1217,C1221)</f>
        <v>5125250</v>
      </c>
      <c r="D1205" s="9">
        <f t="shared" si="464"/>
        <v>3742750</v>
      </c>
      <c r="E1205" s="9">
        <f t="shared" si="464"/>
        <v>0</v>
      </c>
      <c r="F1205" s="9">
        <f t="shared" si="464"/>
        <v>0</v>
      </c>
      <c r="G1205" s="9">
        <f t="shared" si="464"/>
        <v>0</v>
      </c>
      <c r="H1205" s="9">
        <f t="shared" si="464"/>
        <v>0</v>
      </c>
      <c r="I1205" s="9">
        <f t="shared" si="464"/>
        <v>-3742750</v>
      </c>
      <c r="J1205" s="46">
        <f t="shared" si="462"/>
        <v>-100</v>
      </c>
      <c r="K1205" s="47"/>
    </row>
    <row r="1206" spans="1:11" ht="14.25">
      <c r="A1206" s="7">
        <v>22101</v>
      </c>
      <c r="B1206" s="42" t="s">
        <v>1626</v>
      </c>
      <c r="C1206" s="9">
        <f aca="true" t="shared" si="465" ref="C1206:I1206">SUM(C1207:C1216)</f>
        <v>5125250</v>
      </c>
      <c r="D1206" s="9">
        <f t="shared" si="465"/>
        <v>3742750</v>
      </c>
      <c r="E1206" s="9">
        <f t="shared" si="465"/>
        <v>0</v>
      </c>
      <c r="F1206" s="9">
        <f t="shared" si="465"/>
        <v>0</v>
      </c>
      <c r="G1206" s="9">
        <f t="shared" si="465"/>
        <v>0</v>
      </c>
      <c r="H1206" s="9">
        <f t="shared" si="465"/>
        <v>0</v>
      </c>
      <c r="I1206" s="9">
        <f t="shared" si="465"/>
        <v>-3742750</v>
      </c>
      <c r="J1206" s="46">
        <f t="shared" si="462"/>
        <v>-100</v>
      </c>
      <c r="K1206" s="47"/>
    </row>
    <row r="1207" spans="1:11" ht="14.25" hidden="1">
      <c r="A1207" s="7">
        <v>2210101</v>
      </c>
      <c r="B1207" s="7" t="s">
        <v>1627</v>
      </c>
      <c r="C1207" s="43"/>
      <c r="D1207" s="43"/>
      <c r="E1207" s="44">
        <f aca="true" t="shared" si="466" ref="E1207:E1216">SUM(F1207:H1207)</f>
        <v>0</v>
      </c>
      <c r="F1207" s="43"/>
      <c r="G1207" s="43"/>
      <c r="H1207" s="43"/>
      <c r="I1207" s="48">
        <f aca="true" t="shared" si="467" ref="I1207:I1216">E1207-D1207</f>
        <v>0</v>
      </c>
      <c r="J1207" s="49" t="e">
        <f aca="true" t="shared" si="468" ref="J1207:J1216">I1207/D1207*100</f>
        <v>#DIV/0!</v>
      </c>
      <c r="K1207" s="43"/>
    </row>
    <row r="1208" spans="1:11" ht="14.25" hidden="1">
      <c r="A1208" s="7">
        <v>2210102</v>
      </c>
      <c r="B1208" s="7" t="s">
        <v>1628</v>
      </c>
      <c r="C1208" s="43"/>
      <c r="D1208" s="43"/>
      <c r="E1208" s="44">
        <f t="shared" si="466"/>
        <v>0</v>
      </c>
      <c r="F1208" s="43"/>
      <c r="G1208" s="43"/>
      <c r="H1208" s="43"/>
      <c r="I1208" s="48">
        <f t="shared" si="467"/>
        <v>0</v>
      </c>
      <c r="J1208" s="49" t="e">
        <f t="shared" si="468"/>
        <v>#DIV/0!</v>
      </c>
      <c r="K1208" s="43"/>
    </row>
    <row r="1209" spans="1:11" ht="14.25" hidden="1">
      <c r="A1209" s="7">
        <v>2210103</v>
      </c>
      <c r="B1209" s="7" t="s">
        <v>1629</v>
      </c>
      <c r="C1209" s="43"/>
      <c r="D1209" s="43"/>
      <c r="E1209" s="44">
        <f t="shared" si="466"/>
        <v>0</v>
      </c>
      <c r="F1209" s="43"/>
      <c r="G1209" s="43"/>
      <c r="H1209" s="43"/>
      <c r="I1209" s="48">
        <f t="shared" si="467"/>
        <v>0</v>
      </c>
      <c r="J1209" s="49" t="e">
        <f t="shared" si="468"/>
        <v>#DIV/0!</v>
      </c>
      <c r="K1209" s="43"/>
    </row>
    <row r="1210" spans="1:11" ht="14.25" hidden="1">
      <c r="A1210" s="7">
        <v>2210104</v>
      </c>
      <c r="B1210" s="7" t="s">
        <v>1630</v>
      </c>
      <c r="C1210" s="43"/>
      <c r="D1210" s="43"/>
      <c r="E1210" s="44">
        <f t="shared" si="466"/>
        <v>0</v>
      </c>
      <c r="F1210" s="43"/>
      <c r="G1210" s="43"/>
      <c r="H1210" s="43"/>
      <c r="I1210" s="48">
        <f t="shared" si="467"/>
        <v>0</v>
      </c>
      <c r="J1210" s="49" t="e">
        <f t="shared" si="468"/>
        <v>#DIV/0!</v>
      </c>
      <c r="K1210" s="43"/>
    </row>
    <row r="1211" spans="1:11" ht="14.25">
      <c r="A1211" s="7">
        <v>2210105</v>
      </c>
      <c r="B1211" s="7" t="s">
        <v>1631</v>
      </c>
      <c r="C1211" s="43">
        <v>5125250</v>
      </c>
      <c r="D1211" s="43">
        <v>3742750</v>
      </c>
      <c r="E1211" s="44">
        <f t="shared" si="466"/>
        <v>0</v>
      </c>
      <c r="F1211" s="43"/>
      <c r="G1211" s="43"/>
      <c r="H1211" s="43"/>
      <c r="I1211" s="48">
        <f t="shared" si="467"/>
        <v>-3742750</v>
      </c>
      <c r="J1211" s="49">
        <f t="shared" si="468"/>
        <v>-100</v>
      </c>
      <c r="K1211" s="43"/>
    </row>
    <row r="1212" spans="1:11" ht="14.25" hidden="1">
      <c r="A1212" s="7">
        <v>2210106</v>
      </c>
      <c r="B1212" s="7" t="s">
        <v>1632</v>
      </c>
      <c r="C1212" s="43"/>
      <c r="D1212" s="43"/>
      <c r="E1212" s="44">
        <f t="shared" si="466"/>
        <v>0</v>
      </c>
      <c r="F1212" s="43"/>
      <c r="G1212" s="43"/>
      <c r="H1212" s="43"/>
      <c r="I1212" s="48">
        <f t="shared" si="467"/>
        <v>0</v>
      </c>
      <c r="J1212" s="49" t="e">
        <f t="shared" si="468"/>
        <v>#DIV/0!</v>
      </c>
      <c r="K1212" s="43"/>
    </row>
    <row r="1213" spans="1:11" ht="14.25" hidden="1">
      <c r="A1213" s="7">
        <v>2210107</v>
      </c>
      <c r="B1213" s="7" t="s">
        <v>1633</v>
      </c>
      <c r="C1213" s="43"/>
      <c r="D1213" s="43"/>
      <c r="E1213" s="44">
        <f t="shared" si="466"/>
        <v>0</v>
      </c>
      <c r="F1213" s="43"/>
      <c r="G1213" s="43"/>
      <c r="H1213" s="43"/>
      <c r="I1213" s="48">
        <f t="shared" si="467"/>
        <v>0</v>
      </c>
      <c r="J1213" s="49" t="e">
        <f t="shared" si="468"/>
        <v>#DIV/0!</v>
      </c>
      <c r="K1213" s="43"/>
    </row>
    <row r="1214" spans="1:11" ht="14.25" hidden="1">
      <c r="A1214" s="7">
        <v>2210108</v>
      </c>
      <c r="B1214" s="7" t="s">
        <v>1634</v>
      </c>
      <c r="C1214" s="43"/>
      <c r="D1214" s="43"/>
      <c r="E1214" s="44">
        <f t="shared" si="466"/>
        <v>0</v>
      </c>
      <c r="F1214" s="43"/>
      <c r="G1214" s="43"/>
      <c r="H1214" s="43"/>
      <c r="I1214" s="48">
        <f t="shared" si="467"/>
        <v>0</v>
      </c>
      <c r="J1214" s="49" t="e">
        <f t="shared" si="468"/>
        <v>#DIV/0!</v>
      </c>
      <c r="K1214" s="43"/>
    </row>
    <row r="1215" spans="1:11" ht="14.25" hidden="1">
      <c r="A1215" s="7">
        <v>2210109</v>
      </c>
      <c r="B1215" s="7" t="s">
        <v>1635</v>
      </c>
      <c r="C1215" s="43"/>
      <c r="D1215" s="43"/>
      <c r="E1215" s="44">
        <f t="shared" si="466"/>
        <v>0</v>
      </c>
      <c r="F1215" s="43"/>
      <c r="G1215" s="43"/>
      <c r="H1215" s="43"/>
      <c r="I1215" s="48">
        <f t="shared" si="467"/>
        <v>0</v>
      </c>
      <c r="J1215" s="49" t="e">
        <f t="shared" si="468"/>
        <v>#DIV/0!</v>
      </c>
      <c r="K1215" s="43"/>
    </row>
    <row r="1216" spans="1:11" ht="14.25" hidden="1">
      <c r="A1216" s="7">
        <v>2210199</v>
      </c>
      <c r="B1216" s="7" t="s">
        <v>1636</v>
      </c>
      <c r="C1216" s="43"/>
      <c r="D1216" s="43"/>
      <c r="E1216" s="44">
        <f t="shared" si="466"/>
        <v>0</v>
      </c>
      <c r="F1216" s="43"/>
      <c r="G1216" s="43"/>
      <c r="H1216" s="43"/>
      <c r="I1216" s="48">
        <f t="shared" si="467"/>
        <v>0</v>
      </c>
      <c r="J1216" s="49" t="e">
        <f t="shared" si="468"/>
        <v>#DIV/0!</v>
      </c>
      <c r="K1216" s="43"/>
    </row>
    <row r="1217" spans="1:11" ht="14.25" hidden="1">
      <c r="A1217" s="7">
        <v>22102</v>
      </c>
      <c r="B1217" s="42" t="s">
        <v>1637</v>
      </c>
      <c r="C1217" s="9">
        <f aca="true" t="shared" si="469" ref="C1217:I1217">SUM(C1218:C1220)</f>
        <v>0</v>
      </c>
      <c r="D1217" s="9">
        <f t="shared" si="469"/>
        <v>0</v>
      </c>
      <c r="E1217" s="9">
        <f t="shared" si="469"/>
        <v>0</v>
      </c>
      <c r="F1217" s="9">
        <f t="shared" si="469"/>
        <v>0</v>
      </c>
      <c r="G1217" s="9">
        <f t="shared" si="469"/>
        <v>0</v>
      </c>
      <c r="H1217" s="9">
        <f t="shared" si="469"/>
        <v>0</v>
      </c>
      <c r="I1217" s="9">
        <f t="shared" si="469"/>
        <v>0</v>
      </c>
      <c r="J1217" s="46" t="e">
        <f aca="true" t="shared" si="470" ref="J1217:J1226">I1217/D1217*100</f>
        <v>#DIV/0!</v>
      </c>
      <c r="K1217" s="47"/>
    </row>
    <row r="1218" spans="1:11" ht="14.25" hidden="1">
      <c r="A1218" s="7">
        <v>2210201</v>
      </c>
      <c r="B1218" s="7" t="s">
        <v>1638</v>
      </c>
      <c r="C1218" s="43"/>
      <c r="D1218" s="43"/>
      <c r="E1218" s="44">
        <f>SUM(F1218:H1218)</f>
        <v>0</v>
      </c>
      <c r="F1218" s="43"/>
      <c r="G1218" s="43"/>
      <c r="H1218" s="43"/>
      <c r="I1218" s="48">
        <f>E1218-D1218</f>
        <v>0</v>
      </c>
      <c r="J1218" s="49" t="e">
        <f t="shared" si="470"/>
        <v>#DIV/0!</v>
      </c>
      <c r="K1218" s="43"/>
    </row>
    <row r="1219" spans="1:11" ht="14.25" hidden="1">
      <c r="A1219" s="7">
        <v>2210202</v>
      </c>
      <c r="B1219" s="7" t="s">
        <v>1639</v>
      </c>
      <c r="C1219" s="43"/>
      <c r="D1219" s="43"/>
      <c r="E1219" s="44">
        <f>SUM(F1219:H1219)</f>
        <v>0</v>
      </c>
      <c r="F1219" s="43"/>
      <c r="G1219" s="43"/>
      <c r="H1219" s="43"/>
      <c r="I1219" s="48">
        <f>E1219-D1219</f>
        <v>0</v>
      </c>
      <c r="J1219" s="49" t="e">
        <f t="shared" si="470"/>
        <v>#DIV/0!</v>
      </c>
      <c r="K1219" s="43"/>
    </row>
    <row r="1220" spans="1:11" ht="14.25" hidden="1">
      <c r="A1220" s="7">
        <v>2210203</v>
      </c>
      <c r="B1220" s="7" t="s">
        <v>1640</v>
      </c>
      <c r="C1220" s="43"/>
      <c r="D1220" s="43"/>
      <c r="E1220" s="44">
        <f>SUM(F1220:H1220)</f>
        <v>0</v>
      </c>
      <c r="F1220" s="43"/>
      <c r="G1220" s="43"/>
      <c r="H1220" s="43"/>
      <c r="I1220" s="48">
        <f>E1220-D1220</f>
        <v>0</v>
      </c>
      <c r="J1220" s="49" t="e">
        <f t="shared" si="470"/>
        <v>#DIV/0!</v>
      </c>
      <c r="K1220" s="43"/>
    </row>
    <row r="1221" spans="1:11" ht="14.25" hidden="1">
      <c r="A1221" s="7">
        <v>22103</v>
      </c>
      <c r="B1221" s="42" t="s">
        <v>1641</v>
      </c>
      <c r="C1221" s="9">
        <f aca="true" t="shared" si="471" ref="C1221:I1221">SUM(C1222:C1224)</f>
        <v>0</v>
      </c>
      <c r="D1221" s="9">
        <f t="shared" si="471"/>
        <v>0</v>
      </c>
      <c r="E1221" s="9">
        <f t="shared" si="471"/>
        <v>0</v>
      </c>
      <c r="F1221" s="9">
        <f t="shared" si="471"/>
        <v>0</v>
      </c>
      <c r="G1221" s="9">
        <f t="shared" si="471"/>
        <v>0</v>
      </c>
      <c r="H1221" s="9">
        <f t="shared" si="471"/>
        <v>0</v>
      </c>
      <c r="I1221" s="9">
        <f t="shared" si="471"/>
        <v>0</v>
      </c>
      <c r="J1221" s="46" t="e">
        <f t="shared" si="470"/>
        <v>#DIV/0!</v>
      </c>
      <c r="K1221" s="47"/>
    </row>
    <row r="1222" spans="1:11" ht="14.25" hidden="1">
      <c r="A1222" s="7">
        <v>2210301</v>
      </c>
      <c r="B1222" s="7" t="s">
        <v>1642</v>
      </c>
      <c r="C1222" s="43"/>
      <c r="D1222" s="43"/>
      <c r="E1222" s="44">
        <f>SUM(F1222:H1222)</f>
        <v>0</v>
      </c>
      <c r="F1222" s="43"/>
      <c r="G1222" s="43"/>
      <c r="H1222" s="43"/>
      <c r="I1222" s="48">
        <f>E1222-D1222</f>
        <v>0</v>
      </c>
      <c r="J1222" s="49" t="e">
        <f t="shared" si="470"/>
        <v>#DIV/0!</v>
      </c>
      <c r="K1222" s="43"/>
    </row>
    <row r="1223" spans="1:11" ht="14.25" hidden="1">
      <c r="A1223" s="7">
        <v>2210302</v>
      </c>
      <c r="B1223" s="7" t="s">
        <v>1643</v>
      </c>
      <c r="C1223" s="43"/>
      <c r="D1223" s="43"/>
      <c r="E1223" s="44">
        <f>SUM(F1223:H1223)</f>
        <v>0</v>
      </c>
      <c r="F1223" s="43"/>
      <c r="G1223" s="43"/>
      <c r="H1223" s="43"/>
      <c r="I1223" s="48">
        <f>E1223-D1223</f>
        <v>0</v>
      </c>
      <c r="J1223" s="49" t="e">
        <f t="shared" si="470"/>
        <v>#DIV/0!</v>
      </c>
      <c r="K1223" s="43"/>
    </row>
    <row r="1224" spans="1:11" ht="14.25" hidden="1">
      <c r="A1224" s="7">
        <v>2210399</v>
      </c>
      <c r="B1224" s="7" t="s">
        <v>1644</v>
      </c>
      <c r="C1224" s="43"/>
      <c r="D1224" s="43"/>
      <c r="E1224" s="44">
        <f>SUM(F1224:H1224)</f>
        <v>0</v>
      </c>
      <c r="F1224" s="43"/>
      <c r="G1224" s="43"/>
      <c r="H1224" s="43"/>
      <c r="I1224" s="48">
        <f>E1224-D1224</f>
        <v>0</v>
      </c>
      <c r="J1224" s="49" t="e">
        <f t="shared" si="470"/>
        <v>#DIV/0!</v>
      </c>
      <c r="K1224" s="43"/>
    </row>
    <row r="1225" spans="1:11" ht="14.25" hidden="1">
      <c r="A1225" s="7">
        <v>222</v>
      </c>
      <c r="B1225" s="42" t="s">
        <v>1645</v>
      </c>
      <c r="C1225" s="9">
        <f aca="true" t="shared" si="472" ref="C1225:I1225">SUM(C1226,C1241,C1255,C1260,C1266)</f>
        <v>0</v>
      </c>
      <c r="D1225" s="9">
        <f t="shared" si="472"/>
        <v>0</v>
      </c>
      <c r="E1225" s="9">
        <f t="shared" si="472"/>
        <v>0</v>
      </c>
      <c r="F1225" s="9">
        <f t="shared" si="472"/>
        <v>0</v>
      </c>
      <c r="G1225" s="9">
        <f t="shared" si="472"/>
        <v>0</v>
      </c>
      <c r="H1225" s="9">
        <f t="shared" si="472"/>
        <v>0</v>
      </c>
      <c r="I1225" s="9">
        <f t="shared" si="472"/>
        <v>0</v>
      </c>
      <c r="J1225" s="46" t="e">
        <f t="shared" si="470"/>
        <v>#DIV/0!</v>
      </c>
      <c r="K1225" s="47"/>
    </row>
    <row r="1226" spans="1:11" ht="14.25" hidden="1">
      <c r="A1226" s="7">
        <v>22201</v>
      </c>
      <c r="B1226" s="42" t="s">
        <v>1646</v>
      </c>
      <c r="C1226" s="9">
        <f aca="true" t="shared" si="473" ref="C1226:I1226">SUM(C1227:C1240)</f>
        <v>0</v>
      </c>
      <c r="D1226" s="9">
        <f t="shared" si="473"/>
        <v>0</v>
      </c>
      <c r="E1226" s="9">
        <f t="shared" si="473"/>
        <v>0</v>
      </c>
      <c r="F1226" s="9">
        <f t="shared" si="473"/>
        <v>0</v>
      </c>
      <c r="G1226" s="9">
        <f t="shared" si="473"/>
        <v>0</v>
      </c>
      <c r="H1226" s="9">
        <f t="shared" si="473"/>
        <v>0</v>
      </c>
      <c r="I1226" s="9">
        <f t="shared" si="473"/>
        <v>0</v>
      </c>
      <c r="J1226" s="46" t="e">
        <f t="shared" si="470"/>
        <v>#DIV/0!</v>
      </c>
      <c r="K1226" s="47"/>
    </row>
    <row r="1227" spans="1:11" ht="14.25" hidden="1">
      <c r="A1227" s="7">
        <v>2220101</v>
      </c>
      <c r="B1227" s="7" t="s">
        <v>707</v>
      </c>
      <c r="C1227" s="43"/>
      <c r="D1227" s="43"/>
      <c r="E1227" s="44">
        <f aca="true" t="shared" si="474" ref="E1227:E1240">SUM(F1227:H1227)</f>
        <v>0</v>
      </c>
      <c r="F1227" s="43"/>
      <c r="G1227" s="43"/>
      <c r="H1227" s="43"/>
      <c r="I1227" s="48">
        <f aca="true" t="shared" si="475" ref="I1227:I1240">E1227-D1227</f>
        <v>0</v>
      </c>
      <c r="J1227" s="49" t="e">
        <f aca="true" t="shared" si="476" ref="J1227:J1241">I1227/D1227*100</f>
        <v>#DIV/0!</v>
      </c>
      <c r="K1227" s="43"/>
    </row>
    <row r="1228" spans="1:11" ht="14.25" hidden="1">
      <c r="A1228" s="7">
        <v>2220102</v>
      </c>
      <c r="B1228" s="7" t="s">
        <v>708</v>
      </c>
      <c r="C1228" s="43"/>
      <c r="D1228" s="43"/>
      <c r="E1228" s="44">
        <f t="shared" si="474"/>
        <v>0</v>
      </c>
      <c r="F1228" s="43"/>
      <c r="G1228" s="43"/>
      <c r="H1228" s="43"/>
      <c r="I1228" s="48">
        <f t="shared" si="475"/>
        <v>0</v>
      </c>
      <c r="J1228" s="49" t="e">
        <f t="shared" si="476"/>
        <v>#DIV/0!</v>
      </c>
      <c r="K1228" s="43"/>
    </row>
    <row r="1229" spans="1:11" ht="14.25" hidden="1">
      <c r="A1229" s="7">
        <v>2220103</v>
      </c>
      <c r="B1229" s="7" t="s">
        <v>709</v>
      </c>
      <c r="C1229" s="43"/>
      <c r="D1229" s="43"/>
      <c r="E1229" s="44">
        <f t="shared" si="474"/>
        <v>0</v>
      </c>
      <c r="F1229" s="43"/>
      <c r="G1229" s="43"/>
      <c r="H1229" s="43"/>
      <c r="I1229" s="48">
        <f t="shared" si="475"/>
        <v>0</v>
      </c>
      <c r="J1229" s="49" t="e">
        <f t="shared" si="476"/>
        <v>#DIV/0!</v>
      </c>
      <c r="K1229" s="43"/>
    </row>
    <row r="1230" spans="1:11" ht="14.25" hidden="1">
      <c r="A1230" s="7">
        <v>2220104</v>
      </c>
      <c r="B1230" s="7" t="s">
        <v>1647</v>
      </c>
      <c r="C1230" s="43"/>
      <c r="D1230" s="43"/>
      <c r="E1230" s="44">
        <f t="shared" si="474"/>
        <v>0</v>
      </c>
      <c r="F1230" s="43"/>
      <c r="G1230" s="43"/>
      <c r="H1230" s="43"/>
      <c r="I1230" s="48">
        <f t="shared" si="475"/>
        <v>0</v>
      </c>
      <c r="J1230" s="49" t="e">
        <f t="shared" si="476"/>
        <v>#DIV/0!</v>
      </c>
      <c r="K1230" s="43"/>
    </row>
    <row r="1231" spans="1:11" ht="14.25" hidden="1">
      <c r="A1231" s="7">
        <v>2220105</v>
      </c>
      <c r="B1231" s="7" t="s">
        <v>1648</v>
      </c>
      <c r="C1231" s="43"/>
      <c r="D1231" s="43"/>
      <c r="E1231" s="44">
        <f t="shared" si="474"/>
        <v>0</v>
      </c>
      <c r="F1231" s="43"/>
      <c r="G1231" s="43"/>
      <c r="H1231" s="43"/>
      <c r="I1231" s="48">
        <f t="shared" si="475"/>
        <v>0</v>
      </c>
      <c r="J1231" s="49" t="e">
        <f t="shared" si="476"/>
        <v>#DIV/0!</v>
      </c>
      <c r="K1231" s="43"/>
    </row>
    <row r="1232" spans="1:11" ht="14.25" hidden="1">
      <c r="A1232" s="7">
        <v>2220106</v>
      </c>
      <c r="B1232" s="7" t="s">
        <v>1649</v>
      </c>
      <c r="C1232" s="43"/>
      <c r="D1232" s="43"/>
      <c r="E1232" s="44">
        <f t="shared" si="474"/>
        <v>0</v>
      </c>
      <c r="F1232" s="43"/>
      <c r="G1232" s="43"/>
      <c r="H1232" s="43"/>
      <c r="I1232" s="48">
        <f t="shared" si="475"/>
        <v>0</v>
      </c>
      <c r="J1232" s="49" t="e">
        <f t="shared" si="476"/>
        <v>#DIV/0!</v>
      </c>
      <c r="K1232" s="43"/>
    </row>
    <row r="1233" spans="1:11" ht="14.25" hidden="1">
      <c r="A1233" s="7">
        <v>2220107</v>
      </c>
      <c r="B1233" s="7" t="s">
        <v>1650</v>
      </c>
      <c r="C1233" s="43"/>
      <c r="D1233" s="43"/>
      <c r="E1233" s="44">
        <f t="shared" si="474"/>
        <v>0</v>
      </c>
      <c r="F1233" s="43"/>
      <c r="G1233" s="43"/>
      <c r="H1233" s="43"/>
      <c r="I1233" s="48">
        <f t="shared" si="475"/>
        <v>0</v>
      </c>
      <c r="J1233" s="49" t="e">
        <f t="shared" si="476"/>
        <v>#DIV/0!</v>
      </c>
      <c r="K1233" s="43"/>
    </row>
    <row r="1234" spans="1:11" ht="14.25" hidden="1">
      <c r="A1234" s="7">
        <v>2220112</v>
      </c>
      <c r="B1234" s="7" t="s">
        <v>1651</v>
      </c>
      <c r="C1234" s="43"/>
      <c r="D1234" s="43"/>
      <c r="E1234" s="44">
        <f t="shared" si="474"/>
        <v>0</v>
      </c>
      <c r="F1234" s="43"/>
      <c r="G1234" s="43"/>
      <c r="H1234" s="43"/>
      <c r="I1234" s="48">
        <f t="shared" si="475"/>
        <v>0</v>
      </c>
      <c r="J1234" s="49" t="e">
        <f t="shared" si="476"/>
        <v>#DIV/0!</v>
      </c>
      <c r="K1234" s="43"/>
    </row>
    <row r="1235" spans="1:11" ht="14.25" hidden="1">
      <c r="A1235" s="7">
        <v>2220113</v>
      </c>
      <c r="B1235" s="7" t="s">
        <v>1652</v>
      </c>
      <c r="C1235" s="43"/>
      <c r="D1235" s="43"/>
      <c r="E1235" s="44">
        <f t="shared" si="474"/>
        <v>0</v>
      </c>
      <c r="F1235" s="43"/>
      <c r="G1235" s="43"/>
      <c r="H1235" s="43"/>
      <c r="I1235" s="48">
        <f t="shared" si="475"/>
        <v>0</v>
      </c>
      <c r="J1235" s="49" t="e">
        <f t="shared" si="476"/>
        <v>#DIV/0!</v>
      </c>
      <c r="K1235" s="43"/>
    </row>
    <row r="1236" spans="1:11" ht="14.25" hidden="1">
      <c r="A1236" s="7">
        <v>2220114</v>
      </c>
      <c r="B1236" s="7" t="s">
        <v>1653</v>
      </c>
      <c r="C1236" s="43"/>
      <c r="D1236" s="43"/>
      <c r="E1236" s="44">
        <f t="shared" si="474"/>
        <v>0</v>
      </c>
      <c r="F1236" s="43"/>
      <c r="G1236" s="43"/>
      <c r="H1236" s="43"/>
      <c r="I1236" s="48">
        <f t="shared" si="475"/>
        <v>0</v>
      </c>
      <c r="J1236" s="49" t="e">
        <f t="shared" si="476"/>
        <v>#DIV/0!</v>
      </c>
      <c r="K1236" s="43"/>
    </row>
    <row r="1237" spans="1:11" ht="14.25" hidden="1">
      <c r="A1237" s="7">
        <v>2220115</v>
      </c>
      <c r="B1237" s="7" t="s">
        <v>1654</v>
      </c>
      <c r="C1237" s="43"/>
      <c r="D1237" s="43"/>
      <c r="E1237" s="44">
        <f t="shared" si="474"/>
        <v>0</v>
      </c>
      <c r="F1237" s="43"/>
      <c r="G1237" s="43"/>
      <c r="H1237" s="43"/>
      <c r="I1237" s="48">
        <f t="shared" si="475"/>
        <v>0</v>
      </c>
      <c r="J1237" s="49" t="e">
        <f t="shared" si="476"/>
        <v>#DIV/0!</v>
      </c>
      <c r="K1237" s="43"/>
    </row>
    <row r="1238" spans="1:11" ht="14.25" hidden="1">
      <c r="A1238" s="7">
        <v>2220118</v>
      </c>
      <c r="B1238" s="7" t="s">
        <v>1655</v>
      </c>
      <c r="C1238" s="43"/>
      <c r="D1238" s="43"/>
      <c r="E1238" s="44">
        <f t="shared" si="474"/>
        <v>0</v>
      </c>
      <c r="F1238" s="43"/>
      <c r="G1238" s="43"/>
      <c r="H1238" s="43"/>
      <c r="I1238" s="48">
        <f t="shared" si="475"/>
        <v>0</v>
      </c>
      <c r="J1238" s="49" t="e">
        <f t="shared" si="476"/>
        <v>#DIV/0!</v>
      </c>
      <c r="K1238" s="43"/>
    </row>
    <row r="1239" spans="1:11" ht="14.25" hidden="1">
      <c r="A1239" s="7">
        <v>2220150</v>
      </c>
      <c r="B1239" s="7" t="s">
        <v>716</v>
      </c>
      <c r="C1239" s="43"/>
      <c r="D1239" s="43"/>
      <c r="E1239" s="44">
        <f t="shared" si="474"/>
        <v>0</v>
      </c>
      <c r="F1239" s="43"/>
      <c r="G1239" s="43"/>
      <c r="H1239" s="43"/>
      <c r="I1239" s="48">
        <f t="shared" si="475"/>
        <v>0</v>
      </c>
      <c r="J1239" s="49" t="e">
        <f t="shared" si="476"/>
        <v>#DIV/0!</v>
      </c>
      <c r="K1239" s="43"/>
    </row>
    <row r="1240" spans="1:11" ht="14.25" hidden="1">
      <c r="A1240" s="7">
        <v>2220199</v>
      </c>
      <c r="B1240" s="7" t="s">
        <v>1656</v>
      </c>
      <c r="C1240" s="43"/>
      <c r="D1240" s="43"/>
      <c r="E1240" s="44">
        <f t="shared" si="474"/>
        <v>0</v>
      </c>
      <c r="F1240" s="43"/>
      <c r="G1240" s="43"/>
      <c r="H1240" s="43"/>
      <c r="I1240" s="48">
        <f t="shared" si="475"/>
        <v>0</v>
      </c>
      <c r="J1240" s="49" t="e">
        <f t="shared" si="476"/>
        <v>#DIV/0!</v>
      </c>
      <c r="K1240" s="43"/>
    </row>
    <row r="1241" spans="1:11" ht="14.25" hidden="1">
      <c r="A1241" s="7">
        <v>22202</v>
      </c>
      <c r="B1241" s="42" t="s">
        <v>1657</v>
      </c>
      <c r="C1241" s="9">
        <f aca="true" t="shared" si="477" ref="C1241:I1241">SUM(C1242:C1254)</f>
        <v>0</v>
      </c>
      <c r="D1241" s="9">
        <f t="shared" si="477"/>
        <v>0</v>
      </c>
      <c r="E1241" s="9">
        <f t="shared" si="477"/>
        <v>0</v>
      </c>
      <c r="F1241" s="9">
        <f t="shared" si="477"/>
        <v>0</v>
      </c>
      <c r="G1241" s="9">
        <f t="shared" si="477"/>
        <v>0</v>
      </c>
      <c r="H1241" s="9">
        <f t="shared" si="477"/>
        <v>0</v>
      </c>
      <c r="I1241" s="9">
        <f t="shared" si="477"/>
        <v>0</v>
      </c>
      <c r="J1241" s="46" t="e">
        <f t="shared" si="476"/>
        <v>#DIV/0!</v>
      </c>
      <c r="K1241" s="47"/>
    </row>
    <row r="1242" spans="1:11" ht="14.25" hidden="1">
      <c r="A1242" s="7">
        <v>2220201</v>
      </c>
      <c r="B1242" s="7" t="s">
        <v>707</v>
      </c>
      <c r="C1242" s="43"/>
      <c r="D1242" s="43"/>
      <c r="E1242" s="44">
        <f aca="true" t="shared" si="478" ref="E1242:E1254">SUM(F1242:H1242)</f>
        <v>0</v>
      </c>
      <c r="F1242" s="43"/>
      <c r="G1242" s="43"/>
      <c r="H1242" s="43"/>
      <c r="I1242" s="48">
        <f aca="true" t="shared" si="479" ref="I1242:I1254">E1242-D1242</f>
        <v>0</v>
      </c>
      <c r="J1242" s="49" t="e">
        <f aca="true" t="shared" si="480" ref="J1242:J1254">I1242/D1242*100</f>
        <v>#DIV/0!</v>
      </c>
      <c r="K1242" s="43"/>
    </row>
    <row r="1243" spans="1:11" ht="14.25" hidden="1">
      <c r="A1243" s="7">
        <v>2220202</v>
      </c>
      <c r="B1243" s="7" t="s">
        <v>708</v>
      </c>
      <c r="C1243" s="43"/>
      <c r="D1243" s="43"/>
      <c r="E1243" s="44">
        <f t="shared" si="478"/>
        <v>0</v>
      </c>
      <c r="F1243" s="43"/>
      <c r="G1243" s="43"/>
      <c r="H1243" s="43"/>
      <c r="I1243" s="48">
        <f t="shared" si="479"/>
        <v>0</v>
      </c>
      <c r="J1243" s="49" t="e">
        <f t="shared" si="480"/>
        <v>#DIV/0!</v>
      </c>
      <c r="K1243" s="43"/>
    </row>
    <row r="1244" spans="1:11" ht="14.25" hidden="1">
      <c r="A1244" s="7">
        <v>2220203</v>
      </c>
      <c r="B1244" s="7" t="s">
        <v>709</v>
      </c>
      <c r="C1244" s="43"/>
      <c r="D1244" s="43"/>
      <c r="E1244" s="44">
        <f t="shared" si="478"/>
        <v>0</v>
      </c>
      <c r="F1244" s="43"/>
      <c r="G1244" s="43"/>
      <c r="H1244" s="43"/>
      <c r="I1244" s="48">
        <f t="shared" si="479"/>
        <v>0</v>
      </c>
      <c r="J1244" s="49" t="e">
        <f t="shared" si="480"/>
        <v>#DIV/0!</v>
      </c>
      <c r="K1244" s="43"/>
    </row>
    <row r="1245" spans="1:11" ht="14.25" hidden="1">
      <c r="A1245" s="7">
        <v>2220204</v>
      </c>
      <c r="B1245" s="7" t="s">
        <v>1658</v>
      </c>
      <c r="C1245" s="43"/>
      <c r="D1245" s="43"/>
      <c r="E1245" s="44">
        <f t="shared" si="478"/>
        <v>0</v>
      </c>
      <c r="F1245" s="43"/>
      <c r="G1245" s="43"/>
      <c r="H1245" s="43"/>
      <c r="I1245" s="48">
        <f t="shared" si="479"/>
        <v>0</v>
      </c>
      <c r="J1245" s="49" t="e">
        <f t="shared" si="480"/>
        <v>#DIV/0!</v>
      </c>
      <c r="K1245" s="43"/>
    </row>
    <row r="1246" spans="1:11" ht="14.25" hidden="1">
      <c r="A1246" s="7">
        <v>2220205</v>
      </c>
      <c r="B1246" s="7" t="s">
        <v>1659</v>
      </c>
      <c r="C1246" s="43"/>
      <c r="D1246" s="43"/>
      <c r="E1246" s="44">
        <f t="shared" si="478"/>
        <v>0</v>
      </c>
      <c r="F1246" s="43"/>
      <c r="G1246" s="43"/>
      <c r="H1246" s="43"/>
      <c r="I1246" s="48">
        <f t="shared" si="479"/>
        <v>0</v>
      </c>
      <c r="J1246" s="49" t="e">
        <f t="shared" si="480"/>
        <v>#DIV/0!</v>
      </c>
      <c r="K1246" s="43"/>
    </row>
    <row r="1247" spans="1:11" ht="14.25" hidden="1">
      <c r="A1247" s="7">
        <v>2220206</v>
      </c>
      <c r="B1247" s="7" t="s">
        <v>1660</v>
      </c>
      <c r="C1247" s="43"/>
      <c r="D1247" s="43"/>
      <c r="E1247" s="44">
        <f t="shared" si="478"/>
        <v>0</v>
      </c>
      <c r="F1247" s="43"/>
      <c r="G1247" s="43"/>
      <c r="H1247" s="43"/>
      <c r="I1247" s="48">
        <f t="shared" si="479"/>
        <v>0</v>
      </c>
      <c r="J1247" s="49" t="e">
        <f t="shared" si="480"/>
        <v>#DIV/0!</v>
      </c>
      <c r="K1247" s="43"/>
    </row>
    <row r="1248" spans="1:11" ht="14.25" hidden="1">
      <c r="A1248" s="7">
        <v>2220207</v>
      </c>
      <c r="B1248" s="7" t="s">
        <v>1661</v>
      </c>
      <c r="C1248" s="43"/>
      <c r="D1248" s="43"/>
      <c r="E1248" s="44">
        <f t="shared" si="478"/>
        <v>0</v>
      </c>
      <c r="F1248" s="43"/>
      <c r="G1248" s="43"/>
      <c r="H1248" s="43"/>
      <c r="I1248" s="48">
        <f t="shared" si="479"/>
        <v>0</v>
      </c>
      <c r="J1248" s="49" t="e">
        <f t="shared" si="480"/>
        <v>#DIV/0!</v>
      </c>
      <c r="K1248" s="43"/>
    </row>
    <row r="1249" spans="1:11" ht="14.25" hidden="1">
      <c r="A1249" s="7">
        <v>2220209</v>
      </c>
      <c r="B1249" s="7" t="s">
        <v>1662</v>
      </c>
      <c r="C1249" s="43"/>
      <c r="D1249" s="43"/>
      <c r="E1249" s="44">
        <f t="shared" si="478"/>
        <v>0</v>
      </c>
      <c r="F1249" s="43"/>
      <c r="G1249" s="43"/>
      <c r="H1249" s="43"/>
      <c r="I1249" s="48">
        <f t="shared" si="479"/>
        <v>0</v>
      </c>
      <c r="J1249" s="49" t="e">
        <f t="shared" si="480"/>
        <v>#DIV/0!</v>
      </c>
      <c r="K1249" s="43"/>
    </row>
    <row r="1250" spans="1:11" ht="14.25" hidden="1">
      <c r="A1250" s="7">
        <v>2220210</v>
      </c>
      <c r="B1250" s="7" t="s">
        <v>1663</v>
      </c>
      <c r="C1250" s="43"/>
      <c r="D1250" s="43"/>
      <c r="E1250" s="44">
        <f t="shared" si="478"/>
        <v>0</v>
      </c>
      <c r="F1250" s="43"/>
      <c r="G1250" s="43"/>
      <c r="H1250" s="43"/>
      <c r="I1250" s="48">
        <f t="shared" si="479"/>
        <v>0</v>
      </c>
      <c r="J1250" s="49" t="e">
        <f t="shared" si="480"/>
        <v>#DIV/0!</v>
      </c>
      <c r="K1250" s="43"/>
    </row>
    <row r="1251" spans="1:11" ht="14.25" hidden="1">
      <c r="A1251" s="7">
        <v>2220211</v>
      </c>
      <c r="B1251" s="7" t="s">
        <v>1664</v>
      </c>
      <c r="C1251" s="43"/>
      <c r="D1251" s="43"/>
      <c r="E1251" s="44">
        <f t="shared" si="478"/>
        <v>0</v>
      </c>
      <c r="F1251" s="43"/>
      <c r="G1251" s="43"/>
      <c r="H1251" s="43"/>
      <c r="I1251" s="48">
        <f t="shared" si="479"/>
        <v>0</v>
      </c>
      <c r="J1251" s="49" t="e">
        <f t="shared" si="480"/>
        <v>#DIV/0!</v>
      </c>
      <c r="K1251" s="43"/>
    </row>
    <row r="1252" spans="1:11" ht="14.25" hidden="1">
      <c r="A1252" s="7">
        <v>2220212</v>
      </c>
      <c r="B1252" s="7" t="s">
        <v>1665</v>
      </c>
      <c r="C1252" s="43"/>
      <c r="D1252" s="43"/>
      <c r="E1252" s="44">
        <f t="shared" si="478"/>
        <v>0</v>
      </c>
      <c r="F1252" s="43"/>
      <c r="G1252" s="43"/>
      <c r="H1252" s="43"/>
      <c r="I1252" s="48">
        <f t="shared" si="479"/>
        <v>0</v>
      </c>
      <c r="J1252" s="49" t="e">
        <f t="shared" si="480"/>
        <v>#DIV/0!</v>
      </c>
      <c r="K1252" s="43"/>
    </row>
    <row r="1253" spans="1:11" ht="14.25" hidden="1">
      <c r="A1253" s="7">
        <v>2220250</v>
      </c>
      <c r="B1253" s="7" t="s">
        <v>716</v>
      </c>
      <c r="C1253" s="43"/>
      <c r="D1253" s="43"/>
      <c r="E1253" s="44">
        <f t="shared" si="478"/>
        <v>0</v>
      </c>
      <c r="F1253" s="43"/>
      <c r="G1253" s="43"/>
      <c r="H1253" s="43"/>
      <c r="I1253" s="48">
        <f t="shared" si="479"/>
        <v>0</v>
      </c>
      <c r="J1253" s="49" t="e">
        <f t="shared" si="480"/>
        <v>#DIV/0!</v>
      </c>
      <c r="K1253" s="43"/>
    </row>
    <row r="1254" spans="1:11" ht="14.25" hidden="1">
      <c r="A1254" s="7">
        <v>2220299</v>
      </c>
      <c r="B1254" s="7" t="s">
        <v>1666</v>
      </c>
      <c r="C1254" s="43"/>
      <c r="D1254" s="43"/>
      <c r="E1254" s="44">
        <f t="shared" si="478"/>
        <v>0</v>
      </c>
      <c r="F1254" s="43"/>
      <c r="G1254" s="43"/>
      <c r="H1254" s="43"/>
      <c r="I1254" s="48">
        <f t="shared" si="479"/>
        <v>0</v>
      </c>
      <c r="J1254" s="49" t="e">
        <f t="shared" si="480"/>
        <v>#DIV/0!</v>
      </c>
      <c r="K1254" s="43"/>
    </row>
    <row r="1255" spans="1:11" ht="14.25" hidden="1">
      <c r="A1255" s="7">
        <v>22203</v>
      </c>
      <c r="B1255" s="42" t="s">
        <v>1667</v>
      </c>
      <c r="C1255" s="9">
        <f aca="true" t="shared" si="481" ref="C1255:I1255">SUM(C1256:C1259)</f>
        <v>0</v>
      </c>
      <c r="D1255" s="9">
        <f t="shared" si="481"/>
        <v>0</v>
      </c>
      <c r="E1255" s="9">
        <f t="shared" si="481"/>
        <v>0</v>
      </c>
      <c r="F1255" s="9">
        <f t="shared" si="481"/>
        <v>0</v>
      </c>
      <c r="G1255" s="9">
        <f t="shared" si="481"/>
        <v>0</v>
      </c>
      <c r="H1255" s="9">
        <f t="shared" si="481"/>
        <v>0</v>
      </c>
      <c r="I1255" s="9">
        <f t="shared" si="481"/>
        <v>0</v>
      </c>
      <c r="J1255" s="46" t="e">
        <f aca="true" t="shared" si="482" ref="J1255:J1266">I1255/D1255*100</f>
        <v>#DIV/0!</v>
      </c>
      <c r="K1255" s="47"/>
    </row>
    <row r="1256" spans="1:11" ht="14.25" hidden="1">
      <c r="A1256" s="7">
        <v>2220301</v>
      </c>
      <c r="B1256" s="7" t="s">
        <v>1668</v>
      </c>
      <c r="C1256" s="43"/>
      <c r="D1256" s="43"/>
      <c r="E1256" s="44">
        <f>SUM(F1256:H1256)</f>
        <v>0</v>
      </c>
      <c r="F1256" s="43"/>
      <c r="G1256" s="43"/>
      <c r="H1256" s="43"/>
      <c r="I1256" s="48">
        <f>E1256-D1256</f>
        <v>0</v>
      </c>
      <c r="J1256" s="49" t="e">
        <f t="shared" si="482"/>
        <v>#DIV/0!</v>
      </c>
      <c r="K1256" s="43"/>
    </row>
    <row r="1257" spans="1:11" ht="14.25" hidden="1">
      <c r="A1257" s="7">
        <v>2220303</v>
      </c>
      <c r="B1257" s="7" t="s">
        <v>1669</v>
      </c>
      <c r="C1257" s="43"/>
      <c r="D1257" s="43"/>
      <c r="E1257" s="44">
        <f>SUM(F1257:H1257)</f>
        <v>0</v>
      </c>
      <c r="F1257" s="43"/>
      <c r="G1257" s="43"/>
      <c r="H1257" s="43"/>
      <c r="I1257" s="48">
        <f>E1257-D1257</f>
        <v>0</v>
      </c>
      <c r="J1257" s="49" t="e">
        <f t="shared" si="482"/>
        <v>#DIV/0!</v>
      </c>
      <c r="K1257" s="43"/>
    </row>
    <row r="1258" spans="1:11" ht="14.25" hidden="1">
      <c r="A1258" s="7">
        <v>2220304</v>
      </c>
      <c r="B1258" s="7" t="s">
        <v>1670</v>
      </c>
      <c r="C1258" s="43"/>
      <c r="D1258" s="43"/>
      <c r="E1258" s="44">
        <f>SUM(F1258:H1258)</f>
        <v>0</v>
      </c>
      <c r="F1258" s="43"/>
      <c r="G1258" s="43"/>
      <c r="H1258" s="43"/>
      <c r="I1258" s="48">
        <f>E1258-D1258</f>
        <v>0</v>
      </c>
      <c r="J1258" s="49" t="e">
        <f t="shared" si="482"/>
        <v>#DIV/0!</v>
      </c>
      <c r="K1258" s="43"/>
    </row>
    <row r="1259" spans="1:11" ht="14.25" hidden="1">
      <c r="A1259" s="7">
        <v>2220399</v>
      </c>
      <c r="B1259" s="7" t="s">
        <v>1671</v>
      </c>
      <c r="C1259" s="43"/>
      <c r="D1259" s="43"/>
      <c r="E1259" s="44">
        <f>SUM(F1259:H1259)</f>
        <v>0</v>
      </c>
      <c r="F1259" s="43"/>
      <c r="G1259" s="43"/>
      <c r="H1259" s="43"/>
      <c r="I1259" s="48">
        <f>E1259-D1259</f>
        <v>0</v>
      </c>
      <c r="J1259" s="49" t="e">
        <f t="shared" si="482"/>
        <v>#DIV/0!</v>
      </c>
      <c r="K1259" s="43"/>
    </row>
    <row r="1260" spans="1:11" ht="14.25" hidden="1">
      <c r="A1260" s="7">
        <v>22204</v>
      </c>
      <c r="B1260" s="42" t="s">
        <v>1672</v>
      </c>
      <c r="C1260" s="9">
        <f aca="true" t="shared" si="483" ref="C1260:I1260">SUM(C1261:C1265)</f>
        <v>0</v>
      </c>
      <c r="D1260" s="9">
        <f t="shared" si="483"/>
        <v>0</v>
      </c>
      <c r="E1260" s="9">
        <f t="shared" si="483"/>
        <v>0</v>
      </c>
      <c r="F1260" s="9">
        <f t="shared" si="483"/>
        <v>0</v>
      </c>
      <c r="G1260" s="9">
        <f t="shared" si="483"/>
        <v>0</v>
      </c>
      <c r="H1260" s="9">
        <f t="shared" si="483"/>
        <v>0</v>
      </c>
      <c r="I1260" s="9">
        <f t="shared" si="483"/>
        <v>0</v>
      </c>
      <c r="J1260" s="46" t="e">
        <f t="shared" si="482"/>
        <v>#DIV/0!</v>
      </c>
      <c r="K1260" s="47"/>
    </row>
    <row r="1261" spans="1:11" ht="14.25" hidden="1">
      <c r="A1261" s="7">
        <v>2220401</v>
      </c>
      <c r="B1261" s="7" t="s">
        <v>1673</v>
      </c>
      <c r="C1261" s="43"/>
      <c r="D1261" s="43"/>
      <c r="E1261" s="44">
        <f>SUM(F1261:H1261)</f>
        <v>0</v>
      </c>
      <c r="F1261" s="43"/>
      <c r="G1261" s="43"/>
      <c r="H1261" s="43"/>
      <c r="I1261" s="48">
        <f>E1261-D1261</f>
        <v>0</v>
      </c>
      <c r="J1261" s="49" t="e">
        <f t="shared" si="482"/>
        <v>#DIV/0!</v>
      </c>
      <c r="K1261" s="43"/>
    </row>
    <row r="1262" spans="1:11" ht="14.25" hidden="1">
      <c r="A1262" s="7">
        <v>2220402</v>
      </c>
      <c r="B1262" s="7" t="s">
        <v>1674</v>
      </c>
      <c r="C1262" s="43"/>
      <c r="D1262" s="43"/>
      <c r="E1262" s="44">
        <f>SUM(F1262:H1262)</f>
        <v>0</v>
      </c>
      <c r="F1262" s="43"/>
      <c r="G1262" s="43"/>
      <c r="H1262" s="43"/>
      <c r="I1262" s="48">
        <f>E1262-D1262</f>
        <v>0</v>
      </c>
      <c r="J1262" s="49" t="e">
        <f t="shared" si="482"/>
        <v>#DIV/0!</v>
      </c>
      <c r="K1262" s="43"/>
    </row>
    <row r="1263" spans="1:11" ht="14.25" hidden="1">
      <c r="A1263" s="7">
        <v>2220403</v>
      </c>
      <c r="B1263" s="7" t="s">
        <v>1675</v>
      </c>
      <c r="C1263" s="43"/>
      <c r="D1263" s="43"/>
      <c r="E1263" s="44">
        <f>SUM(F1263:H1263)</f>
        <v>0</v>
      </c>
      <c r="F1263" s="43"/>
      <c r="G1263" s="43"/>
      <c r="H1263" s="43"/>
      <c r="I1263" s="48">
        <f>E1263-D1263</f>
        <v>0</v>
      </c>
      <c r="J1263" s="49" t="e">
        <f t="shared" si="482"/>
        <v>#DIV/0!</v>
      </c>
      <c r="K1263" s="43"/>
    </row>
    <row r="1264" spans="1:11" ht="14.25" hidden="1">
      <c r="A1264" s="7">
        <v>2220404</v>
      </c>
      <c r="B1264" s="7" t="s">
        <v>1676</v>
      </c>
      <c r="C1264" s="43"/>
      <c r="D1264" s="43"/>
      <c r="E1264" s="44">
        <f>SUM(F1264:H1264)</f>
        <v>0</v>
      </c>
      <c r="F1264" s="43"/>
      <c r="G1264" s="43"/>
      <c r="H1264" s="43"/>
      <c r="I1264" s="48">
        <f>E1264-D1264</f>
        <v>0</v>
      </c>
      <c r="J1264" s="49" t="e">
        <f t="shared" si="482"/>
        <v>#DIV/0!</v>
      </c>
      <c r="K1264" s="43"/>
    </row>
    <row r="1265" spans="1:11" ht="14.25" hidden="1">
      <c r="A1265" s="7">
        <v>2220499</v>
      </c>
      <c r="B1265" s="7" t="s">
        <v>1677</v>
      </c>
      <c r="C1265" s="43"/>
      <c r="D1265" s="43"/>
      <c r="E1265" s="44">
        <f>SUM(F1265:H1265)</f>
        <v>0</v>
      </c>
      <c r="F1265" s="43"/>
      <c r="G1265" s="43"/>
      <c r="H1265" s="43"/>
      <c r="I1265" s="48">
        <f>E1265-D1265</f>
        <v>0</v>
      </c>
      <c r="J1265" s="49" t="e">
        <f t="shared" si="482"/>
        <v>#DIV/0!</v>
      </c>
      <c r="K1265" s="43"/>
    </row>
    <row r="1266" spans="1:11" ht="14.25" hidden="1">
      <c r="A1266" s="7">
        <v>22205</v>
      </c>
      <c r="B1266" s="42" t="s">
        <v>1678</v>
      </c>
      <c r="C1266" s="9">
        <f aca="true" t="shared" si="484" ref="C1266:I1266">SUM(C1267:C1277)</f>
        <v>0</v>
      </c>
      <c r="D1266" s="9">
        <f t="shared" si="484"/>
        <v>0</v>
      </c>
      <c r="E1266" s="9">
        <f t="shared" si="484"/>
        <v>0</v>
      </c>
      <c r="F1266" s="9">
        <f t="shared" si="484"/>
        <v>0</v>
      </c>
      <c r="G1266" s="9">
        <f t="shared" si="484"/>
        <v>0</v>
      </c>
      <c r="H1266" s="9">
        <f t="shared" si="484"/>
        <v>0</v>
      </c>
      <c r="I1266" s="9">
        <f t="shared" si="484"/>
        <v>0</v>
      </c>
      <c r="J1266" s="46" t="e">
        <f t="shared" si="482"/>
        <v>#DIV/0!</v>
      </c>
      <c r="K1266" s="47"/>
    </row>
    <row r="1267" spans="1:11" ht="14.25" hidden="1">
      <c r="A1267" s="7">
        <v>2220501</v>
      </c>
      <c r="B1267" s="7" t="s">
        <v>1679</v>
      </c>
      <c r="C1267" s="43"/>
      <c r="D1267" s="43"/>
      <c r="E1267" s="44">
        <f aca="true" t="shared" si="485" ref="E1267:E1277">SUM(F1267:H1267)</f>
        <v>0</v>
      </c>
      <c r="F1267" s="43"/>
      <c r="G1267" s="43"/>
      <c r="H1267" s="43"/>
      <c r="I1267" s="48">
        <f aca="true" t="shared" si="486" ref="I1267:I1277">E1267-D1267</f>
        <v>0</v>
      </c>
      <c r="J1267" s="49" t="e">
        <f aca="true" t="shared" si="487" ref="J1267:J1279">I1267/D1267*100</f>
        <v>#DIV/0!</v>
      </c>
      <c r="K1267" s="43"/>
    </row>
    <row r="1268" spans="1:11" ht="14.25" hidden="1">
      <c r="A1268" s="7">
        <v>2220502</v>
      </c>
      <c r="B1268" s="7" t="s">
        <v>1680</v>
      </c>
      <c r="C1268" s="43"/>
      <c r="D1268" s="43"/>
      <c r="E1268" s="44">
        <f t="shared" si="485"/>
        <v>0</v>
      </c>
      <c r="F1268" s="43"/>
      <c r="G1268" s="43"/>
      <c r="H1268" s="43"/>
      <c r="I1268" s="48">
        <f t="shared" si="486"/>
        <v>0</v>
      </c>
      <c r="J1268" s="49" t="e">
        <f t="shared" si="487"/>
        <v>#DIV/0!</v>
      </c>
      <c r="K1268" s="43"/>
    </row>
    <row r="1269" spans="1:11" ht="14.25" hidden="1">
      <c r="A1269" s="7">
        <v>2220503</v>
      </c>
      <c r="B1269" s="7" t="s">
        <v>1681</v>
      </c>
      <c r="C1269" s="43"/>
      <c r="D1269" s="43"/>
      <c r="E1269" s="44">
        <f t="shared" si="485"/>
        <v>0</v>
      </c>
      <c r="F1269" s="43"/>
      <c r="G1269" s="43"/>
      <c r="H1269" s="43"/>
      <c r="I1269" s="48">
        <f t="shared" si="486"/>
        <v>0</v>
      </c>
      <c r="J1269" s="49" t="e">
        <f t="shared" si="487"/>
        <v>#DIV/0!</v>
      </c>
      <c r="K1269" s="43"/>
    </row>
    <row r="1270" spans="1:11" ht="14.25" hidden="1">
      <c r="A1270" s="7">
        <v>2220504</v>
      </c>
      <c r="B1270" s="7" t="s">
        <v>1682</v>
      </c>
      <c r="C1270" s="43"/>
      <c r="D1270" s="43"/>
      <c r="E1270" s="44">
        <f t="shared" si="485"/>
        <v>0</v>
      </c>
      <c r="F1270" s="43"/>
      <c r="G1270" s="43"/>
      <c r="H1270" s="43"/>
      <c r="I1270" s="48">
        <f t="shared" si="486"/>
        <v>0</v>
      </c>
      <c r="J1270" s="49" t="e">
        <f t="shared" si="487"/>
        <v>#DIV/0!</v>
      </c>
      <c r="K1270" s="43"/>
    </row>
    <row r="1271" spans="1:11" ht="14.25" hidden="1">
      <c r="A1271" s="7">
        <v>2220505</v>
      </c>
      <c r="B1271" s="7" t="s">
        <v>1683</v>
      </c>
      <c r="C1271" s="43"/>
      <c r="D1271" s="43"/>
      <c r="E1271" s="44">
        <f t="shared" si="485"/>
        <v>0</v>
      </c>
      <c r="F1271" s="43"/>
      <c r="G1271" s="43"/>
      <c r="H1271" s="43"/>
      <c r="I1271" s="48">
        <f t="shared" si="486"/>
        <v>0</v>
      </c>
      <c r="J1271" s="49" t="e">
        <f t="shared" si="487"/>
        <v>#DIV/0!</v>
      </c>
      <c r="K1271" s="43"/>
    </row>
    <row r="1272" spans="1:11" ht="14.25" hidden="1">
      <c r="A1272" s="7">
        <v>2220506</v>
      </c>
      <c r="B1272" s="7" t="s">
        <v>1684</v>
      </c>
      <c r="C1272" s="43"/>
      <c r="D1272" s="43"/>
      <c r="E1272" s="44">
        <f t="shared" si="485"/>
        <v>0</v>
      </c>
      <c r="F1272" s="43"/>
      <c r="G1272" s="43"/>
      <c r="H1272" s="43"/>
      <c r="I1272" s="48">
        <f t="shared" si="486"/>
        <v>0</v>
      </c>
      <c r="J1272" s="49" t="e">
        <f t="shared" si="487"/>
        <v>#DIV/0!</v>
      </c>
      <c r="K1272" s="43"/>
    </row>
    <row r="1273" spans="1:11" ht="14.25" hidden="1">
      <c r="A1273" s="7">
        <v>2220507</v>
      </c>
      <c r="B1273" s="7" t="s">
        <v>1685</v>
      </c>
      <c r="C1273" s="43"/>
      <c r="D1273" s="43"/>
      <c r="E1273" s="44">
        <f t="shared" si="485"/>
        <v>0</v>
      </c>
      <c r="F1273" s="43"/>
      <c r="G1273" s="43"/>
      <c r="H1273" s="43"/>
      <c r="I1273" s="48">
        <f t="shared" si="486"/>
        <v>0</v>
      </c>
      <c r="J1273" s="49" t="e">
        <f t="shared" si="487"/>
        <v>#DIV/0!</v>
      </c>
      <c r="K1273" s="43"/>
    </row>
    <row r="1274" spans="1:11" ht="14.25" hidden="1">
      <c r="A1274" s="7">
        <v>2220508</v>
      </c>
      <c r="B1274" s="7" t="s">
        <v>1686</v>
      </c>
      <c r="C1274" s="43"/>
      <c r="D1274" s="43"/>
      <c r="E1274" s="44">
        <f t="shared" si="485"/>
        <v>0</v>
      </c>
      <c r="F1274" s="43"/>
      <c r="G1274" s="43"/>
      <c r="H1274" s="43"/>
      <c r="I1274" s="48">
        <f t="shared" si="486"/>
        <v>0</v>
      </c>
      <c r="J1274" s="49" t="e">
        <f t="shared" si="487"/>
        <v>#DIV/0!</v>
      </c>
      <c r="K1274" s="43"/>
    </row>
    <row r="1275" spans="1:11" ht="14.25" hidden="1">
      <c r="A1275" s="7">
        <v>2220509</v>
      </c>
      <c r="B1275" s="7" t="s">
        <v>1687</v>
      </c>
      <c r="C1275" s="43"/>
      <c r="D1275" s="43"/>
      <c r="E1275" s="44">
        <f t="shared" si="485"/>
        <v>0</v>
      </c>
      <c r="F1275" s="43"/>
      <c r="G1275" s="43"/>
      <c r="H1275" s="43"/>
      <c r="I1275" s="48">
        <f t="shared" si="486"/>
        <v>0</v>
      </c>
      <c r="J1275" s="49" t="e">
        <f t="shared" si="487"/>
        <v>#DIV/0!</v>
      </c>
      <c r="K1275" s="43"/>
    </row>
    <row r="1276" spans="1:11" ht="14.25" hidden="1">
      <c r="A1276" s="7">
        <v>2220510</v>
      </c>
      <c r="B1276" s="7" t="s">
        <v>1688</v>
      </c>
      <c r="C1276" s="43"/>
      <c r="D1276" s="43"/>
      <c r="E1276" s="44">
        <f t="shared" si="485"/>
        <v>0</v>
      </c>
      <c r="F1276" s="43"/>
      <c r="G1276" s="43"/>
      <c r="H1276" s="43"/>
      <c r="I1276" s="48">
        <f t="shared" si="486"/>
        <v>0</v>
      </c>
      <c r="J1276" s="49" t="e">
        <f t="shared" si="487"/>
        <v>#DIV/0!</v>
      </c>
      <c r="K1276" s="43"/>
    </row>
    <row r="1277" spans="1:11" ht="14.25" hidden="1">
      <c r="A1277" s="7">
        <v>2220599</v>
      </c>
      <c r="B1277" s="7" t="s">
        <v>1689</v>
      </c>
      <c r="C1277" s="43"/>
      <c r="D1277" s="43"/>
      <c r="E1277" s="44">
        <f t="shared" si="485"/>
        <v>0</v>
      </c>
      <c r="F1277" s="43"/>
      <c r="G1277" s="43"/>
      <c r="H1277" s="43"/>
      <c r="I1277" s="48">
        <f t="shared" si="486"/>
        <v>0</v>
      </c>
      <c r="J1277" s="49" t="e">
        <f t="shared" si="487"/>
        <v>#DIV/0!</v>
      </c>
      <c r="K1277" s="43"/>
    </row>
    <row r="1278" spans="1:11" ht="14.25" hidden="1">
      <c r="A1278" s="7">
        <v>224</v>
      </c>
      <c r="B1278" s="42" t="s">
        <v>1690</v>
      </c>
      <c r="C1278" s="9">
        <f aca="true" t="shared" si="488" ref="C1278:I1278">C1279+C1291+C1297+C1303+C1311+C1324+C1328+C1334</f>
        <v>0</v>
      </c>
      <c r="D1278" s="9">
        <f t="shared" si="488"/>
        <v>0</v>
      </c>
      <c r="E1278" s="9">
        <f t="shared" si="488"/>
        <v>0</v>
      </c>
      <c r="F1278" s="9">
        <f t="shared" si="488"/>
        <v>0</v>
      </c>
      <c r="G1278" s="9">
        <f t="shared" si="488"/>
        <v>0</v>
      </c>
      <c r="H1278" s="9">
        <f t="shared" si="488"/>
        <v>0</v>
      </c>
      <c r="I1278" s="9">
        <f t="shared" si="488"/>
        <v>0</v>
      </c>
      <c r="J1278" s="46" t="e">
        <f t="shared" si="487"/>
        <v>#DIV/0!</v>
      </c>
      <c r="K1278" s="47"/>
    </row>
    <row r="1279" spans="1:11" ht="14.25" hidden="1">
      <c r="A1279" s="7">
        <v>22401</v>
      </c>
      <c r="B1279" s="42" t="s">
        <v>1691</v>
      </c>
      <c r="C1279" s="9">
        <f aca="true" t="shared" si="489" ref="C1279:I1279">SUM(C1280:C1290)</f>
        <v>0</v>
      </c>
      <c r="D1279" s="9">
        <f t="shared" si="489"/>
        <v>0</v>
      </c>
      <c r="E1279" s="9">
        <f t="shared" si="489"/>
        <v>0</v>
      </c>
      <c r="F1279" s="9">
        <f t="shared" si="489"/>
        <v>0</v>
      </c>
      <c r="G1279" s="9">
        <f t="shared" si="489"/>
        <v>0</v>
      </c>
      <c r="H1279" s="9">
        <f t="shared" si="489"/>
        <v>0</v>
      </c>
      <c r="I1279" s="9">
        <f t="shared" si="489"/>
        <v>0</v>
      </c>
      <c r="J1279" s="46" t="e">
        <f t="shared" si="487"/>
        <v>#DIV/0!</v>
      </c>
      <c r="K1279" s="47"/>
    </row>
    <row r="1280" spans="1:11" ht="14.25" hidden="1">
      <c r="A1280" s="7">
        <v>2240101</v>
      </c>
      <c r="B1280" s="7" t="s">
        <v>707</v>
      </c>
      <c r="C1280" s="43"/>
      <c r="D1280" s="43"/>
      <c r="E1280" s="44">
        <f aca="true" t="shared" si="490" ref="E1280:E1290">SUM(F1280:H1280)</f>
        <v>0</v>
      </c>
      <c r="F1280" s="43"/>
      <c r="G1280" s="43"/>
      <c r="H1280" s="43"/>
      <c r="I1280" s="48">
        <f aca="true" t="shared" si="491" ref="I1280:I1290">E1280-D1280</f>
        <v>0</v>
      </c>
      <c r="J1280" s="49" t="e">
        <f aca="true" t="shared" si="492" ref="J1280:J1290">I1280/D1280*100</f>
        <v>#DIV/0!</v>
      </c>
      <c r="K1280" s="43"/>
    </row>
    <row r="1281" spans="1:11" ht="14.25" hidden="1">
      <c r="A1281" s="7">
        <v>2240102</v>
      </c>
      <c r="B1281" s="7" t="s">
        <v>708</v>
      </c>
      <c r="C1281" s="43"/>
      <c r="D1281" s="43"/>
      <c r="E1281" s="44">
        <f t="shared" si="490"/>
        <v>0</v>
      </c>
      <c r="F1281" s="43"/>
      <c r="G1281" s="43"/>
      <c r="H1281" s="43"/>
      <c r="I1281" s="48">
        <f t="shared" si="491"/>
        <v>0</v>
      </c>
      <c r="J1281" s="49" t="e">
        <f t="shared" si="492"/>
        <v>#DIV/0!</v>
      </c>
      <c r="K1281" s="43"/>
    </row>
    <row r="1282" spans="1:11" ht="14.25" hidden="1">
      <c r="A1282" s="7">
        <v>2240103</v>
      </c>
      <c r="B1282" s="7" t="s">
        <v>709</v>
      </c>
      <c r="C1282" s="43"/>
      <c r="D1282" s="43"/>
      <c r="E1282" s="44">
        <f t="shared" si="490"/>
        <v>0</v>
      </c>
      <c r="F1282" s="43"/>
      <c r="G1282" s="43"/>
      <c r="H1282" s="43"/>
      <c r="I1282" s="48">
        <f t="shared" si="491"/>
        <v>0</v>
      </c>
      <c r="J1282" s="49" t="e">
        <f t="shared" si="492"/>
        <v>#DIV/0!</v>
      </c>
      <c r="K1282" s="43"/>
    </row>
    <row r="1283" spans="1:11" ht="14.25" hidden="1">
      <c r="A1283" s="7">
        <v>2240104</v>
      </c>
      <c r="B1283" s="7" t="s">
        <v>1692</v>
      </c>
      <c r="C1283" s="43"/>
      <c r="D1283" s="43"/>
      <c r="E1283" s="44">
        <f t="shared" si="490"/>
        <v>0</v>
      </c>
      <c r="F1283" s="43"/>
      <c r="G1283" s="43"/>
      <c r="H1283" s="43"/>
      <c r="I1283" s="48">
        <f t="shared" si="491"/>
        <v>0</v>
      </c>
      <c r="J1283" s="49" t="e">
        <f t="shared" si="492"/>
        <v>#DIV/0!</v>
      </c>
      <c r="K1283" s="43"/>
    </row>
    <row r="1284" spans="1:11" ht="14.25" hidden="1">
      <c r="A1284" s="7">
        <v>2240105</v>
      </c>
      <c r="B1284" s="7" t="s">
        <v>1693</v>
      </c>
      <c r="C1284" s="43"/>
      <c r="D1284" s="43"/>
      <c r="E1284" s="44">
        <f t="shared" si="490"/>
        <v>0</v>
      </c>
      <c r="F1284" s="43"/>
      <c r="G1284" s="43"/>
      <c r="H1284" s="43"/>
      <c r="I1284" s="48">
        <f t="shared" si="491"/>
        <v>0</v>
      </c>
      <c r="J1284" s="49" t="e">
        <f t="shared" si="492"/>
        <v>#DIV/0!</v>
      </c>
      <c r="K1284" s="43"/>
    </row>
    <row r="1285" spans="1:11" ht="14.25" hidden="1">
      <c r="A1285" s="7">
        <v>2240106</v>
      </c>
      <c r="B1285" s="7" t="s">
        <v>1694</v>
      </c>
      <c r="C1285" s="43"/>
      <c r="D1285" s="43"/>
      <c r="E1285" s="44">
        <f t="shared" si="490"/>
        <v>0</v>
      </c>
      <c r="F1285" s="43"/>
      <c r="G1285" s="43"/>
      <c r="H1285" s="43"/>
      <c r="I1285" s="48">
        <f t="shared" si="491"/>
        <v>0</v>
      </c>
      <c r="J1285" s="49" t="e">
        <f t="shared" si="492"/>
        <v>#DIV/0!</v>
      </c>
      <c r="K1285" s="43"/>
    </row>
    <row r="1286" spans="1:11" ht="14.25" hidden="1">
      <c r="A1286" s="7">
        <v>2240107</v>
      </c>
      <c r="B1286" s="7" t="s">
        <v>1695</v>
      </c>
      <c r="C1286" s="43"/>
      <c r="D1286" s="43"/>
      <c r="E1286" s="44">
        <f t="shared" si="490"/>
        <v>0</v>
      </c>
      <c r="F1286" s="43"/>
      <c r="G1286" s="43"/>
      <c r="H1286" s="43"/>
      <c r="I1286" s="48">
        <f t="shared" si="491"/>
        <v>0</v>
      </c>
      <c r="J1286" s="49" t="e">
        <f t="shared" si="492"/>
        <v>#DIV/0!</v>
      </c>
      <c r="K1286" s="43"/>
    </row>
    <row r="1287" spans="1:11" ht="14.25" hidden="1">
      <c r="A1287" s="7">
        <v>2240108</v>
      </c>
      <c r="B1287" s="7" t="s">
        <v>1696</v>
      </c>
      <c r="C1287" s="43"/>
      <c r="D1287" s="43"/>
      <c r="E1287" s="44">
        <f t="shared" si="490"/>
        <v>0</v>
      </c>
      <c r="F1287" s="43"/>
      <c r="G1287" s="43"/>
      <c r="H1287" s="43"/>
      <c r="I1287" s="48">
        <f t="shared" si="491"/>
        <v>0</v>
      </c>
      <c r="J1287" s="49" t="e">
        <f t="shared" si="492"/>
        <v>#DIV/0!</v>
      </c>
      <c r="K1287" s="43"/>
    </row>
    <row r="1288" spans="1:11" ht="14.25" hidden="1">
      <c r="A1288" s="7">
        <v>2240109</v>
      </c>
      <c r="B1288" s="7" t="s">
        <v>1697</v>
      </c>
      <c r="C1288" s="43"/>
      <c r="D1288" s="43"/>
      <c r="E1288" s="44">
        <f t="shared" si="490"/>
        <v>0</v>
      </c>
      <c r="F1288" s="43"/>
      <c r="G1288" s="43"/>
      <c r="H1288" s="43"/>
      <c r="I1288" s="48">
        <f t="shared" si="491"/>
        <v>0</v>
      </c>
      <c r="J1288" s="49" t="e">
        <f t="shared" si="492"/>
        <v>#DIV/0!</v>
      </c>
      <c r="K1288" s="43"/>
    </row>
    <row r="1289" spans="1:11" ht="14.25" hidden="1">
      <c r="A1289" s="7">
        <v>2240150</v>
      </c>
      <c r="B1289" s="7" t="s">
        <v>716</v>
      </c>
      <c r="C1289" s="43"/>
      <c r="D1289" s="43"/>
      <c r="E1289" s="44">
        <f t="shared" si="490"/>
        <v>0</v>
      </c>
      <c r="F1289" s="43"/>
      <c r="G1289" s="43"/>
      <c r="H1289" s="43"/>
      <c r="I1289" s="48">
        <f t="shared" si="491"/>
        <v>0</v>
      </c>
      <c r="J1289" s="49" t="e">
        <f t="shared" si="492"/>
        <v>#DIV/0!</v>
      </c>
      <c r="K1289" s="43"/>
    </row>
    <row r="1290" spans="1:11" ht="14.25" hidden="1">
      <c r="A1290" s="7">
        <v>2240199</v>
      </c>
      <c r="B1290" s="7" t="s">
        <v>1698</v>
      </c>
      <c r="C1290" s="43"/>
      <c r="D1290" s="43"/>
      <c r="E1290" s="44">
        <f t="shared" si="490"/>
        <v>0</v>
      </c>
      <c r="F1290" s="43"/>
      <c r="G1290" s="43"/>
      <c r="H1290" s="43"/>
      <c r="I1290" s="48">
        <f t="shared" si="491"/>
        <v>0</v>
      </c>
      <c r="J1290" s="49" t="e">
        <f t="shared" si="492"/>
        <v>#DIV/0!</v>
      </c>
      <c r="K1290" s="43"/>
    </row>
    <row r="1291" spans="1:11" ht="14.25" hidden="1">
      <c r="A1291" s="7">
        <v>22402</v>
      </c>
      <c r="B1291" s="42" t="s">
        <v>1699</v>
      </c>
      <c r="C1291" s="9">
        <f aca="true" t="shared" si="493" ref="C1291:I1291">SUM(C1292:C1296)</f>
        <v>0</v>
      </c>
      <c r="D1291" s="9">
        <f t="shared" si="493"/>
        <v>0</v>
      </c>
      <c r="E1291" s="9">
        <f t="shared" si="493"/>
        <v>0</v>
      </c>
      <c r="F1291" s="9">
        <f t="shared" si="493"/>
        <v>0</v>
      </c>
      <c r="G1291" s="9">
        <f t="shared" si="493"/>
        <v>0</v>
      </c>
      <c r="H1291" s="9">
        <f t="shared" si="493"/>
        <v>0</v>
      </c>
      <c r="I1291" s="9">
        <f t="shared" si="493"/>
        <v>0</v>
      </c>
      <c r="J1291" s="46" t="e">
        <f aca="true" t="shared" si="494" ref="J1291:J1303">I1291/D1291*100</f>
        <v>#DIV/0!</v>
      </c>
      <c r="K1291" s="47"/>
    </row>
    <row r="1292" spans="1:11" ht="14.25" hidden="1">
      <c r="A1292" s="7">
        <v>2240201</v>
      </c>
      <c r="B1292" s="7" t="s">
        <v>707</v>
      </c>
      <c r="C1292" s="43"/>
      <c r="D1292" s="43"/>
      <c r="E1292" s="44">
        <f>SUM(F1292:H1292)</f>
        <v>0</v>
      </c>
      <c r="F1292" s="43"/>
      <c r="G1292" s="43"/>
      <c r="H1292" s="43"/>
      <c r="I1292" s="48">
        <f>E1292-D1292</f>
        <v>0</v>
      </c>
      <c r="J1292" s="49" t="e">
        <f t="shared" si="494"/>
        <v>#DIV/0!</v>
      </c>
      <c r="K1292" s="43"/>
    </row>
    <row r="1293" spans="1:11" ht="14.25" hidden="1">
      <c r="A1293" s="7">
        <v>2240202</v>
      </c>
      <c r="B1293" s="7" t="s">
        <v>708</v>
      </c>
      <c r="C1293" s="43"/>
      <c r="D1293" s="43"/>
      <c r="E1293" s="44">
        <f>SUM(F1293:H1293)</f>
        <v>0</v>
      </c>
      <c r="F1293" s="43"/>
      <c r="G1293" s="43"/>
      <c r="H1293" s="43"/>
      <c r="I1293" s="48">
        <f>E1293-D1293</f>
        <v>0</v>
      </c>
      <c r="J1293" s="49" t="e">
        <f t="shared" si="494"/>
        <v>#DIV/0!</v>
      </c>
      <c r="K1293" s="43"/>
    </row>
    <row r="1294" spans="1:11" ht="14.25" hidden="1">
      <c r="A1294" s="7">
        <v>2240203</v>
      </c>
      <c r="B1294" s="7" t="s">
        <v>709</v>
      </c>
      <c r="C1294" s="43"/>
      <c r="D1294" s="43"/>
      <c r="E1294" s="44">
        <f>SUM(F1294:H1294)</f>
        <v>0</v>
      </c>
      <c r="F1294" s="43"/>
      <c r="G1294" s="43"/>
      <c r="H1294" s="43"/>
      <c r="I1294" s="48">
        <f>E1294-D1294</f>
        <v>0</v>
      </c>
      <c r="J1294" s="49" t="e">
        <f t="shared" si="494"/>
        <v>#DIV/0!</v>
      </c>
      <c r="K1294" s="43"/>
    </row>
    <row r="1295" spans="1:11" ht="14.25" hidden="1">
      <c r="A1295" s="7">
        <v>2240204</v>
      </c>
      <c r="B1295" s="7" t="s">
        <v>1700</v>
      </c>
      <c r="C1295" s="43"/>
      <c r="D1295" s="43"/>
      <c r="E1295" s="44">
        <f>SUM(F1295:H1295)</f>
        <v>0</v>
      </c>
      <c r="F1295" s="43"/>
      <c r="G1295" s="43"/>
      <c r="H1295" s="43"/>
      <c r="I1295" s="48">
        <f>E1295-D1295</f>
        <v>0</v>
      </c>
      <c r="J1295" s="49" t="e">
        <f t="shared" si="494"/>
        <v>#DIV/0!</v>
      </c>
      <c r="K1295" s="43"/>
    </row>
    <row r="1296" spans="1:11" ht="14.25" hidden="1">
      <c r="A1296" s="7">
        <v>2240299</v>
      </c>
      <c r="B1296" s="7" t="s">
        <v>1701</v>
      </c>
      <c r="C1296" s="43"/>
      <c r="D1296" s="43"/>
      <c r="E1296" s="44">
        <f>SUM(F1296:H1296)</f>
        <v>0</v>
      </c>
      <c r="F1296" s="43"/>
      <c r="G1296" s="43"/>
      <c r="H1296" s="43"/>
      <c r="I1296" s="48">
        <f>E1296-D1296</f>
        <v>0</v>
      </c>
      <c r="J1296" s="49" t="e">
        <f t="shared" si="494"/>
        <v>#DIV/0!</v>
      </c>
      <c r="K1296" s="43"/>
    </row>
    <row r="1297" spans="1:11" ht="14.25" hidden="1">
      <c r="A1297" s="7">
        <v>22403</v>
      </c>
      <c r="B1297" s="42" t="s">
        <v>1702</v>
      </c>
      <c r="C1297" s="9">
        <f aca="true" t="shared" si="495" ref="C1297:I1297">SUM(C1298:C1302)</f>
        <v>0</v>
      </c>
      <c r="D1297" s="9">
        <f t="shared" si="495"/>
        <v>0</v>
      </c>
      <c r="E1297" s="9">
        <f t="shared" si="495"/>
        <v>0</v>
      </c>
      <c r="F1297" s="9">
        <f t="shared" si="495"/>
        <v>0</v>
      </c>
      <c r="G1297" s="9">
        <f t="shared" si="495"/>
        <v>0</v>
      </c>
      <c r="H1297" s="9">
        <f t="shared" si="495"/>
        <v>0</v>
      </c>
      <c r="I1297" s="9">
        <f t="shared" si="495"/>
        <v>0</v>
      </c>
      <c r="J1297" s="46" t="e">
        <f t="shared" si="494"/>
        <v>#DIV/0!</v>
      </c>
      <c r="K1297" s="47"/>
    </row>
    <row r="1298" spans="1:11" ht="14.25" hidden="1">
      <c r="A1298" s="7">
        <v>2240301</v>
      </c>
      <c r="B1298" s="7" t="s">
        <v>707</v>
      </c>
      <c r="C1298" s="43"/>
      <c r="D1298" s="43"/>
      <c r="E1298" s="44">
        <f>SUM(F1298:H1298)</f>
        <v>0</v>
      </c>
      <c r="F1298" s="43"/>
      <c r="G1298" s="43"/>
      <c r="H1298" s="43"/>
      <c r="I1298" s="48">
        <f>E1298-D1298</f>
        <v>0</v>
      </c>
      <c r="J1298" s="49" t="e">
        <f t="shared" si="494"/>
        <v>#DIV/0!</v>
      </c>
      <c r="K1298" s="43"/>
    </row>
    <row r="1299" spans="1:11" ht="14.25" hidden="1">
      <c r="A1299" s="7">
        <v>2240302</v>
      </c>
      <c r="B1299" s="7" t="s">
        <v>708</v>
      </c>
      <c r="C1299" s="43"/>
      <c r="D1299" s="43"/>
      <c r="E1299" s="44">
        <f>SUM(F1299:H1299)</f>
        <v>0</v>
      </c>
      <c r="F1299" s="43"/>
      <c r="G1299" s="43"/>
      <c r="H1299" s="43"/>
      <c r="I1299" s="48">
        <f>E1299-D1299</f>
        <v>0</v>
      </c>
      <c r="J1299" s="49" t="e">
        <f t="shared" si="494"/>
        <v>#DIV/0!</v>
      </c>
      <c r="K1299" s="43"/>
    </row>
    <row r="1300" spans="1:11" ht="14.25" hidden="1">
      <c r="A1300" s="7">
        <v>2240303</v>
      </c>
      <c r="B1300" s="7" t="s">
        <v>709</v>
      </c>
      <c r="C1300" s="43"/>
      <c r="D1300" s="43"/>
      <c r="E1300" s="44">
        <f>SUM(F1300:H1300)</f>
        <v>0</v>
      </c>
      <c r="F1300" s="43"/>
      <c r="G1300" s="43"/>
      <c r="H1300" s="43"/>
      <c r="I1300" s="48">
        <f>E1300-D1300</f>
        <v>0</v>
      </c>
      <c r="J1300" s="49" t="e">
        <f t="shared" si="494"/>
        <v>#DIV/0!</v>
      </c>
      <c r="K1300" s="43"/>
    </row>
    <row r="1301" spans="1:11" ht="14.25" hidden="1">
      <c r="A1301" s="7">
        <v>2240304</v>
      </c>
      <c r="B1301" s="7" t="s">
        <v>1703</v>
      </c>
      <c r="C1301" s="43"/>
      <c r="D1301" s="43"/>
      <c r="E1301" s="44">
        <f>SUM(F1301:H1301)</f>
        <v>0</v>
      </c>
      <c r="F1301" s="43"/>
      <c r="G1301" s="43"/>
      <c r="H1301" s="43"/>
      <c r="I1301" s="48">
        <f>E1301-D1301</f>
        <v>0</v>
      </c>
      <c r="J1301" s="49" t="e">
        <f t="shared" si="494"/>
        <v>#DIV/0!</v>
      </c>
      <c r="K1301" s="43"/>
    </row>
    <row r="1302" spans="1:11" ht="14.25" hidden="1">
      <c r="A1302" s="7">
        <v>2240399</v>
      </c>
      <c r="B1302" s="7" t="s">
        <v>1704</v>
      </c>
      <c r="C1302" s="43"/>
      <c r="D1302" s="43"/>
      <c r="E1302" s="44">
        <f>SUM(F1302:H1302)</f>
        <v>0</v>
      </c>
      <c r="F1302" s="43"/>
      <c r="G1302" s="43"/>
      <c r="H1302" s="43"/>
      <c r="I1302" s="48">
        <f>E1302-D1302</f>
        <v>0</v>
      </c>
      <c r="J1302" s="49" t="e">
        <f t="shared" si="494"/>
        <v>#DIV/0!</v>
      </c>
      <c r="K1302" s="43"/>
    </row>
    <row r="1303" spans="1:11" ht="14.25" hidden="1">
      <c r="A1303" s="7">
        <v>22404</v>
      </c>
      <c r="B1303" s="42" t="s">
        <v>1705</v>
      </c>
      <c r="C1303" s="9">
        <f aca="true" t="shared" si="496" ref="C1303:I1303">SUM(C1304:C1310)</f>
        <v>0</v>
      </c>
      <c r="D1303" s="9">
        <f t="shared" si="496"/>
        <v>0</v>
      </c>
      <c r="E1303" s="9">
        <f t="shared" si="496"/>
        <v>0</v>
      </c>
      <c r="F1303" s="9">
        <f t="shared" si="496"/>
        <v>0</v>
      </c>
      <c r="G1303" s="9">
        <f t="shared" si="496"/>
        <v>0</v>
      </c>
      <c r="H1303" s="9">
        <f t="shared" si="496"/>
        <v>0</v>
      </c>
      <c r="I1303" s="9">
        <f t="shared" si="496"/>
        <v>0</v>
      </c>
      <c r="J1303" s="46" t="e">
        <f t="shared" si="494"/>
        <v>#DIV/0!</v>
      </c>
      <c r="K1303" s="47"/>
    </row>
    <row r="1304" spans="1:11" ht="14.25" hidden="1">
      <c r="A1304" s="7">
        <v>2240401</v>
      </c>
      <c r="B1304" s="7" t="s">
        <v>707</v>
      </c>
      <c r="C1304" s="43"/>
      <c r="D1304" s="43"/>
      <c r="E1304" s="44">
        <f aca="true" t="shared" si="497" ref="E1304:E1310">SUM(F1304:H1304)</f>
        <v>0</v>
      </c>
      <c r="F1304" s="43"/>
      <c r="G1304" s="43"/>
      <c r="H1304" s="43"/>
      <c r="I1304" s="48">
        <f aca="true" t="shared" si="498" ref="I1304:I1310">E1304-D1304</f>
        <v>0</v>
      </c>
      <c r="J1304" s="49" t="e">
        <f aca="true" t="shared" si="499" ref="J1304:J1311">I1304/D1304*100</f>
        <v>#DIV/0!</v>
      </c>
      <c r="K1304" s="43"/>
    </row>
    <row r="1305" spans="1:11" ht="14.25" hidden="1">
      <c r="A1305" s="7">
        <v>2240402</v>
      </c>
      <c r="B1305" s="7" t="s">
        <v>708</v>
      </c>
      <c r="C1305" s="43"/>
      <c r="D1305" s="43"/>
      <c r="E1305" s="44">
        <f t="shared" si="497"/>
        <v>0</v>
      </c>
      <c r="F1305" s="43"/>
      <c r="G1305" s="43"/>
      <c r="H1305" s="43"/>
      <c r="I1305" s="48">
        <f t="shared" si="498"/>
        <v>0</v>
      </c>
      <c r="J1305" s="49" t="e">
        <f t="shared" si="499"/>
        <v>#DIV/0!</v>
      </c>
      <c r="K1305" s="43"/>
    </row>
    <row r="1306" spans="1:11" ht="14.25" hidden="1">
      <c r="A1306" s="7">
        <v>2240403</v>
      </c>
      <c r="B1306" s="7" t="s">
        <v>709</v>
      </c>
      <c r="C1306" s="43"/>
      <c r="D1306" s="43"/>
      <c r="E1306" s="44">
        <f t="shared" si="497"/>
        <v>0</v>
      </c>
      <c r="F1306" s="43"/>
      <c r="G1306" s="43"/>
      <c r="H1306" s="43"/>
      <c r="I1306" s="48">
        <f t="shared" si="498"/>
        <v>0</v>
      </c>
      <c r="J1306" s="49" t="e">
        <f t="shared" si="499"/>
        <v>#DIV/0!</v>
      </c>
      <c r="K1306" s="43"/>
    </row>
    <row r="1307" spans="1:11" ht="14.25" hidden="1">
      <c r="A1307" s="7">
        <v>2240404</v>
      </c>
      <c r="B1307" s="7" t="s">
        <v>1706</v>
      </c>
      <c r="C1307" s="43"/>
      <c r="D1307" s="43"/>
      <c r="E1307" s="44">
        <f t="shared" si="497"/>
        <v>0</v>
      </c>
      <c r="F1307" s="43"/>
      <c r="G1307" s="43"/>
      <c r="H1307" s="43"/>
      <c r="I1307" s="48">
        <f t="shared" si="498"/>
        <v>0</v>
      </c>
      <c r="J1307" s="49" t="e">
        <f t="shared" si="499"/>
        <v>#DIV/0!</v>
      </c>
      <c r="K1307" s="43"/>
    </row>
    <row r="1308" spans="1:11" ht="14.25" hidden="1">
      <c r="A1308" s="7">
        <v>2240405</v>
      </c>
      <c r="B1308" s="7" t="s">
        <v>1707</v>
      </c>
      <c r="C1308" s="43"/>
      <c r="D1308" s="43"/>
      <c r="E1308" s="44">
        <f t="shared" si="497"/>
        <v>0</v>
      </c>
      <c r="F1308" s="43"/>
      <c r="G1308" s="43"/>
      <c r="H1308" s="43"/>
      <c r="I1308" s="48">
        <f t="shared" si="498"/>
        <v>0</v>
      </c>
      <c r="J1308" s="49" t="e">
        <f t="shared" si="499"/>
        <v>#DIV/0!</v>
      </c>
      <c r="K1308" s="43"/>
    </row>
    <row r="1309" spans="1:11" ht="14.25" hidden="1">
      <c r="A1309" s="7">
        <v>2240450</v>
      </c>
      <c r="B1309" s="7" t="s">
        <v>716</v>
      </c>
      <c r="C1309" s="43"/>
      <c r="D1309" s="43"/>
      <c r="E1309" s="44">
        <f t="shared" si="497"/>
        <v>0</v>
      </c>
      <c r="F1309" s="43"/>
      <c r="G1309" s="43"/>
      <c r="H1309" s="43"/>
      <c r="I1309" s="48">
        <f t="shared" si="498"/>
        <v>0</v>
      </c>
      <c r="J1309" s="49" t="e">
        <f t="shared" si="499"/>
        <v>#DIV/0!</v>
      </c>
      <c r="K1309" s="43"/>
    </row>
    <row r="1310" spans="1:11" ht="14.25" hidden="1">
      <c r="A1310" s="7">
        <v>2240499</v>
      </c>
      <c r="B1310" s="7" t="s">
        <v>1708</v>
      </c>
      <c r="C1310" s="43"/>
      <c r="D1310" s="43"/>
      <c r="E1310" s="44">
        <f t="shared" si="497"/>
        <v>0</v>
      </c>
      <c r="F1310" s="43"/>
      <c r="G1310" s="43"/>
      <c r="H1310" s="43"/>
      <c r="I1310" s="48">
        <f t="shared" si="498"/>
        <v>0</v>
      </c>
      <c r="J1310" s="49" t="e">
        <f t="shared" si="499"/>
        <v>#DIV/0!</v>
      </c>
      <c r="K1310" s="43"/>
    </row>
    <row r="1311" spans="1:11" ht="14.25" hidden="1">
      <c r="A1311" s="7">
        <v>22405</v>
      </c>
      <c r="B1311" s="42" t="s">
        <v>1709</v>
      </c>
      <c r="C1311" s="9">
        <f aca="true" t="shared" si="500" ref="C1311:I1311">SUM(C1312:C1323)</f>
        <v>0</v>
      </c>
      <c r="D1311" s="9">
        <f t="shared" si="500"/>
        <v>0</v>
      </c>
      <c r="E1311" s="9">
        <f t="shared" si="500"/>
        <v>0</v>
      </c>
      <c r="F1311" s="9">
        <f t="shared" si="500"/>
        <v>0</v>
      </c>
      <c r="G1311" s="9">
        <f t="shared" si="500"/>
        <v>0</v>
      </c>
      <c r="H1311" s="9">
        <f t="shared" si="500"/>
        <v>0</v>
      </c>
      <c r="I1311" s="9">
        <f t="shared" si="500"/>
        <v>0</v>
      </c>
      <c r="J1311" s="46" t="e">
        <f t="shared" si="499"/>
        <v>#DIV/0!</v>
      </c>
      <c r="K1311" s="47"/>
    </row>
    <row r="1312" spans="1:11" ht="14.25" hidden="1">
      <c r="A1312" s="7">
        <v>2240501</v>
      </c>
      <c r="B1312" s="7" t="s">
        <v>707</v>
      </c>
      <c r="C1312" s="43"/>
      <c r="D1312" s="43"/>
      <c r="E1312" s="44">
        <f aca="true" t="shared" si="501" ref="E1312:E1323">SUM(F1312:H1312)</f>
        <v>0</v>
      </c>
      <c r="F1312" s="43"/>
      <c r="G1312" s="43"/>
      <c r="H1312" s="43"/>
      <c r="I1312" s="48">
        <f aca="true" t="shared" si="502" ref="I1312:I1323">E1312-D1312</f>
        <v>0</v>
      </c>
      <c r="J1312" s="49" t="e">
        <f aca="true" t="shared" si="503" ref="J1312:J1328">I1312/D1312*100</f>
        <v>#DIV/0!</v>
      </c>
      <c r="K1312" s="43"/>
    </row>
    <row r="1313" spans="1:11" ht="14.25" hidden="1">
      <c r="A1313" s="7">
        <v>2240502</v>
      </c>
      <c r="B1313" s="7" t="s">
        <v>708</v>
      </c>
      <c r="C1313" s="43"/>
      <c r="D1313" s="43"/>
      <c r="E1313" s="44">
        <f t="shared" si="501"/>
        <v>0</v>
      </c>
      <c r="F1313" s="43"/>
      <c r="G1313" s="43"/>
      <c r="H1313" s="43"/>
      <c r="I1313" s="48">
        <f t="shared" si="502"/>
        <v>0</v>
      </c>
      <c r="J1313" s="49" t="e">
        <f t="shared" si="503"/>
        <v>#DIV/0!</v>
      </c>
      <c r="K1313" s="43"/>
    </row>
    <row r="1314" spans="1:11" ht="14.25" hidden="1">
      <c r="A1314" s="7">
        <v>2240503</v>
      </c>
      <c r="B1314" s="7" t="s">
        <v>709</v>
      </c>
      <c r="C1314" s="43"/>
      <c r="D1314" s="43"/>
      <c r="E1314" s="44">
        <f t="shared" si="501"/>
        <v>0</v>
      </c>
      <c r="F1314" s="43"/>
      <c r="G1314" s="43"/>
      <c r="H1314" s="43"/>
      <c r="I1314" s="48">
        <f t="shared" si="502"/>
        <v>0</v>
      </c>
      <c r="J1314" s="49" t="e">
        <f t="shared" si="503"/>
        <v>#DIV/0!</v>
      </c>
      <c r="K1314" s="43"/>
    </row>
    <row r="1315" spans="1:11" ht="14.25" hidden="1">
      <c r="A1315" s="7">
        <v>2240504</v>
      </c>
      <c r="B1315" s="7" t="s">
        <v>1710</v>
      </c>
      <c r="C1315" s="43"/>
      <c r="D1315" s="43"/>
      <c r="E1315" s="44">
        <f t="shared" si="501"/>
        <v>0</v>
      </c>
      <c r="F1315" s="43"/>
      <c r="G1315" s="43"/>
      <c r="H1315" s="43"/>
      <c r="I1315" s="48">
        <f t="shared" si="502"/>
        <v>0</v>
      </c>
      <c r="J1315" s="49" t="e">
        <f t="shared" si="503"/>
        <v>#DIV/0!</v>
      </c>
      <c r="K1315" s="43"/>
    </row>
    <row r="1316" spans="1:11" ht="14.25" hidden="1">
      <c r="A1316" s="7">
        <v>2240505</v>
      </c>
      <c r="B1316" s="7" t="s">
        <v>1711</v>
      </c>
      <c r="C1316" s="43"/>
      <c r="D1316" s="43"/>
      <c r="E1316" s="44">
        <f t="shared" si="501"/>
        <v>0</v>
      </c>
      <c r="F1316" s="43"/>
      <c r="G1316" s="43"/>
      <c r="H1316" s="43"/>
      <c r="I1316" s="48">
        <f t="shared" si="502"/>
        <v>0</v>
      </c>
      <c r="J1316" s="49" t="e">
        <f t="shared" si="503"/>
        <v>#DIV/0!</v>
      </c>
      <c r="K1316" s="43"/>
    </row>
    <row r="1317" spans="1:11" ht="14.25" hidden="1">
      <c r="A1317" s="7">
        <v>2240506</v>
      </c>
      <c r="B1317" s="7" t="s">
        <v>1712</v>
      </c>
      <c r="C1317" s="43"/>
      <c r="D1317" s="43"/>
      <c r="E1317" s="44">
        <f t="shared" si="501"/>
        <v>0</v>
      </c>
      <c r="F1317" s="43"/>
      <c r="G1317" s="43"/>
      <c r="H1317" s="43"/>
      <c r="I1317" s="48">
        <f t="shared" si="502"/>
        <v>0</v>
      </c>
      <c r="J1317" s="49" t="e">
        <f t="shared" si="503"/>
        <v>#DIV/0!</v>
      </c>
      <c r="K1317" s="43"/>
    </row>
    <row r="1318" spans="1:11" ht="14.25" hidden="1">
      <c r="A1318" s="7">
        <v>2240507</v>
      </c>
      <c r="B1318" s="7" t="s">
        <v>1713</v>
      </c>
      <c r="C1318" s="43"/>
      <c r="D1318" s="43"/>
      <c r="E1318" s="44">
        <f t="shared" si="501"/>
        <v>0</v>
      </c>
      <c r="F1318" s="43"/>
      <c r="G1318" s="43"/>
      <c r="H1318" s="43"/>
      <c r="I1318" s="48">
        <f t="shared" si="502"/>
        <v>0</v>
      </c>
      <c r="J1318" s="49" t="e">
        <f t="shared" si="503"/>
        <v>#DIV/0!</v>
      </c>
      <c r="K1318" s="43"/>
    </row>
    <row r="1319" spans="1:11" ht="14.25" hidden="1">
      <c r="A1319" s="7">
        <v>2240508</v>
      </c>
      <c r="B1319" s="7" t="s">
        <v>1714</v>
      </c>
      <c r="C1319" s="43"/>
      <c r="D1319" s="43"/>
      <c r="E1319" s="44">
        <f t="shared" si="501"/>
        <v>0</v>
      </c>
      <c r="F1319" s="43"/>
      <c r="G1319" s="43"/>
      <c r="H1319" s="43"/>
      <c r="I1319" s="48">
        <f t="shared" si="502"/>
        <v>0</v>
      </c>
      <c r="J1319" s="49" t="e">
        <f t="shared" si="503"/>
        <v>#DIV/0!</v>
      </c>
      <c r="K1319" s="43"/>
    </row>
    <row r="1320" spans="1:11" ht="14.25" hidden="1">
      <c r="A1320" s="7">
        <v>2240509</v>
      </c>
      <c r="B1320" s="7" t="s">
        <v>1715</v>
      </c>
      <c r="C1320" s="43"/>
      <c r="D1320" s="43"/>
      <c r="E1320" s="44">
        <f t="shared" si="501"/>
        <v>0</v>
      </c>
      <c r="F1320" s="43"/>
      <c r="G1320" s="43"/>
      <c r="H1320" s="43"/>
      <c r="I1320" s="48">
        <f t="shared" si="502"/>
        <v>0</v>
      </c>
      <c r="J1320" s="49" t="e">
        <f t="shared" si="503"/>
        <v>#DIV/0!</v>
      </c>
      <c r="K1320" s="43"/>
    </row>
    <row r="1321" spans="1:11" ht="14.25" hidden="1">
      <c r="A1321" s="7">
        <v>2240510</v>
      </c>
      <c r="B1321" s="7" t="s">
        <v>1716</v>
      </c>
      <c r="C1321" s="43"/>
      <c r="D1321" s="43"/>
      <c r="E1321" s="44">
        <f t="shared" si="501"/>
        <v>0</v>
      </c>
      <c r="F1321" s="43"/>
      <c r="G1321" s="43"/>
      <c r="H1321" s="43"/>
      <c r="I1321" s="48">
        <f t="shared" si="502"/>
        <v>0</v>
      </c>
      <c r="J1321" s="49" t="e">
        <f t="shared" si="503"/>
        <v>#DIV/0!</v>
      </c>
      <c r="K1321" s="43"/>
    </row>
    <row r="1322" spans="1:11" ht="14.25" hidden="1">
      <c r="A1322" s="7">
        <v>2240550</v>
      </c>
      <c r="B1322" s="7" t="s">
        <v>1717</v>
      </c>
      <c r="C1322" s="43"/>
      <c r="D1322" s="43"/>
      <c r="E1322" s="44">
        <f t="shared" si="501"/>
        <v>0</v>
      </c>
      <c r="F1322" s="43"/>
      <c r="G1322" s="43"/>
      <c r="H1322" s="43"/>
      <c r="I1322" s="48">
        <f t="shared" si="502"/>
        <v>0</v>
      </c>
      <c r="J1322" s="49" t="e">
        <f t="shared" si="503"/>
        <v>#DIV/0!</v>
      </c>
      <c r="K1322" s="43"/>
    </row>
    <row r="1323" spans="1:11" ht="14.25" hidden="1">
      <c r="A1323" s="7">
        <v>2240599</v>
      </c>
      <c r="B1323" s="7" t="s">
        <v>1718</v>
      </c>
      <c r="C1323" s="43"/>
      <c r="D1323" s="43"/>
      <c r="E1323" s="44">
        <f t="shared" si="501"/>
        <v>0</v>
      </c>
      <c r="F1323" s="43"/>
      <c r="G1323" s="43"/>
      <c r="H1323" s="43"/>
      <c r="I1323" s="48">
        <f t="shared" si="502"/>
        <v>0</v>
      </c>
      <c r="J1323" s="49" t="e">
        <f t="shared" si="503"/>
        <v>#DIV/0!</v>
      </c>
      <c r="K1323" s="43"/>
    </row>
    <row r="1324" spans="1:11" ht="14.25" hidden="1">
      <c r="A1324" s="7">
        <v>22406</v>
      </c>
      <c r="B1324" s="42" t="s">
        <v>1719</v>
      </c>
      <c r="C1324" s="9">
        <f aca="true" t="shared" si="504" ref="C1324:I1324">SUM(C1325:C1327)</f>
        <v>0</v>
      </c>
      <c r="D1324" s="9">
        <f t="shared" si="504"/>
        <v>0</v>
      </c>
      <c r="E1324" s="9">
        <f t="shared" si="504"/>
        <v>0</v>
      </c>
      <c r="F1324" s="9">
        <f t="shared" si="504"/>
        <v>0</v>
      </c>
      <c r="G1324" s="9">
        <f t="shared" si="504"/>
        <v>0</v>
      </c>
      <c r="H1324" s="9">
        <f t="shared" si="504"/>
        <v>0</v>
      </c>
      <c r="I1324" s="9">
        <f t="shared" si="504"/>
        <v>0</v>
      </c>
      <c r="J1324" s="46" t="e">
        <f t="shared" si="503"/>
        <v>#DIV/0!</v>
      </c>
      <c r="K1324" s="47"/>
    </row>
    <row r="1325" spans="1:11" ht="14.25" hidden="1">
      <c r="A1325" s="7">
        <v>2240601</v>
      </c>
      <c r="B1325" s="7" t="s">
        <v>1720</v>
      </c>
      <c r="C1325" s="43"/>
      <c r="D1325" s="43"/>
      <c r="E1325" s="44">
        <f>SUM(F1325:H1325)</f>
        <v>0</v>
      </c>
      <c r="F1325" s="43"/>
      <c r="G1325" s="43"/>
      <c r="H1325" s="43"/>
      <c r="I1325" s="48">
        <f>E1325-D1325</f>
        <v>0</v>
      </c>
      <c r="J1325" s="49" t="e">
        <f t="shared" si="503"/>
        <v>#DIV/0!</v>
      </c>
      <c r="K1325" s="43"/>
    </row>
    <row r="1326" spans="1:11" ht="14.25" hidden="1">
      <c r="A1326" s="7">
        <v>2240602</v>
      </c>
      <c r="B1326" s="7" t="s">
        <v>1721</v>
      </c>
      <c r="C1326" s="43"/>
      <c r="D1326" s="43"/>
      <c r="E1326" s="44">
        <f>SUM(F1326:H1326)</f>
        <v>0</v>
      </c>
      <c r="F1326" s="43"/>
      <c r="G1326" s="43"/>
      <c r="H1326" s="43"/>
      <c r="I1326" s="48">
        <f>E1326-D1326</f>
        <v>0</v>
      </c>
      <c r="J1326" s="49" t="e">
        <f t="shared" si="503"/>
        <v>#DIV/0!</v>
      </c>
      <c r="K1326" s="43"/>
    </row>
    <row r="1327" spans="1:11" ht="14.25" hidden="1">
      <c r="A1327" s="7">
        <v>2240699</v>
      </c>
      <c r="B1327" s="7" t="s">
        <v>1722</v>
      </c>
      <c r="C1327" s="43"/>
      <c r="D1327" s="43"/>
      <c r="E1327" s="44">
        <f>SUM(F1327:H1327)</f>
        <v>0</v>
      </c>
      <c r="F1327" s="43"/>
      <c r="G1327" s="43"/>
      <c r="H1327" s="43"/>
      <c r="I1327" s="48">
        <f>E1327-D1327</f>
        <v>0</v>
      </c>
      <c r="J1327" s="49" t="e">
        <f t="shared" si="503"/>
        <v>#DIV/0!</v>
      </c>
      <c r="K1327" s="43"/>
    </row>
    <row r="1328" spans="1:11" ht="14.25" hidden="1">
      <c r="A1328" s="7">
        <v>22407</v>
      </c>
      <c r="B1328" s="42" t="s">
        <v>1723</v>
      </c>
      <c r="C1328" s="9">
        <f aca="true" t="shared" si="505" ref="C1328:I1328">SUM(C1329:C1333)</f>
        <v>0</v>
      </c>
      <c r="D1328" s="9">
        <f t="shared" si="505"/>
        <v>0</v>
      </c>
      <c r="E1328" s="9">
        <f t="shared" si="505"/>
        <v>0</v>
      </c>
      <c r="F1328" s="9">
        <f t="shared" si="505"/>
        <v>0</v>
      </c>
      <c r="G1328" s="9">
        <f t="shared" si="505"/>
        <v>0</v>
      </c>
      <c r="H1328" s="9">
        <f t="shared" si="505"/>
        <v>0</v>
      </c>
      <c r="I1328" s="9">
        <f t="shared" si="505"/>
        <v>0</v>
      </c>
      <c r="J1328" s="46" t="e">
        <f t="shared" si="503"/>
        <v>#DIV/0!</v>
      </c>
      <c r="K1328" s="47"/>
    </row>
    <row r="1329" spans="1:11" ht="14.25" hidden="1">
      <c r="A1329" s="7">
        <v>2240701</v>
      </c>
      <c r="B1329" s="7" t="s">
        <v>1724</v>
      </c>
      <c r="C1329" s="43"/>
      <c r="D1329" s="43"/>
      <c r="E1329" s="44">
        <f aca="true" t="shared" si="506" ref="E1329:E1335">SUM(F1329:H1329)</f>
        <v>0</v>
      </c>
      <c r="F1329" s="43"/>
      <c r="G1329" s="43"/>
      <c r="H1329" s="43"/>
      <c r="I1329" s="48">
        <f aca="true" t="shared" si="507" ref="I1329:I1335">E1329-D1329</f>
        <v>0</v>
      </c>
      <c r="J1329" s="49" t="e">
        <f aca="true" t="shared" si="508" ref="J1329:J1337">I1329/D1329*100</f>
        <v>#DIV/0!</v>
      </c>
      <c r="K1329" s="43"/>
    </row>
    <row r="1330" spans="1:11" ht="14.25" hidden="1">
      <c r="A1330" s="7">
        <v>2240702</v>
      </c>
      <c r="B1330" s="7" t="s">
        <v>1725</v>
      </c>
      <c r="C1330" s="43"/>
      <c r="D1330" s="43"/>
      <c r="E1330" s="44">
        <f t="shared" si="506"/>
        <v>0</v>
      </c>
      <c r="F1330" s="43"/>
      <c r="G1330" s="43"/>
      <c r="H1330" s="43"/>
      <c r="I1330" s="48">
        <f t="shared" si="507"/>
        <v>0</v>
      </c>
      <c r="J1330" s="49" t="e">
        <f t="shared" si="508"/>
        <v>#DIV/0!</v>
      </c>
      <c r="K1330" s="43"/>
    </row>
    <row r="1331" spans="1:11" ht="14.25" hidden="1">
      <c r="A1331" s="7">
        <v>2240703</v>
      </c>
      <c r="B1331" s="7" t="s">
        <v>1726</v>
      </c>
      <c r="C1331" s="43"/>
      <c r="D1331" s="43"/>
      <c r="E1331" s="44">
        <f t="shared" si="506"/>
        <v>0</v>
      </c>
      <c r="F1331" s="43"/>
      <c r="G1331" s="43"/>
      <c r="H1331" s="43"/>
      <c r="I1331" s="48">
        <f t="shared" si="507"/>
        <v>0</v>
      </c>
      <c r="J1331" s="49" t="e">
        <f t="shared" si="508"/>
        <v>#DIV/0!</v>
      </c>
      <c r="K1331" s="43"/>
    </row>
    <row r="1332" spans="1:11" ht="14.25" hidden="1">
      <c r="A1332" s="7">
        <v>2240704</v>
      </c>
      <c r="B1332" s="7" t="s">
        <v>1727</v>
      </c>
      <c r="C1332" s="43"/>
      <c r="D1332" s="43"/>
      <c r="E1332" s="44">
        <f t="shared" si="506"/>
        <v>0</v>
      </c>
      <c r="F1332" s="43"/>
      <c r="G1332" s="43"/>
      <c r="H1332" s="43"/>
      <c r="I1332" s="48">
        <f t="shared" si="507"/>
        <v>0</v>
      </c>
      <c r="J1332" s="49" t="e">
        <f t="shared" si="508"/>
        <v>#DIV/0!</v>
      </c>
      <c r="K1332" s="43"/>
    </row>
    <row r="1333" spans="1:11" ht="14.25" hidden="1">
      <c r="A1333" s="7">
        <v>2240799</v>
      </c>
      <c r="B1333" s="7" t="s">
        <v>1728</v>
      </c>
      <c r="C1333" s="43"/>
      <c r="D1333" s="43"/>
      <c r="E1333" s="44">
        <f t="shared" si="506"/>
        <v>0</v>
      </c>
      <c r="F1333" s="43"/>
      <c r="G1333" s="43"/>
      <c r="H1333" s="43"/>
      <c r="I1333" s="48">
        <f t="shared" si="507"/>
        <v>0</v>
      </c>
      <c r="J1333" s="49" t="e">
        <f t="shared" si="508"/>
        <v>#DIV/0!</v>
      </c>
      <c r="K1333" s="43"/>
    </row>
    <row r="1334" spans="1:11" ht="14.25" hidden="1">
      <c r="A1334" s="7">
        <v>22499</v>
      </c>
      <c r="B1334" s="42" t="s">
        <v>1729</v>
      </c>
      <c r="C1334" s="43"/>
      <c r="D1334" s="43"/>
      <c r="E1334" s="44">
        <f t="shared" si="506"/>
        <v>0</v>
      </c>
      <c r="F1334" s="43"/>
      <c r="G1334" s="43"/>
      <c r="H1334" s="43"/>
      <c r="I1334" s="48">
        <f t="shared" si="507"/>
        <v>0</v>
      </c>
      <c r="J1334" s="49" t="e">
        <f t="shared" si="508"/>
        <v>#DIV/0!</v>
      </c>
      <c r="K1334" s="43"/>
    </row>
    <row r="1335" spans="1:11" ht="14.25">
      <c r="A1335" s="7">
        <v>227</v>
      </c>
      <c r="B1335" s="42" t="s">
        <v>1730</v>
      </c>
      <c r="C1335" s="43">
        <v>542637</v>
      </c>
      <c r="D1335" s="43"/>
      <c r="E1335" s="44">
        <f t="shared" si="506"/>
        <v>1550700</v>
      </c>
      <c r="F1335" s="43">
        <v>1550700</v>
      </c>
      <c r="G1335" s="43"/>
      <c r="H1335" s="43"/>
      <c r="I1335" s="48">
        <f t="shared" si="507"/>
        <v>1550700</v>
      </c>
      <c r="J1335" s="49" t="e">
        <f t="shared" si="508"/>
        <v>#DIV/0!</v>
      </c>
      <c r="K1335" s="43"/>
    </row>
    <row r="1336" spans="1:11" ht="14.25">
      <c r="A1336" s="7">
        <v>229</v>
      </c>
      <c r="B1336" s="42" t="s">
        <v>1731</v>
      </c>
      <c r="C1336" s="9">
        <f>C1337</f>
        <v>250000</v>
      </c>
      <c r="D1336" s="9">
        <f>D1337</f>
        <v>0</v>
      </c>
      <c r="E1336" s="9">
        <f aca="true" t="shared" si="509" ref="E1336:I1337">E1337</f>
        <v>8000000</v>
      </c>
      <c r="F1336" s="9">
        <f t="shared" si="509"/>
        <v>8000000</v>
      </c>
      <c r="G1336" s="9">
        <f t="shared" si="509"/>
        <v>0</v>
      </c>
      <c r="H1336" s="9">
        <f t="shared" si="509"/>
        <v>0</v>
      </c>
      <c r="I1336" s="9">
        <f t="shared" si="509"/>
        <v>8000000</v>
      </c>
      <c r="J1336" s="46" t="e">
        <f t="shared" si="508"/>
        <v>#DIV/0!</v>
      </c>
      <c r="K1336" s="47"/>
    </row>
    <row r="1337" spans="1:11" ht="14.25">
      <c r="A1337" s="7">
        <v>22999</v>
      </c>
      <c r="B1337" s="42" t="s">
        <v>1586</v>
      </c>
      <c r="C1337" s="9">
        <f>C1338</f>
        <v>250000</v>
      </c>
      <c r="D1337" s="9">
        <f>D1338</f>
        <v>0</v>
      </c>
      <c r="E1337" s="9">
        <f t="shared" si="509"/>
        <v>8000000</v>
      </c>
      <c r="F1337" s="9">
        <f t="shared" si="509"/>
        <v>8000000</v>
      </c>
      <c r="G1337" s="9">
        <f t="shared" si="509"/>
        <v>0</v>
      </c>
      <c r="H1337" s="9">
        <f t="shared" si="509"/>
        <v>0</v>
      </c>
      <c r="I1337" s="9">
        <f t="shared" si="509"/>
        <v>8000000</v>
      </c>
      <c r="J1337" s="46" t="e">
        <f t="shared" si="508"/>
        <v>#DIV/0!</v>
      </c>
      <c r="K1337" s="47"/>
    </row>
    <row r="1338" spans="1:11" ht="14.25">
      <c r="A1338" s="7">
        <v>2299901</v>
      </c>
      <c r="B1338" s="7" t="s">
        <v>871</v>
      </c>
      <c r="C1338" s="43">
        <v>250000</v>
      </c>
      <c r="D1338" s="43"/>
      <c r="E1338" s="44">
        <f>SUM(F1338:H1338)</f>
        <v>8000000</v>
      </c>
      <c r="F1338" s="43">
        <v>8000000</v>
      </c>
      <c r="G1338" s="43"/>
      <c r="H1338" s="43"/>
      <c r="I1338" s="48">
        <f>E1338-D1338</f>
        <v>8000000</v>
      </c>
      <c r="J1338" s="49" t="e">
        <f aca="true" t="shared" si="510" ref="J1338:J1350">I1338/D1338*100</f>
        <v>#DIV/0!</v>
      </c>
      <c r="K1338" s="43"/>
    </row>
    <row r="1339" spans="1:11" ht="14.25" hidden="1">
      <c r="A1339" s="7">
        <v>232</v>
      </c>
      <c r="B1339" s="42" t="s">
        <v>1732</v>
      </c>
      <c r="C1339" s="9">
        <f aca="true" t="shared" si="511" ref="C1339:I1339">SUM(C1340:C1342)</f>
        <v>0</v>
      </c>
      <c r="D1339" s="9">
        <f t="shared" si="511"/>
        <v>0</v>
      </c>
      <c r="E1339" s="9">
        <f t="shared" si="511"/>
        <v>0</v>
      </c>
      <c r="F1339" s="9">
        <f t="shared" si="511"/>
        <v>0</v>
      </c>
      <c r="G1339" s="9">
        <f t="shared" si="511"/>
        <v>0</v>
      </c>
      <c r="H1339" s="9">
        <f t="shared" si="511"/>
        <v>0</v>
      </c>
      <c r="I1339" s="9">
        <f t="shared" si="511"/>
        <v>0</v>
      </c>
      <c r="J1339" s="46" t="e">
        <f t="shared" si="510"/>
        <v>#DIV/0!</v>
      </c>
      <c r="K1339" s="47"/>
    </row>
    <row r="1340" spans="1:11" ht="14.25" hidden="1">
      <c r="A1340" s="7">
        <v>23201</v>
      </c>
      <c r="B1340" s="42" t="s">
        <v>1733</v>
      </c>
      <c r="C1340" s="43"/>
      <c r="D1340" s="43"/>
      <c r="E1340" s="44">
        <f>SUM(F1340:H1340)</f>
        <v>0</v>
      </c>
      <c r="F1340" s="43"/>
      <c r="G1340" s="43"/>
      <c r="H1340" s="43"/>
      <c r="I1340" s="48">
        <f>E1340-D1340</f>
        <v>0</v>
      </c>
      <c r="J1340" s="49" t="e">
        <f t="shared" si="510"/>
        <v>#DIV/0!</v>
      </c>
      <c r="K1340" s="43"/>
    </row>
    <row r="1341" spans="1:11" ht="14.25" hidden="1">
      <c r="A1341" s="7">
        <v>23202</v>
      </c>
      <c r="B1341" s="42" t="s">
        <v>1734</v>
      </c>
      <c r="C1341" s="43"/>
      <c r="D1341" s="43"/>
      <c r="E1341" s="44">
        <f>SUM(F1341:H1341)</f>
        <v>0</v>
      </c>
      <c r="F1341" s="43"/>
      <c r="G1341" s="43"/>
      <c r="H1341" s="43"/>
      <c r="I1341" s="48">
        <f>E1341-D1341</f>
        <v>0</v>
      </c>
      <c r="J1341" s="49" t="e">
        <f t="shared" si="510"/>
        <v>#DIV/0!</v>
      </c>
      <c r="K1341" s="43"/>
    </row>
    <row r="1342" spans="1:11" ht="14.25" hidden="1">
      <c r="A1342" s="7">
        <v>23203</v>
      </c>
      <c r="B1342" s="42" t="s">
        <v>1735</v>
      </c>
      <c r="C1342" s="9">
        <f aca="true" t="shared" si="512" ref="C1342:I1342">SUM(C1343:C1346)</f>
        <v>0</v>
      </c>
      <c r="D1342" s="9">
        <f t="shared" si="512"/>
        <v>0</v>
      </c>
      <c r="E1342" s="9">
        <f t="shared" si="512"/>
        <v>0</v>
      </c>
      <c r="F1342" s="9">
        <f t="shared" si="512"/>
        <v>0</v>
      </c>
      <c r="G1342" s="9">
        <f t="shared" si="512"/>
        <v>0</v>
      </c>
      <c r="H1342" s="9">
        <f t="shared" si="512"/>
        <v>0</v>
      </c>
      <c r="I1342" s="9">
        <f t="shared" si="512"/>
        <v>0</v>
      </c>
      <c r="J1342" s="46" t="e">
        <f t="shared" si="510"/>
        <v>#DIV/0!</v>
      </c>
      <c r="K1342" s="47"/>
    </row>
    <row r="1343" spans="1:11" ht="14.25" hidden="1">
      <c r="A1343" s="7">
        <v>2320301</v>
      </c>
      <c r="B1343" s="7" t="s">
        <v>1736</v>
      </c>
      <c r="C1343" s="43"/>
      <c r="D1343" s="43"/>
      <c r="E1343" s="44">
        <f>SUM(F1343:H1343)</f>
        <v>0</v>
      </c>
      <c r="F1343" s="43"/>
      <c r="G1343" s="43"/>
      <c r="H1343" s="43"/>
      <c r="I1343" s="48">
        <f>E1343-D1343</f>
        <v>0</v>
      </c>
      <c r="J1343" s="49" t="e">
        <f t="shared" si="510"/>
        <v>#DIV/0!</v>
      </c>
      <c r="K1343" s="43"/>
    </row>
    <row r="1344" spans="1:11" ht="14.25" hidden="1">
      <c r="A1344" s="7">
        <v>2320302</v>
      </c>
      <c r="B1344" s="7" t="s">
        <v>1737</v>
      </c>
      <c r="C1344" s="43"/>
      <c r="D1344" s="43"/>
      <c r="E1344" s="44">
        <f>SUM(F1344:H1344)</f>
        <v>0</v>
      </c>
      <c r="F1344" s="43"/>
      <c r="G1344" s="43"/>
      <c r="H1344" s="43"/>
      <c r="I1344" s="48">
        <f>E1344-D1344</f>
        <v>0</v>
      </c>
      <c r="J1344" s="49" t="e">
        <f t="shared" si="510"/>
        <v>#DIV/0!</v>
      </c>
      <c r="K1344" s="43"/>
    </row>
    <row r="1345" spans="1:11" ht="14.25" hidden="1">
      <c r="A1345" s="7">
        <v>2320303</v>
      </c>
      <c r="B1345" s="7" t="s">
        <v>1738</v>
      </c>
      <c r="C1345" s="43"/>
      <c r="D1345" s="43"/>
      <c r="E1345" s="44">
        <f>SUM(F1345:H1345)</f>
        <v>0</v>
      </c>
      <c r="F1345" s="43"/>
      <c r="G1345" s="43"/>
      <c r="H1345" s="43"/>
      <c r="I1345" s="48">
        <f>E1345-D1345</f>
        <v>0</v>
      </c>
      <c r="J1345" s="49" t="e">
        <f t="shared" si="510"/>
        <v>#DIV/0!</v>
      </c>
      <c r="K1345" s="43"/>
    </row>
    <row r="1346" spans="1:11" ht="14.25" hidden="1">
      <c r="A1346" s="7">
        <v>2320304</v>
      </c>
      <c r="B1346" s="7" t="s">
        <v>1739</v>
      </c>
      <c r="C1346" s="43"/>
      <c r="D1346" s="43"/>
      <c r="E1346" s="44">
        <f>SUM(F1346:H1346)</f>
        <v>0</v>
      </c>
      <c r="F1346" s="43"/>
      <c r="G1346" s="43"/>
      <c r="H1346" s="43"/>
      <c r="I1346" s="48">
        <f>E1346-D1346</f>
        <v>0</v>
      </c>
      <c r="J1346" s="49" t="e">
        <f t="shared" si="510"/>
        <v>#DIV/0!</v>
      </c>
      <c r="K1346" s="43"/>
    </row>
    <row r="1347" spans="1:11" ht="14.25" hidden="1">
      <c r="A1347" s="7">
        <v>233</v>
      </c>
      <c r="B1347" s="42" t="s">
        <v>1740</v>
      </c>
      <c r="C1347" s="9">
        <f aca="true" t="shared" si="513" ref="C1347:I1347">SUM(C1348:C1350)</f>
        <v>0</v>
      </c>
      <c r="D1347" s="9">
        <f t="shared" si="513"/>
        <v>0</v>
      </c>
      <c r="E1347" s="9">
        <f t="shared" si="513"/>
        <v>0</v>
      </c>
      <c r="F1347" s="9">
        <f t="shared" si="513"/>
        <v>0</v>
      </c>
      <c r="G1347" s="9">
        <f t="shared" si="513"/>
        <v>0</v>
      </c>
      <c r="H1347" s="9">
        <f t="shared" si="513"/>
        <v>0</v>
      </c>
      <c r="I1347" s="9">
        <f t="shared" si="513"/>
        <v>0</v>
      </c>
      <c r="J1347" s="46" t="e">
        <f t="shared" si="510"/>
        <v>#DIV/0!</v>
      </c>
      <c r="K1347" s="47"/>
    </row>
    <row r="1348" spans="1:11" ht="14.25" hidden="1">
      <c r="A1348" s="7">
        <v>23301</v>
      </c>
      <c r="B1348" s="42" t="s">
        <v>1741</v>
      </c>
      <c r="C1348" s="43"/>
      <c r="D1348" s="43"/>
      <c r="E1348" s="44">
        <f>SUM(F1348:H1348)</f>
        <v>0</v>
      </c>
      <c r="F1348" s="43"/>
      <c r="G1348" s="43"/>
      <c r="H1348" s="43"/>
      <c r="I1348" s="48">
        <f>E1348-D1348</f>
        <v>0</v>
      </c>
      <c r="J1348" s="49" t="e">
        <f t="shared" si="510"/>
        <v>#DIV/0!</v>
      </c>
      <c r="K1348" s="43"/>
    </row>
    <row r="1349" spans="1:11" ht="14.25" hidden="1">
      <c r="A1349" s="7">
        <v>23302</v>
      </c>
      <c r="B1349" s="42" t="s">
        <v>1742</v>
      </c>
      <c r="C1349" s="43"/>
      <c r="D1349" s="43"/>
      <c r="E1349" s="44">
        <f>SUM(F1349:H1349)</f>
        <v>0</v>
      </c>
      <c r="F1349" s="43"/>
      <c r="G1349" s="43"/>
      <c r="H1349" s="43"/>
      <c r="I1349" s="48">
        <f>E1349-D1349</f>
        <v>0</v>
      </c>
      <c r="J1349" s="49" t="e">
        <f t="shared" si="510"/>
        <v>#DIV/0!</v>
      </c>
      <c r="K1349" s="43"/>
    </row>
    <row r="1350" spans="1:11" ht="14.25" hidden="1">
      <c r="A1350" s="7">
        <v>23303</v>
      </c>
      <c r="B1350" s="42" t="s">
        <v>1743</v>
      </c>
      <c r="C1350" s="43"/>
      <c r="D1350" s="43"/>
      <c r="E1350" s="44">
        <f>SUM(F1350:H1350)</f>
        <v>0</v>
      </c>
      <c r="F1350" s="43"/>
      <c r="G1350" s="43"/>
      <c r="H1350" s="43"/>
      <c r="I1350" s="48">
        <f>E1350-D1350</f>
        <v>0</v>
      </c>
      <c r="J1350" s="49" t="e">
        <f t="shared" si="510"/>
        <v>#DIV/0!</v>
      </c>
      <c r="K1350" s="43"/>
    </row>
    <row r="1351" ht="6.75" customHeight="1" hidden="1"/>
    <row r="1352" spans="1:11" ht="14.25">
      <c r="A1352" s="7"/>
      <c r="B1352" s="42" t="s">
        <v>1744</v>
      </c>
      <c r="C1352" s="9">
        <f aca="true" t="shared" si="514" ref="C1352:I1352">SUM(C1353:C1355)</f>
        <v>0</v>
      </c>
      <c r="D1352" s="9">
        <f t="shared" si="514"/>
        <v>0</v>
      </c>
      <c r="E1352" s="9">
        <f t="shared" si="514"/>
        <v>8000000</v>
      </c>
      <c r="F1352" s="9">
        <f t="shared" si="514"/>
        <v>8000000</v>
      </c>
      <c r="G1352" s="9">
        <f t="shared" si="514"/>
        <v>0</v>
      </c>
      <c r="H1352" s="9">
        <f t="shared" si="514"/>
        <v>0</v>
      </c>
      <c r="I1352" s="9">
        <f t="shared" si="514"/>
        <v>8000000</v>
      </c>
      <c r="J1352" s="46" t="e">
        <f>I1352/D1352*100</f>
        <v>#DIV/0!</v>
      </c>
      <c r="K1352" s="47"/>
    </row>
    <row r="1353" spans="1:11" ht="14.25">
      <c r="A1353" s="7"/>
      <c r="B1353" s="42" t="s">
        <v>1745</v>
      </c>
      <c r="C1353" s="43"/>
      <c r="D1353" s="43"/>
      <c r="E1353" s="44">
        <f>SUM(F1353:H1353)</f>
        <v>8000000</v>
      </c>
      <c r="F1353" s="43">
        <v>8000000</v>
      </c>
      <c r="G1353" s="43"/>
      <c r="H1353" s="43"/>
      <c r="I1353" s="48">
        <f>E1353-D1353</f>
        <v>8000000</v>
      </c>
      <c r="J1353" s="49" t="e">
        <f>I1353/D1353*100</f>
        <v>#DIV/0!</v>
      </c>
      <c r="K1353" s="43"/>
    </row>
    <row r="1354" spans="1:11" ht="14.25" hidden="1">
      <c r="A1354" s="7"/>
      <c r="B1354" s="42" t="s">
        <v>1746</v>
      </c>
      <c r="C1354" s="43"/>
      <c r="D1354" s="43"/>
      <c r="E1354" s="44">
        <f>SUM(F1354:H1354)</f>
        <v>0</v>
      </c>
      <c r="F1354" s="43"/>
      <c r="G1354" s="43"/>
      <c r="H1354" s="43"/>
      <c r="I1354" s="48">
        <f>E1354-D1354</f>
        <v>0</v>
      </c>
      <c r="J1354" s="49" t="e">
        <f>I1354/D1354*100</f>
        <v>#DIV/0!</v>
      </c>
      <c r="K1354" s="43"/>
    </row>
    <row r="1355" spans="1:11" ht="14.25" hidden="1">
      <c r="A1355" s="7"/>
      <c r="B1355" s="42" t="s">
        <v>1747</v>
      </c>
      <c r="C1355" s="43"/>
      <c r="D1355" s="43"/>
      <c r="E1355" s="44">
        <f>SUM(F1355:H1355)</f>
        <v>0</v>
      </c>
      <c r="F1355" s="43"/>
      <c r="G1355" s="43"/>
      <c r="H1355" s="43"/>
      <c r="I1355" s="48">
        <f>E1355-D1355</f>
        <v>0</v>
      </c>
      <c r="J1355" s="49" t="e">
        <f>I1355/D1355*100</f>
        <v>#DIV/0!</v>
      </c>
      <c r="K1355" s="43"/>
    </row>
  </sheetData>
  <sheetProtection/>
  <mergeCells count="9">
    <mergeCell ref="A2:K2"/>
    <mergeCell ref="C4:D4"/>
    <mergeCell ref="F4:H4"/>
    <mergeCell ref="A4:A5"/>
    <mergeCell ref="B4:B5"/>
    <mergeCell ref="E4:E5"/>
    <mergeCell ref="I4:I5"/>
    <mergeCell ref="J4:J5"/>
    <mergeCell ref="K4:K5"/>
  </mergeCells>
  <printOptions horizontalCentered="1"/>
  <pageMargins left="0.79" right="0.79" top="0.79" bottom="0.59" header="0.39" footer="0.39"/>
  <pageSetup horizontalDpi="600" verticalDpi="600" orientation="landscape" paperSize="8"/>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K38" sqref="K38"/>
    </sheetView>
  </sheetViews>
  <sheetFormatPr defaultColWidth="9.00390625" defaultRowHeight="14.2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L42" sqref="L42"/>
    </sheetView>
  </sheetViews>
  <sheetFormatPr defaultColWidth="9.00390625" defaultRowHeight="14.25"/>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F1"/>
    </sheetView>
  </sheetViews>
  <sheetFormatPr defaultColWidth="9.00390625" defaultRowHeight="14.25"/>
  <sheetData/>
  <sheetProtection/>
  <printOptions horizontalCentered="1"/>
  <pageMargins left="0.79" right="0.79" top="0.98" bottom="0.98" header="0.51" footer="0.51"/>
  <pageSetup horizontalDpi="600" verticalDpi="600" orientation="landscape" paperSize="8"/>
</worksheet>
</file>

<file path=xl/worksheets/sheet8.xml><?xml version="1.0" encoding="utf-8"?>
<worksheet xmlns="http://schemas.openxmlformats.org/spreadsheetml/2006/main" xmlns:r="http://schemas.openxmlformats.org/officeDocument/2006/relationships">
  <dimension ref="A1:F1657"/>
  <sheetViews>
    <sheetView showGridLines="0" showZeros="0" zoomScalePageLayoutView="0" workbookViewId="0" topLeftCell="A1">
      <selection activeCell="B1351" sqref="B1351"/>
    </sheetView>
  </sheetViews>
  <sheetFormatPr defaultColWidth="9.125" defaultRowHeight="14.25"/>
  <cols>
    <col min="1" max="1" width="10.375" style="0" customWidth="1"/>
    <col min="2" max="2" width="61.50390625" style="0" customWidth="1"/>
    <col min="3" max="3" width="17.875" style="0" customWidth="1"/>
    <col min="4" max="4" width="10.00390625" style="0" customWidth="1"/>
    <col min="5" max="5" width="55.50390625" style="0" customWidth="1"/>
    <col min="6" max="6" width="17.625" style="0" customWidth="1"/>
  </cols>
  <sheetData>
    <row r="1" spans="1:6" ht="38.25" customHeight="1">
      <c r="A1" s="87" t="s">
        <v>1748</v>
      </c>
      <c r="B1" s="87"/>
      <c r="C1" s="87"/>
      <c r="D1" s="87"/>
      <c r="E1" s="87"/>
      <c r="F1" s="87"/>
    </row>
    <row r="2" spans="1:6" ht="18" customHeight="1">
      <c r="A2" s="1"/>
      <c r="B2" s="2"/>
      <c r="C2" s="2"/>
      <c r="D2" s="2"/>
      <c r="E2" s="2"/>
      <c r="F2" s="3"/>
    </row>
    <row r="3" spans="1:6" ht="18" customHeight="1">
      <c r="A3" s="1"/>
      <c r="B3" s="2"/>
      <c r="C3" s="2"/>
      <c r="D3" s="2"/>
      <c r="E3" s="2"/>
      <c r="F3" s="4" t="s">
        <v>1749</v>
      </c>
    </row>
    <row r="4" spans="1:6" ht="16.5" customHeight="1">
      <c r="A4" s="5" t="s">
        <v>377</v>
      </c>
      <c r="B4" s="5" t="s">
        <v>378</v>
      </c>
      <c r="C4" s="6" t="s">
        <v>1750</v>
      </c>
      <c r="D4" s="5" t="s">
        <v>377</v>
      </c>
      <c r="E4" s="5" t="s">
        <v>378</v>
      </c>
      <c r="F4" s="6" t="s">
        <v>1750</v>
      </c>
    </row>
    <row r="5" spans="1:6" ht="16.5" customHeight="1">
      <c r="A5" s="7"/>
      <c r="B5" s="8" t="s">
        <v>381</v>
      </c>
      <c r="C5" s="9">
        <f>C6+C142</f>
        <v>17231</v>
      </c>
      <c r="D5" s="10"/>
      <c r="E5" s="8" t="s">
        <v>704</v>
      </c>
      <c r="F5" s="9">
        <f>F6+F250+F290+F309+F400+F454+F508+F565+F686+F758+F836+F859+F970+F1034+F1100+F1120+F1149+F1159+F1204+F1224+F1277+F1334+F1337+F1345</f>
        <v>99889</v>
      </c>
    </row>
    <row r="6" spans="1:6" ht="17.25" customHeight="1">
      <c r="A6" s="7">
        <v>101</v>
      </c>
      <c r="B6" s="8" t="s">
        <v>382</v>
      </c>
      <c r="C6" s="11">
        <f>C7+C45+C48+C53+C60+C110+C111+C119+C124+C128+C129+SUM(C131:C141)</f>
        <v>14343</v>
      </c>
      <c r="D6" s="10">
        <v>201</v>
      </c>
      <c r="E6" s="8" t="s">
        <v>705</v>
      </c>
      <c r="F6" s="11">
        <f>F7+F19+F28+F39+F50+F61+F72+F84+F93+F106+F116+F125+F136+F149+F156+F164+F170+F177+F184+F191+F198+F205+F213+F219+F225+F232+F247</f>
        <v>11974</v>
      </c>
    </row>
    <row r="7" spans="1:6" ht="16.5" customHeight="1">
      <c r="A7" s="7"/>
      <c r="B7" s="8" t="s">
        <v>383</v>
      </c>
      <c r="C7" s="9">
        <f>C8+C33</f>
        <v>5549</v>
      </c>
      <c r="D7" s="10">
        <v>20101</v>
      </c>
      <c r="E7" s="8" t="s">
        <v>706</v>
      </c>
      <c r="F7" s="9">
        <f>SUM(F8:F18)</f>
        <v>107</v>
      </c>
    </row>
    <row r="8" spans="1:6" ht="16.5" customHeight="1">
      <c r="A8" s="7">
        <v>1010101</v>
      </c>
      <c r="B8" s="12" t="s">
        <v>384</v>
      </c>
      <c r="C8" s="9">
        <f>SUM(C9:C32)</f>
        <v>1461</v>
      </c>
      <c r="D8" s="10">
        <v>2010101</v>
      </c>
      <c r="E8" s="12" t="s">
        <v>707</v>
      </c>
      <c r="F8" s="13">
        <v>101</v>
      </c>
    </row>
    <row r="9" spans="1:6" ht="16.5" customHeight="1">
      <c r="A9" s="7">
        <v>101010101</v>
      </c>
      <c r="B9" s="12" t="s">
        <v>385</v>
      </c>
      <c r="C9" s="13">
        <v>148</v>
      </c>
      <c r="D9" s="10">
        <v>2010102</v>
      </c>
      <c r="E9" s="12" t="s">
        <v>708</v>
      </c>
      <c r="F9" s="13">
        <v>0</v>
      </c>
    </row>
    <row r="10" spans="1:6" ht="16.5" customHeight="1">
      <c r="A10" s="7">
        <v>101010102</v>
      </c>
      <c r="B10" s="12" t="s">
        <v>386</v>
      </c>
      <c r="C10" s="13">
        <v>1</v>
      </c>
      <c r="D10" s="10">
        <v>2010103</v>
      </c>
      <c r="E10" s="12" t="s">
        <v>709</v>
      </c>
      <c r="F10" s="13">
        <v>0</v>
      </c>
    </row>
    <row r="11" spans="1:6" ht="16.5" customHeight="1">
      <c r="A11" s="7">
        <v>101010103</v>
      </c>
      <c r="B11" s="12" t="s">
        <v>387</v>
      </c>
      <c r="C11" s="13">
        <v>1143</v>
      </c>
      <c r="D11" s="10">
        <v>2010104</v>
      </c>
      <c r="E11" s="12" t="s">
        <v>710</v>
      </c>
      <c r="F11" s="13">
        <v>6</v>
      </c>
    </row>
    <row r="12" spans="1:6" ht="16.5" customHeight="1">
      <c r="A12" s="7">
        <v>101010104</v>
      </c>
      <c r="B12" s="12" t="s">
        <v>388</v>
      </c>
      <c r="C12" s="13">
        <v>0</v>
      </c>
      <c r="D12" s="10">
        <v>2010105</v>
      </c>
      <c r="E12" s="12" t="s">
        <v>711</v>
      </c>
      <c r="F12" s="13">
        <v>0</v>
      </c>
    </row>
    <row r="13" spans="1:6" ht="16.5" customHeight="1">
      <c r="A13" s="7">
        <v>101010105</v>
      </c>
      <c r="B13" s="12" t="s">
        <v>389</v>
      </c>
      <c r="C13" s="13">
        <v>88</v>
      </c>
      <c r="D13" s="10">
        <v>2010106</v>
      </c>
      <c r="E13" s="12" t="s">
        <v>712</v>
      </c>
      <c r="F13" s="13">
        <v>0</v>
      </c>
    </row>
    <row r="14" spans="1:6" ht="16.5" customHeight="1">
      <c r="A14" s="7">
        <v>101010106</v>
      </c>
      <c r="B14" s="12" t="s">
        <v>390</v>
      </c>
      <c r="C14" s="13">
        <v>22</v>
      </c>
      <c r="D14" s="10">
        <v>2010107</v>
      </c>
      <c r="E14" s="12" t="s">
        <v>713</v>
      </c>
      <c r="F14" s="13">
        <v>0</v>
      </c>
    </row>
    <row r="15" spans="1:6" ht="16.5" customHeight="1">
      <c r="A15" s="7">
        <v>101010119</v>
      </c>
      <c r="B15" s="12" t="s">
        <v>391</v>
      </c>
      <c r="C15" s="13">
        <v>81</v>
      </c>
      <c r="D15" s="10">
        <v>2010108</v>
      </c>
      <c r="E15" s="12" t="s">
        <v>714</v>
      </c>
      <c r="F15" s="13">
        <v>0</v>
      </c>
    </row>
    <row r="16" spans="1:6" ht="16.5" customHeight="1">
      <c r="A16" s="7">
        <v>101010120</v>
      </c>
      <c r="B16" s="12" t="s">
        <v>392</v>
      </c>
      <c r="C16" s="13">
        <v>3</v>
      </c>
      <c r="D16" s="10">
        <v>2010109</v>
      </c>
      <c r="E16" s="12" t="s">
        <v>715</v>
      </c>
      <c r="F16" s="13">
        <v>0</v>
      </c>
    </row>
    <row r="17" spans="1:6" ht="16.5" customHeight="1">
      <c r="A17" s="7">
        <v>101010121</v>
      </c>
      <c r="B17" s="12" t="s">
        <v>393</v>
      </c>
      <c r="C17" s="13">
        <v>0</v>
      </c>
      <c r="D17" s="10">
        <v>2010150</v>
      </c>
      <c r="E17" s="12" t="s">
        <v>716</v>
      </c>
      <c r="F17" s="13">
        <v>0</v>
      </c>
    </row>
    <row r="18" spans="1:6" ht="16.5" customHeight="1">
      <c r="A18" s="7">
        <v>101010122</v>
      </c>
      <c r="B18" s="12" t="s">
        <v>394</v>
      </c>
      <c r="C18" s="13">
        <v>0</v>
      </c>
      <c r="D18" s="10">
        <v>2010199</v>
      </c>
      <c r="E18" s="12" t="s">
        <v>717</v>
      </c>
      <c r="F18" s="13">
        <v>0</v>
      </c>
    </row>
    <row r="19" spans="1:6" ht="16.5" customHeight="1">
      <c r="A19" s="7">
        <v>101010125</v>
      </c>
      <c r="B19" s="12" t="s">
        <v>395</v>
      </c>
      <c r="C19" s="13">
        <v>0</v>
      </c>
      <c r="D19" s="10">
        <v>20102</v>
      </c>
      <c r="E19" s="8" t="s">
        <v>718</v>
      </c>
      <c r="F19" s="9">
        <f>SUM(F20:F27)</f>
        <v>56</v>
      </c>
    </row>
    <row r="20" spans="1:6" ht="16.5" customHeight="1">
      <c r="A20" s="7">
        <v>101010127</v>
      </c>
      <c r="B20" s="12" t="s">
        <v>396</v>
      </c>
      <c r="C20" s="13">
        <v>0</v>
      </c>
      <c r="D20" s="10">
        <v>2010201</v>
      </c>
      <c r="E20" s="12" t="s">
        <v>707</v>
      </c>
      <c r="F20" s="13">
        <v>56</v>
      </c>
    </row>
    <row r="21" spans="1:6" ht="16.5" customHeight="1">
      <c r="A21" s="7">
        <v>101010129</v>
      </c>
      <c r="B21" s="12" t="s">
        <v>397</v>
      </c>
      <c r="C21" s="13">
        <v>-25</v>
      </c>
      <c r="D21" s="10">
        <v>2010202</v>
      </c>
      <c r="E21" s="12" t="s">
        <v>708</v>
      </c>
      <c r="F21" s="13">
        <v>0</v>
      </c>
    </row>
    <row r="22" spans="1:6" ht="16.5" customHeight="1">
      <c r="A22" s="7">
        <v>101010130</v>
      </c>
      <c r="B22" s="12" t="s">
        <v>398</v>
      </c>
      <c r="C22" s="13">
        <v>0</v>
      </c>
      <c r="D22" s="10">
        <v>2010203</v>
      </c>
      <c r="E22" s="12" t="s">
        <v>709</v>
      </c>
      <c r="F22" s="13">
        <v>0</v>
      </c>
    </row>
    <row r="23" spans="1:6" ht="16.5" customHeight="1">
      <c r="A23" s="7">
        <v>101010131</v>
      </c>
      <c r="B23" s="12" t="s">
        <v>399</v>
      </c>
      <c r="C23" s="13">
        <v>0</v>
      </c>
      <c r="D23" s="10">
        <v>2010204</v>
      </c>
      <c r="E23" s="12" t="s">
        <v>719</v>
      </c>
      <c r="F23" s="13">
        <v>0</v>
      </c>
    </row>
    <row r="24" spans="1:6" ht="16.5" customHeight="1">
      <c r="A24" s="7">
        <v>101010132</v>
      </c>
      <c r="B24" s="12" t="s">
        <v>400</v>
      </c>
      <c r="C24" s="13">
        <v>0</v>
      </c>
      <c r="D24" s="10">
        <v>2010205</v>
      </c>
      <c r="E24" s="12" t="s">
        <v>720</v>
      </c>
      <c r="F24" s="13">
        <v>0</v>
      </c>
    </row>
    <row r="25" spans="1:6" ht="16.5" customHeight="1">
      <c r="A25" s="7">
        <v>101010133</v>
      </c>
      <c r="B25" s="12" t="s">
        <v>401</v>
      </c>
      <c r="C25" s="14">
        <v>0</v>
      </c>
      <c r="D25" s="10">
        <v>2010206</v>
      </c>
      <c r="E25" s="12" t="s">
        <v>721</v>
      </c>
      <c r="F25" s="13">
        <v>0</v>
      </c>
    </row>
    <row r="26" spans="1:6" ht="16.5" customHeight="1">
      <c r="A26" s="7">
        <v>101010136</v>
      </c>
      <c r="B26" s="12" t="s">
        <v>402</v>
      </c>
      <c r="C26" s="13">
        <v>0</v>
      </c>
      <c r="D26" s="10">
        <v>2010250</v>
      </c>
      <c r="E26" s="12" t="s">
        <v>716</v>
      </c>
      <c r="F26" s="13">
        <v>0</v>
      </c>
    </row>
    <row r="27" spans="1:6" ht="16.5" customHeight="1">
      <c r="A27" s="7">
        <v>101010137</v>
      </c>
      <c r="B27" s="12" t="s">
        <v>403</v>
      </c>
      <c r="C27" s="15">
        <v>0</v>
      </c>
      <c r="D27" s="10">
        <v>2010299</v>
      </c>
      <c r="E27" s="12" t="s">
        <v>722</v>
      </c>
      <c r="F27" s="13">
        <v>0</v>
      </c>
    </row>
    <row r="28" spans="1:6" ht="16.5" customHeight="1">
      <c r="A28" s="7">
        <v>101010138</v>
      </c>
      <c r="B28" s="12" t="s">
        <v>404</v>
      </c>
      <c r="C28" s="13">
        <v>0</v>
      </c>
      <c r="D28" s="10">
        <v>20103</v>
      </c>
      <c r="E28" s="8" t="s">
        <v>723</v>
      </c>
      <c r="F28" s="9">
        <f>SUM(F29:F38)</f>
        <v>6821</v>
      </c>
    </row>
    <row r="29" spans="1:6" ht="16.5" customHeight="1">
      <c r="A29" s="7">
        <v>101010150</v>
      </c>
      <c r="B29" s="12" t="s">
        <v>405</v>
      </c>
      <c r="C29" s="13">
        <v>0</v>
      </c>
      <c r="D29" s="10">
        <v>2010301</v>
      </c>
      <c r="E29" s="12" t="s">
        <v>707</v>
      </c>
      <c r="F29" s="13">
        <v>3815</v>
      </c>
    </row>
    <row r="30" spans="1:6" ht="16.5" customHeight="1">
      <c r="A30" s="7">
        <v>101010151</v>
      </c>
      <c r="B30" s="12" t="s">
        <v>406</v>
      </c>
      <c r="C30" s="13">
        <v>0</v>
      </c>
      <c r="D30" s="10">
        <v>2010302</v>
      </c>
      <c r="E30" s="12" t="s">
        <v>708</v>
      </c>
      <c r="F30" s="13">
        <v>0</v>
      </c>
    </row>
    <row r="31" spans="1:6" ht="16.5" customHeight="1">
      <c r="A31" s="7">
        <v>101010152</v>
      </c>
      <c r="B31" s="12" t="s">
        <v>407</v>
      </c>
      <c r="C31" s="13">
        <v>0</v>
      </c>
      <c r="D31" s="10">
        <v>2010303</v>
      </c>
      <c r="E31" s="12" t="s">
        <v>709</v>
      </c>
      <c r="F31" s="13">
        <v>469</v>
      </c>
    </row>
    <row r="32" spans="1:6" ht="16.5" customHeight="1">
      <c r="A32" s="7">
        <v>101010153</v>
      </c>
      <c r="B32" s="12" t="s">
        <v>408</v>
      </c>
      <c r="C32" s="13">
        <v>0</v>
      </c>
      <c r="D32" s="10">
        <v>2010304</v>
      </c>
      <c r="E32" s="12" t="s">
        <v>724</v>
      </c>
      <c r="F32" s="13">
        <v>0</v>
      </c>
    </row>
    <row r="33" spans="1:6" ht="16.5" customHeight="1">
      <c r="A33" s="7">
        <v>1010104</v>
      </c>
      <c r="B33" s="12" t="s">
        <v>409</v>
      </c>
      <c r="C33" s="9">
        <f>SUM(C34,C36:C44)</f>
        <v>4088</v>
      </c>
      <c r="D33" s="10">
        <v>2010305</v>
      </c>
      <c r="E33" s="12" t="s">
        <v>725</v>
      </c>
      <c r="F33" s="13">
        <v>0</v>
      </c>
    </row>
    <row r="34" spans="1:6" ht="16.5" customHeight="1">
      <c r="A34" s="7">
        <v>101010401</v>
      </c>
      <c r="B34" s="12" t="s">
        <v>410</v>
      </c>
      <c r="C34" s="13">
        <v>4087</v>
      </c>
      <c r="D34" s="10">
        <v>2010306</v>
      </c>
      <c r="E34" s="12" t="s">
        <v>726</v>
      </c>
      <c r="F34" s="13">
        <v>0</v>
      </c>
    </row>
    <row r="35" spans="1:6" ht="16.5" customHeight="1">
      <c r="A35" s="7">
        <v>101010402</v>
      </c>
      <c r="B35" s="12" t="s">
        <v>411</v>
      </c>
      <c r="C35" s="13">
        <v>0</v>
      </c>
      <c r="D35" s="10">
        <v>2010308</v>
      </c>
      <c r="E35" s="12" t="s">
        <v>727</v>
      </c>
      <c r="F35" s="13">
        <v>0</v>
      </c>
    </row>
    <row r="36" spans="1:6" ht="16.5" customHeight="1">
      <c r="A36" s="7">
        <v>101010403</v>
      </c>
      <c r="B36" s="12" t="s">
        <v>412</v>
      </c>
      <c r="C36" s="13">
        <v>0</v>
      </c>
      <c r="D36" s="10">
        <v>2010309</v>
      </c>
      <c r="E36" s="12" t="s">
        <v>728</v>
      </c>
      <c r="F36" s="13">
        <v>0</v>
      </c>
    </row>
    <row r="37" spans="1:6" ht="16.5" customHeight="1">
      <c r="A37" s="7">
        <v>101010420</v>
      </c>
      <c r="B37" s="12" t="s">
        <v>413</v>
      </c>
      <c r="C37" s="13">
        <v>1</v>
      </c>
      <c r="D37" s="10">
        <v>2010350</v>
      </c>
      <c r="E37" s="12" t="s">
        <v>716</v>
      </c>
      <c r="F37" s="13">
        <v>1491</v>
      </c>
    </row>
    <row r="38" spans="1:6" ht="16.5" customHeight="1">
      <c r="A38" s="7">
        <v>101010421</v>
      </c>
      <c r="B38" s="12" t="s">
        <v>414</v>
      </c>
      <c r="C38" s="13">
        <v>0</v>
      </c>
      <c r="D38" s="10">
        <v>2010399</v>
      </c>
      <c r="E38" s="12" t="s">
        <v>729</v>
      </c>
      <c r="F38" s="13">
        <v>1046</v>
      </c>
    </row>
    <row r="39" spans="1:6" ht="16.5" customHeight="1">
      <c r="A39" s="7">
        <v>101010422</v>
      </c>
      <c r="B39" s="12" t="s">
        <v>415</v>
      </c>
      <c r="C39" s="13">
        <v>0</v>
      </c>
      <c r="D39" s="10">
        <v>20104</v>
      </c>
      <c r="E39" s="8" t="s">
        <v>730</v>
      </c>
      <c r="F39" s="9">
        <f>SUM(F40:F49)</f>
        <v>194</v>
      </c>
    </row>
    <row r="40" spans="1:6" ht="16.5" customHeight="1">
      <c r="A40" s="7">
        <v>101010426</v>
      </c>
      <c r="B40" s="12" t="s">
        <v>416</v>
      </c>
      <c r="C40" s="13">
        <v>0</v>
      </c>
      <c r="D40" s="10">
        <v>2010401</v>
      </c>
      <c r="E40" s="12" t="s">
        <v>707</v>
      </c>
      <c r="F40" s="13">
        <v>130</v>
      </c>
    </row>
    <row r="41" spans="1:6" ht="16.5" customHeight="1">
      <c r="A41" s="7">
        <v>101010427</v>
      </c>
      <c r="B41" s="12" t="s">
        <v>417</v>
      </c>
      <c r="C41" s="13">
        <v>0</v>
      </c>
      <c r="D41" s="10">
        <v>2010402</v>
      </c>
      <c r="E41" s="12" t="s">
        <v>708</v>
      </c>
      <c r="F41" s="13">
        <v>29</v>
      </c>
    </row>
    <row r="42" spans="1:6" ht="16.5" customHeight="1">
      <c r="A42" s="7">
        <v>101010428</v>
      </c>
      <c r="B42" s="12" t="s">
        <v>418</v>
      </c>
      <c r="C42" s="13">
        <v>0</v>
      </c>
      <c r="D42" s="10">
        <v>2010403</v>
      </c>
      <c r="E42" s="12" t="s">
        <v>709</v>
      </c>
      <c r="F42" s="13">
        <v>0</v>
      </c>
    </row>
    <row r="43" spans="1:6" ht="16.5" customHeight="1">
      <c r="A43" s="7">
        <v>101010429</v>
      </c>
      <c r="B43" s="12" t="s">
        <v>419</v>
      </c>
      <c r="C43" s="13">
        <v>0</v>
      </c>
      <c r="D43" s="10">
        <v>2010404</v>
      </c>
      <c r="E43" s="12" t="s">
        <v>731</v>
      </c>
      <c r="F43" s="13">
        <v>0</v>
      </c>
    </row>
    <row r="44" spans="1:6" ht="16.5" customHeight="1">
      <c r="A44" s="7">
        <v>101010461</v>
      </c>
      <c r="B44" s="12" t="s">
        <v>420</v>
      </c>
      <c r="C44" s="13">
        <v>0</v>
      </c>
      <c r="D44" s="10">
        <v>2010405</v>
      </c>
      <c r="E44" s="12" t="s">
        <v>732</v>
      </c>
      <c r="F44" s="13">
        <v>0</v>
      </c>
    </row>
    <row r="45" spans="1:6" ht="16.5" customHeight="1">
      <c r="A45" s="7">
        <v>1010201</v>
      </c>
      <c r="B45" s="8" t="s">
        <v>421</v>
      </c>
      <c r="C45" s="13">
        <v>0</v>
      </c>
      <c r="D45" s="10">
        <v>2010406</v>
      </c>
      <c r="E45" s="12" t="s">
        <v>733</v>
      </c>
      <c r="F45" s="13">
        <v>0</v>
      </c>
    </row>
    <row r="46" spans="1:6" ht="16.5" customHeight="1">
      <c r="A46" s="7">
        <v>101020107</v>
      </c>
      <c r="B46" s="12" t="s">
        <v>422</v>
      </c>
      <c r="C46" s="13">
        <v>0</v>
      </c>
      <c r="D46" s="10">
        <v>2010407</v>
      </c>
      <c r="E46" s="12" t="s">
        <v>734</v>
      </c>
      <c r="F46" s="13">
        <v>0</v>
      </c>
    </row>
    <row r="47" spans="1:6" ht="16.5" customHeight="1">
      <c r="A47" s="7">
        <v>101020121</v>
      </c>
      <c r="B47" s="12" t="s">
        <v>423</v>
      </c>
      <c r="C47" s="13">
        <v>0</v>
      </c>
      <c r="D47" s="10">
        <v>2010408</v>
      </c>
      <c r="E47" s="12" t="s">
        <v>735</v>
      </c>
      <c r="F47" s="13">
        <v>23</v>
      </c>
    </row>
    <row r="48" spans="1:6" ht="16.5" customHeight="1">
      <c r="A48" s="7"/>
      <c r="B48" s="8" t="s">
        <v>424</v>
      </c>
      <c r="C48" s="9">
        <f>C49+C50</f>
        <v>0</v>
      </c>
      <c r="D48" s="10">
        <v>2010450</v>
      </c>
      <c r="E48" s="12" t="s">
        <v>716</v>
      </c>
      <c r="F48" s="13">
        <v>0</v>
      </c>
    </row>
    <row r="49" spans="1:6" ht="16.5" customHeight="1">
      <c r="A49" s="7">
        <v>1010102</v>
      </c>
      <c r="B49" s="12" t="s">
        <v>425</v>
      </c>
      <c r="C49" s="13">
        <v>0</v>
      </c>
      <c r="D49" s="10">
        <v>2010499</v>
      </c>
      <c r="E49" s="12" t="s">
        <v>736</v>
      </c>
      <c r="F49" s="13">
        <v>12</v>
      </c>
    </row>
    <row r="50" spans="1:6" ht="16.5" customHeight="1">
      <c r="A50" s="7">
        <v>1010202</v>
      </c>
      <c r="B50" s="12" t="s">
        <v>426</v>
      </c>
      <c r="C50" s="13">
        <v>0</v>
      </c>
      <c r="D50" s="10">
        <v>20105</v>
      </c>
      <c r="E50" s="8" t="s">
        <v>737</v>
      </c>
      <c r="F50" s="9">
        <f>SUM(F51:F60)</f>
        <v>131</v>
      </c>
    </row>
    <row r="51" spans="1:6" ht="16.5" customHeight="1">
      <c r="A51" s="7">
        <v>101020202</v>
      </c>
      <c r="B51" s="12" t="s">
        <v>427</v>
      </c>
      <c r="C51" s="13">
        <v>0</v>
      </c>
      <c r="D51" s="10">
        <v>2010501</v>
      </c>
      <c r="E51" s="12" t="s">
        <v>707</v>
      </c>
      <c r="F51" s="13">
        <v>65</v>
      </c>
    </row>
    <row r="52" spans="1:6" ht="16.5" customHeight="1">
      <c r="A52" s="7">
        <v>101020221</v>
      </c>
      <c r="B52" s="12" t="s">
        <v>428</v>
      </c>
      <c r="C52" s="13">
        <v>0</v>
      </c>
      <c r="D52" s="10">
        <v>2010502</v>
      </c>
      <c r="E52" s="12" t="s">
        <v>708</v>
      </c>
      <c r="F52" s="13">
        <v>0</v>
      </c>
    </row>
    <row r="53" spans="1:6" ht="16.5" customHeight="1">
      <c r="A53" s="7"/>
      <c r="B53" s="8" t="s">
        <v>429</v>
      </c>
      <c r="C53" s="9">
        <f>C54+C59</f>
        <v>0</v>
      </c>
      <c r="D53" s="10">
        <v>2010503</v>
      </c>
      <c r="E53" s="12" t="s">
        <v>709</v>
      </c>
      <c r="F53" s="13">
        <v>0</v>
      </c>
    </row>
    <row r="54" spans="1:6" ht="16.5" customHeight="1">
      <c r="A54" s="7"/>
      <c r="B54" s="12" t="s">
        <v>430</v>
      </c>
      <c r="C54" s="9">
        <f>SUM(C55,C58)</f>
        <v>0</v>
      </c>
      <c r="D54" s="10">
        <v>2010504</v>
      </c>
      <c r="E54" s="12" t="s">
        <v>738</v>
      </c>
      <c r="F54" s="13">
        <v>7</v>
      </c>
    </row>
    <row r="55" spans="1:6" ht="16.5" customHeight="1">
      <c r="A55" s="7">
        <v>1010103</v>
      </c>
      <c r="B55" s="12" t="s">
        <v>431</v>
      </c>
      <c r="C55" s="9">
        <f>C56+C57</f>
        <v>0</v>
      </c>
      <c r="D55" s="10">
        <v>2010505</v>
      </c>
      <c r="E55" s="12" t="s">
        <v>739</v>
      </c>
      <c r="F55" s="13">
        <v>15</v>
      </c>
    </row>
    <row r="56" spans="1:6" ht="16.5" customHeight="1">
      <c r="A56" s="7">
        <v>101010301</v>
      </c>
      <c r="B56" s="12" t="s">
        <v>432</v>
      </c>
      <c r="C56" s="13">
        <v>0</v>
      </c>
      <c r="D56" s="10">
        <v>2010506</v>
      </c>
      <c r="E56" s="12" t="s">
        <v>740</v>
      </c>
      <c r="F56" s="13">
        <v>0</v>
      </c>
    </row>
    <row r="57" spans="1:6" ht="16.5" customHeight="1">
      <c r="A57" s="7">
        <v>101010302</v>
      </c>
      <c r="B57" s="12" t="s">
        <v>433</v>
      </c>
      <c r="C57" s="13">
        <v>0</v>
      </c>
      <c r="D57" s="10">
        <v>2010507</v>
      </c>
      <c r="E57" s="12" t="s">
        <v>741</v>
      </c>
      <c r="F57" s="13">
        <v>0</v>
      </c>
    </row>
    <row r="58" spans="1:6" ht="16.5" customHeight="1">
      <c r="A58" s="7">
        <v>1010105</v>
      </c>
      <c r="B58" s="12" t="s">
        <v>434</v>
      </c>
      <c r="C58" s="13">
        <v>0</v>
      </c>
      <c r="D58" s="10">
        <v>2010508</v>
      </c>
      <c r="E58" s="12" t="s">
        <v>742</v>
      </c>
      <c r="F58" s="13">
        <v>0</v>
      </c>
    </row>
    <row r="59" spans="1:6" ht="16.5" customHeight="1">
      <c r="A59" s="7">
        <v>1010203</v>
      </c>
      <c r="B59" s="12" t="s">
        <v>435</v>
      </c>
      <c r="C59" s="13">
        <v>0</v>
      </c>
      <c r="D59" s="10">
        <v>2010550</v>
      </c>
      <c r="E59" s="12" t="s">
        <v>716</v>
      </c>
      <c r="F59" s="13">
        <v>44</v>
      </c>
    </row>
    <row r="60" spans="1:6" ht="16.5" customHeight="1">
      <c r="A60" s="7">
        <v>10104</v>
      </c>
      <c r="B60" s="8" t="s">
        <v>436</v>
      </c>
      <c r="C60" s="9">
        <f>SUM(C61:C77,C79:C101,C103:C105,C107:C109)</f>
        <v>1955</v>
      </c>
      <c r="D60" s="10">
        <v>2010599</v>
      </c>
      <c r="E60" s="12" t="s">
        <v>743</v>
      </c>
      <c r="F60" s="13">
        <v>0</v>
      </c>
    </row>
    <row r="61" spans="1:6" ht="16.5" customHeight="1">
      <c r="A61" s="7">
        <v>1010401</v>
      </c>
      <c r="B61" s="12" t="s">
        <v>437</v>
      </c>
      <c r="C61" s="13">
        <v>0</v>
      </c>
      <c r="D61" s="10">
        <v>20106</v>
      </c>
      <c r="E61" s="8" t="s">
        <v>744</v>
      </c>
      <c r="F61" s="9">
        <f>SUM(F62:F71)</f>
        <v>1105</v>
      </c>
    </row>
    <row r="62" spans="1:6" ht="16.5" customHeight="1">
      <c r="A62" s="7">
        <v>1010402</v>
      </c>
      <c r="B62" s="12" t="s">
        <v>438</v>
      </c>
      <c r="C62" s="13">
        <v>0</v>
      </c>
      <c r="D62" s="10">
        <v>2010601</v>
      </c>
      <c r="E62" s="12" t="s">
        <v>707</v>
      </c>
      <c r="F62" s="13">
        <v>1034</v>
      </c>
    </row>
    <row r="63" spans="1:6" ht="16.5" customHeight="1">
      <c r="A63" s="7">
        <v>1010403</v>
      </c>
      <c r="B63" s="12" t="s">
        <v>439</v>
      </c>
      <c r="C63" s="13">
        <v>0</v>
      </c>
      <c r="D63" s="10">
        <v>2010602</v>
      </c>
      <c r="E63" s="12" t="s">
        <v>708</v>
      </c>
      <c r="F63" s="13">
        <v>0</v>
      </c>
    </row>
    <row r="64" spans="1:6" ht="16.5" customHeight="1">
      <c r="A64" s="7">
        <v>1010404</v>
      </c>
      <c r="B64" s="12" t="s">
        <v>440</v>
      </c>
      <c r="C64" s="13">
        <v>0</v>
      </c>
      <c r="D64" s="10">
        <v>2010603</v>
      </c>
      <c r="E64" s="12" t="s">
        <v>709</v>
      </c>
      <c r="F64" s="13">
        <v>0</v>
      </c>
    </row>
    <row r="65" spans="1:6" ht="16.5" customHeight="1">
      <c r="A65" s="7">
        <v>1010405</v>
      </c>
      <c r="B65" s="12" t="s">
        <v>441</v>
      </c>
      <c r="C65" s="13">
        <v>0</v>
      </c>
      <c r="D65" s="10">
        <v>2010604</v>
      </c>
      <c r="E65" s="12" t="s">
        <v>745</v>
      </c>
      <c r="F65" s="13">
        <v>0</v>
      </c>
    </row>
    <row r="66" spans="1:6" ht="16.5" customHeight="1">
      <c r="A66" s="7">
        <v>1010406</v>
      </c>
      <c r="B66" s="12" t="s">
        <v>442</v>
      </c>
      <c r="C66" s="13">
        <v>0</v>
      </c>
      <c r="D66" s="10">
        <v>2010605</v>
      </c>
      <c r="E66" s="12" t="s">
        <v>746</v>
      </c>
      <c r="F66" s="13">
        <v>0</v>
      </c>
    </row>
    <row r="67" spans="1:6" ht="16.5" customHeight="1">
      <c r="A67" s="7">
        <v>1010407</v>
      </c>
      <c r="B67" s="12" t="s">
        <v>443</v>
      </c>
      <c r="C67" s="13">
        <v>0</v>
      </c>
      <c r="D67" s="10">
        <v>2010606</v>
      </c>
      <c r="E67" s="12" t="s">
        <v>747</v>
      </c>
      <c r="F67" s="13">
        <v>0</v>
      </c>
    </row>
    <row r="68" spans="1:6" ht="16.5" customHeight="1">
      <c r="A68" s="7">
        <v>1010408</v>
      </c>
      <c r="B68" s="12" t="s">
        <v>444</v>
      </c>
      <c r="C68" s="13">
        <v>0</v>
      </c>
      <c r="D68" s="10">
        <v>2010607</v>
      </c>
      <c r="E68" s="12" t="s">
        <v>748</v>
      </c>
      <c r="F68" s="13">
        <v>0</v>
      </c>
    </row>
    <row r="69" spans="1:6" ht="16.5" customHeight="1">
      <c r="A69" s="7">
        <v>1010409</v>
      </c>
      <c r="B69" s="12" t="s">
        <v>445</v>
      </c>
      <c r="C69" s="13">
        <v>0</v>
      </c>
      <c r="D69" s="10">
        <v>2010608</v>
      </c>
      <c r="E69" s="12" t="s">
        <v>749</v>
      </c>
      <c r="F69" s="13">
        <v>0</v>
      </c>
    </row>
    <row r="70" spans="1:6" ht="16.5" customHeight="1">
      <c r="A70" s="7">
        <v>1010410</v>
      </c>
      <c r="B70" s="12" t="s">
        <v>446</v>
      </c>
      <c r="C70" s="13">
        <v>0</v>
      </c>
      <c r="D70" s="10">
        <v>2010650</v>
      </c>
      <c r="E70" s="12" t="s">
        <v>716</v>
      </c>
      <c r="F70" s="13">
        <v>34</v>
      </c>
    </row>
    <row r="71" spans="1:6" ht="16.5" customHeight="1">
      <c r="A71" s="7">
        <v>1010411</v>
      </c>
      <c r="B71" s="12" t="s">
        <v>447</v>
      </c>
      <c r="C71" s="13">
        <v>0</v>
      </c>
      <c r="D71" s="10">
        <v>2010699</v>
      </c>
      <c r="E71" s="12" t="s">
        <v>750</v>
      </c>
      <c r="F71" s="13">
        <v>37</v>
      </c>
    </row>
    <row r="72" spans="1:6" ht="16.5" customHeight="1">
      <c r="A72" s="7">
        <v>1010412</v>
      </c>
      <c r="B72" s="12" t="s">
        <v>448</v>
      </c>
      <c r="C72" s="13">
        <v>0</v>
      </c>
      <c r="D72" s="10">
        <v>20107</v>
      </c>
      <c r="E72" s="8" t="s">
        <v>751</v>
      </c>
      <c r="F72" s="9">
        <f>SUM(F73:F83)</f>
        <v>192</v>
      </c>
    </row>
    <row r="73" spans="1:6" ht="16.5" customHeight="1">
      <c r="A73" s="7">
        <v>1010413</v>
      </c>
      <c r="B73" s="12" t="s">
        <v>449</v>
      </c>
      <c r="C73" s="13">
        <v>0</v>
      </c>
      <c r="D73" s="10">
        <v>2010701</v>
      </c>
      <c r="E73" s="12" t="s">
        <v>707</v>
      </c>
      <c r="F73" s="13">
        <v>192</v>
      </c>
    </row>
    <row r="74" spans="1:6" ht="16.5" customHeight="1">
      <c r="A74" s="7">
        <v>1010414</v>
      </c>
      <c r="B74" s="12" t="s">
        <v>450</v>
      </c>
      <c r="C74" s="13">
        <v>0</v>
      </c>
      <c r="D74" s="10">
        <v>2010702</v>
      </c>
      <c r="E74" s="12" t="s">
        <v>708</v>
      </c>
      <c r="F74" s="13">
        <v>0</v>
      </c>
    </row>
    <row r="75" spans="1:6" ht="16.5" customHeight="1">
      <c r="A75" s="7">
        <v>1010415</v>
      </c>
      <c r="B75" s="12" t="s">
        <v>451</v>
      </c>
      <c r="C75" s="13">
        <v>0</v>
      </c>
      <c r="D75" s="10">
        <v>2010703</v>
      </c>
      <c r="E75" s="12" t="s">
        <v>709</v>
      </c>
      <c r="F75" s="13">
        <v>0</v>
      </c>
    </row>
    <row r="76" spans="1:6" ht="16.5" customHeight="1">
      <c r="A76" s="7">
        <v>1010416</v>
      </c>
      <c r="B76" s="12" t="s">
        <v>452</v>
      </c>
      <c r="C76" s="13">
        <v>0</v>
      </c>
      <c r="D76" s="10">
        <v>2010704</v>
      </c>
      <c r="E76" s="12" t="s">
        <v>752</v>
      </c>
      <c r="F76" s="13">
        <v>0</v>
      </c>
    </row>
    <row r="77" spans="1:6" ht="16.5" customHeight="1">
      <c r="A77" s="7">
        <v>1010417</v>
      </c>
      <c r="B77" s="12" t="s">
        <v>453</v>
      </c>
      <c r="C77" s="13">
        <v>0</v>
      </c>
      <c r="D77" s="10">
        <v>2010705</v>
      </c>
      <c r="E77" s="12" t="s">
        <v>753</v>
      </c>
      <c r="F77" s="13">
        <v>0</v>
      </c>
    </row>
    <row r="78" spans="1:6" ht="16.5" customHeight="1">
      <c r="A78" s="7">
        <v>101041702</v>
      </c>
      <c r="B78" s="12" t="s">
        <v>454</v>
      </c>
      <c r="C78" s="13">
        <v>0</v>
      </c>
      <c r="D78" s="10">
        <v>2010706</v>
      </c>
      <c r="E78" s="12" t="s">
        <v>754</v>
      </c>
      <c r="F78" s="13">
        <v>0</v>
      </c>
    </row>
    <row r="79" spans="1:6" ht="16.5" customHeight="1">
      <c r="A79" s="7">
        <v>1010418</v>
      </c>
      <c r="B79" s="12" t="s">
        <v>455</v>
      </c>
      <c r="C79" s="13">
        <v>0</v>
      </c>
      <c r="D79" s="10">
        <v>2010707</v>
      </c>
      <c r="E79" s="12" t="s">
        <v>755</v>
      </c>
      <c r="F79" s="13">
        <v>0</v>
      </c>
    </row>
    <row r="80" spans="1:6" ht="16.5" customHeight="1">
      <c r="A80" s="7">
        <v>1010419</v>
      </c>
      <c r="B80" s="12" t="s">
        <v>456</v>
      </c>
      <c r="C80" s="13">
        <v>0</v>
      </c>
      <c r="D80" s="10">
        <v>2010708</v>
      </c>
      <c r="E80" s="12" t="s">
        <v>756</v>
      </c>
      <c r="F80" s="13">
        <v>0</v>
      </c>
    </row>
    <row r="81" spans="1:6" ht="16.5" customHeight="1">
      <c r="A81" s="7">
        <v>1010420</v>
      </c>
      <c r="B81" s="12" t="s">
        <v>457</v>
      </c>
      <c r="C81" s="13">
        <v>0</v>
      </c>
      <c r="D81" s="10">
        <v>2010709</v>
      </c>
      <c r="E81" s="12" t="s">
        <v>748</v>
      </c>
      <c r="F81" s="13">
        <v>0</v>
      </c>
    </row>
    <row r="82" spans="1:6" ht="16.5" customHeight="1">
      <c r="A82" s="7">
        <v>1010421</v>
      </c>
      <c r="B82" s="12" t="s">
        <v>458</v>
      </c>
      <c r="C82" s="13">
        <v>0</v>
      </c>
      <c r="D82" s="10">
        <v>2010750</v>
      </c>
      <c r="E82" s="12" t="s">
        <v>716</v>
      </c>
      <c r="F82" s="13">
        <v>0</v>
      </c>
    </row>
    <row r="83" spans="1:6" ht="16.5" customHeight="1">
      <c r="A83" s="7">
        <v>1010422</v>
      </c>
      <c r="B83" s="12" t="s">
        <v>459</v>
      </c>
      <c r="C83" s="13">
        <v>0</v>
      </c>
      <c r="D83" s="10">
        <v>2010799</v>
      </c>
      <c r="E83" s="12" t="s">
        <v>757</v>
      </c>
      <c r="F83" s="13">
        <v>0</v>
      </c>
    </row>
    <row r="84" spans="1:6" ht="16.5" customHeight="1">
      <c r="A84" s="7">
        <v>1010423</v>
      </c>
      <c r="B84" s="12" t="s">
        <v>460</v>
      </c>
      <c r="C84" s="13">
        <v>0</v>
      </c>
      <c r="D84" s="10">
        <v>20108</v>
      </c>
      <c r="E84" s="8" t="s">
        <v>758</v>
      </c>
      <c r="F84" s="9">
        <f>SUM(F85:F92)</f>
        <v>129</v>
      </c>
    </row>
    <row r="85" spans="1:6" ht="16.5" customHeight="1">
      <c r="A85" s="7">
        <v>1010424</v>
      </c>
      <c r="B85" s="12" t="s">
        <v>461</v>
      </c>
      <c r="C85" s="13">
        <v>0</v>
      </c>
      <c r="D85" s="10">
        <v>2010801</v>
      </c>
      <c r="E85" s="12" t="s">
        <v>707</v>
      </c>
      <c r="F85" s="13">
        <v>129</v>
      </c>
    </row>
    <row r="86" spans="1:6" ht="16.5" customHeight="1">
      <c r="A86" s="7">
        <v>1010425</v>
      </c>
      <c r="B86" s="12" t="s">
        <v>462</v>
      </c>
      <c r="C86" s="13">
        <v>0</v>
      </c>
      <c r="D86" s="10">
        <v>2010802</v>
      </c>
      <c r="E86" s="12" t="s">
        <v>708</v>
      </c>
      <c r="F86" s="13">
        <v>0</v>
      </c>
    </row>
    <row r="87" spans="1:6" ht="16.5" customHeight="1">
      <c r="A87" s="7">
        <v>1010426</v>
      </c>
      <c r="B87" s="12" t="s">
        <v>463</v>
      </c>
      <c r="C87" s="13">
        <v>0</v>
      </c>
      <c r="D87" s="10">
        <v>2010803</v>
      </c>
      <c r="E87" s="12" t="s">
        <v>709</v>
      </c>
      <c r="F87" s="13">
        <v>0</v>
      </c>
    </row>
    <row r="88" spans="1:6" ht="16.5" customHeight="1">
      <c r="A88" s="7">
        <v>1010427</v>
      </c>
      <c r="B88" s="12" t="s">
        <v>464</v>
      </c>
      <c r="C88" s="13">
        <v>0</v>
      </c>
      <c r="D88" s="10">
        <v>2010804</v>
      </c>
      <c r="E88" s="12" t="s">
        <v>759</v>
      </c>
      <c r="F88" s="13">
        <v>0</v>
      </c>
    </row>
    <row r="89" spans="1:6" ht="16.5" customHeight="1">
      <c r="A89" s="7">
        <v>1010428</v>
      </c>
      <c r="B89" s="12" t="s">
        <v>465</v>
      </c>
      <c r="C89" s="13">
        <v>0</v>
      </c>
      <c r="D89" s="10">
        <v>2010805</v>
      </c>
      <c r="E89" s="12" t="s">
        <v>760</v>
      </c>
      <c r="F89" s="13">
        <v>0</v>
      </c>
    </row>
    <row r="90" spans="1:6" ht="16.5" customHeight="1">
      <c r="A90" s="7">
        <v>1010429</v>
      </c>
      <c r="B90" s="12" t="s">
        <v>466</v>
      </c>
      <c r="C90" s="13">
        <v>0</v>
      </c>
      <c r="D90" s="10">
        <v>2010806</v>
      </c>
      <c r="E90" s="12" t="s">
        <v>748</v>
      </c>
      <c r="F90" s="13">
        <v>0</v>
      </c>
    </row>
    <row r="91" spans="1:6" ht="16.5" customHeight="1">
      <c r="A91" s="7">
        <v>1010430</v>
      </c>
      <c r="B91" s="12" t="s">
        <v>467</v>
      </c>
      <c r="C91" s="13">
        <v>0</v>
      </c>
      <c r="D91" s="10">
        <v>2010850</v>
      </c>
      <c r="E91" s="12" t="s">
        <v>716</v>
      </c>
      <c r="F91" s="13">
        <v>0</v>
      </c>
    </row>
    <row r="92" spans="1:6" ht="16.5" customHeight="1">
      <c r="A92" s="7">
        <v>1010431</v>
      </c>
      <c r="B92" s="12" t="s">
        <v>468</v>
      </c>
      <c r="C92" s="13">
        <v>2</v>
      </c>
      <c r="D92" s="10">
        <v>2010899</v>
      </c>
      <c r="E92" s="12" t="s">
        <v>761</v>
      </c>
      <c r="F92" s="13">
        <v>0</v>
      </c>
    </row>
    <row r="93" spans="1:6" ht="16.5" customHeight="1">
      <c r="A93" s="7">
        <v>1010432</v>
      </c>
      <c r="B93" s="12" t="s">
        <v>469</v>
      </c>
      <c r="C93" s="13">
        <v>488</v>
      </c>
      <c r="D93" s="10">
        <v>20109</v>
      </c>
      <c r="E93" s="8" t="s">
        <v>762</v>
      </c>
      <c r="F93" s="9">
        <f>SUM(F94:F105)</f>
        <v>0</v>
      </c>
    </row>
    <row r="94" spans="1:6" ht="17.25" customHeight="1">
      <c r="A94" s="7">
        <v>1010433</v>
      </c>
      <c r="B94" s="12" t="s">
        <v>470</v>
      </c>
      <c r="C94" s="13">
        <v>1357</v>
      </c>
      <c r="D94" s="10">
        <v>2010901</v>
      </c>
      <c r="E94" s="12" t="s">
        <v>707</v>
      </c>
      <c r="F94" s="13">
        <v>0</v>
      </c>
    </row>
    <row r="95" spans="1:6" ht="16.5" customHeight="1">
      <c r="A95" s="7">
        <v>1010434</v>
      </c>
      <c r="B95" s="12" t="s">
        <v>471</v>
      </c>
      <c r="C95" s="13">
        <v>0</v>
      </c>
      <c r="D95" s="10">
        <v>2010902</v>
      </c>
      <c r="E95" s="12" t="s">
        <v>708</v>
      </c>
      <c r="F95" s="13">
        <v>0</v>
      </c>
    </row>
    <row r="96" spans="1:6" ht="16.5" customHeight="1">
      <c r="A96" s="7">
        <v>1010435</v>
      </c>
      <c r="B96" s="12" t="s">
        <v>472</v>
      </c>
      <c r="C96" s="13">
        <v>36</v>
      </c>
      <c r="D96" s="10">
        <v>2010903</v>
      </c>
      <c r="E96" s="12" t="s">
        <v>709</v>
      </c>
      <c r="F96" s="13">
        <v>0</v>
      </c>
    </row>
    <row r="97" spans="1:6" ht="16.5" customHeight="1">
      <c r="A97" s="7">
        <v>1010436</v>
      </c>
      <c r="B97" s="12" t="s">
        <v>473</v>
      </c>
      <c r="C97" s="13">
        <v>18</v>
      </c>
      <c r="D97" s="10">
        <v>2010905</v>
      </c>
      <c r="E97" s="12" t="s">
        <v>763</v>
      </c>
      <c r="F97" s="13">
        <v>0</v>
      </c>
    </row>
    <row r="98" spans="1:6" ht="16.5" customHeight="1">
      <c r="A98" s="7">
        <v>1010439</v>
      </c>
      <c r="B98" s="12" t="s">
        <v>474</v>
      </c>
      <c r="C98" s="13">
        <v>11</v>
      </c>
      <c r="D98" s="10">
        <v>2010907</v>
      </c>
      <c r="E98" s="12" t="s">
        <v>764</v>
      </c>
      <c r="F98" s="13">
        <v>0</v>
      </c>
    </row>
    <row r="99" spans="1:6" ht="16.5" customHeight="1">
      <c r="A99" s="7">
        <v>1010440</v>
      </c>
      <c r="B99" s="12" t="s">
        <v>475</v>
      </c>
      <c r="C99" s="13">
        <v>12</v>
      </c>
      <c r="D99" s="10">
        <v>2010908</v>
      </c>
      <c r="E99" s="12" t="s">
        <v>748</v>
      </c>
      <c r="F99" s="13">
        <v>0</v>
      </c>
    </row>
    <row r="100" spans="1:6" ht="16.5" customHeight="1">
      <c r="A100" s="7">
        <v>1010441</v>
      </c>
      <c r="B100" s="12" t="s">
        <v>476</v>
      </c>
      <c r="C100" s="13">
        <v>0</v>
      </c>
      <c r="D100" s="10">
        <v>2010909</v>
      </c>
      <c r="E100" s="12" t="s">
        <v>765</v>
      </c>
      <c r="F100" s="13">
        <v>0</v>
      </c>
    </row>
    <row r="101" spans="1:6" ht="16.5" customHeight="1">
      <c r="A101" s="7">
        <v>1010442</v>
      </c>
      <c r="B101" s="12" t="s">
        <v>477</v>
      </c>
      <c r="C101" s="13">
        <v>0</v>
      </c>
      <c r="D101" s="10">
        <v>2010910</v>
      </c>
      <c r="E101" s="12" t="s">
        <v>766</v>
      </c>
      <c r="F101" s="13">
        <v>0</v>
      </c>
    </row>
    <row r="102" spans="1:6" ht="16.5" customHeight="1">
      <c r="A102" s="7">
        <v>1010443</v>
      </c>
      <c r="B102" s="12" t="s">
        <v>478</v>
      </c>
      <c r="C102" s="13">
        <v>0</v>
      </c>
      <c r="D102" s="10">
        <v>2010911</v>
      </c>
      <c r="E102" s="12" t="s">
        <v>767</v>
      </c>
      <c r="F102" s="13">
        <v>0</v>
      </c>
    </row>
    <row r="103" spans="1:6" ht="16.5" customHeight="1">
      <c r="A103" s="7">
        <v>1010444</v>
      </c>
      <c r="B103" s="12" t="s">
        <v>479</v>
      </c>
      <c r="C103" s="13">
        <v>28</v>
      </c>
      <c r="D103" s="10">
        <v>2010912</v>
      </c>
      <c r="E103" s="12" t="s">
        <v>768</v>
      </c>
      <c r="F103" s="13">
        <v>0</v>
      </c>
    </row>
    <row r="104" spans="1:6" ht="16.5" customHeight="1">
      <c r="A104" s="7">
        <v>1010445</v>
      </c>
      <c r="B104" s="12" t="s">
        <v>480</v>
      </c>
      <c r="C104" s="13">
        <v>2</v>
      </c>
      <c r="D104" s="10">
        <v>2010950</v>
      </c>
      <c r="E104" s="12" t="s">
        <v>716</v>
      </c>
      <c r="F104" s="13">
        <v>0</v>
      </c>
    </row>
    <row r="105" spans="1:6" ht="16.5" customHeight="1">
      <c r="A105" s="7">
        <v>1010446</v>
      </c>
      <c r="B105" s="12" t="s">
        <v>481</v>
      </c>
      <c r="C105" s="13">
        <v>0</v>
      </c>
      <c r="D105" s="10">
        <v>2010999</v>
      </c>
      <c r="E105" s="12" t="s">
        <v>769</v>
      </c>
      <c r="F105" s="13">
        <v>0</v>
      </c>
    </row>
    <row r="106" spans="1:6" ht="16.5" customHeight="1">
      <c r="A106" s="7">
        <v>1010447</v>
      </c>
      <c r="B106" s="12" t="s">
        <v>482</v>
      </c>
      <c r="C106" s="13">
        <v>0</v>
      </c>
      <c r="D106" s="10">
        <v>20110</v>
      </c>
      <c r="E106" s="8" t="s">
        <v>770</v>
      </c>
      <c r="F106" s="9">
        <f>SUM(F107:F115)</f>
        <v>0</v>
      </c>
    </row>
    <row r="107" spans="1:6" ht="16.5" customHeight="1">
      <c r="A107" s="7">
        <v>1010448</v>
      </c>
      <c r="B107" s="12" t="s">
        <v>483</v>
      </c>
      <c r="C107" s="13">
        <v>0</v>
      </c>
      <c r="D107" s="10">
        <v>2011001</v>
      </c>
      <c r="E107" s="12" t="s">
        <v>707</v>
      </c>
      <c r="F107" s="13">
        <v>0</v>
      </c>
    </row>
    <row r="108" spans="1:6" ht="16.5" customHeight="1">
      <c r="A108" s="7">
        <v>1010449</v>
      </c>
      <c r="B108" s="12" t="s">
        <v>484</v>
      </c>
      <c r="C108" s="13">
        <v>0</v>
      </c>
      <c r="D108" s="10">
        <v>2011002</v>
      </c>
      <c r="E108" s="12" t="s">
        <v>708</v>
      </c>
      <c r="F108" s="13">
        <v>0</v>
      </c>
    </row>
    <row r="109" spans="1:6" ht="16.5" customHeight="1">
      <c r="A109" s="7">
        <v>1010450</v>
      </c>
      <c r="B109" s="12" t="s">
        <v>485</v>
      </c>
      <c r="C109" s="13">
        <v>1</v>
      </c>
      <c r="D109" s="10">
        <v>2011003</v>
      </c>
      <c r="E109" s="12" t="s">
        <v>709</v>
      </c>
      <c r="F109" s="13">
        <v>0</v>
      </c>
    </row>
    <row r="110" spans="1:6" ht="16.5" customHeight="1">
      <c r="A110" s="7">
        <v>10105</v>
      </c>
      <c r="B110" s="8" t="s">
        <v>486</v>
      </c>
      <c r="C110" s="13">
        <v>0</v>
      </c>
      <c r="D110" s="10">
        <v>2011004</v>
      </c>
      <c r="E110" s="12" t="s">
        <v>771</v>
      </c>
      <c r="F110" s="13">
        <v>0</v>
      </c>
    </row>
    <row r="111" spans="1:6" ht="16.5" customHeight="1">
      <c r="A111" s="7" t="s">
        <v>487</v>
      </c>
      <c r="B111" s="8" t="s">
        <v>488</v>
      </c>
      <c r="C111" s="9">
        <f>C112+C118+C116+C117</f>
        <v>594</v>
      </c>
      <c r="D111" s="10">
        <v>2011005</v>
      </c>
      <c r="E111" s="12" t="s">
        <v>772</v>
      </c>
      <c r="F111" s="13">
        <v>0</v>
      </c>
    </row>
    <row r="112" spans="1:6" ht="16.5" customHeight="1">
      <c r="A112" s="7">
        <v>1010601</v>
      </c>
      <c r="B112" s="12" t="s">
        <v>489</v>
      </c>
      <c r="C112" s="9">
        <f>SUM(C113:C115)</f>
        <v>593</v>
      </c>
      <c r="D112" s="10">
        <v>2011007</v>
      </c>
      <c r="E112" s="12" t="s">
        <v>773</v>
      </c>
      <c r="F112" s="13">
        <v>0</v>
      </c>
    </row>
    <row r="113" spans="1:6" ht="16.5" customHeight="1">
      <c r="A113" s="7">
        <v>101060101</v>
      </c>
      <c r="B113" s="12" t="s">
        <v>490</v>
      </c>
      <c r="C113" s="13">
        <v>0</v>
      </c>
      <c r="D113" s="10">
        <v>2011008</v>
      </c>
      <c r="E113" s="12" t="s">
        <v>774</v>
      </c>
      <c r="F113" s="13">
        <v>0</v>
      </c>
    </row>
    <row r="114" spans="1:6" ht="16.5" customHeight="1">
      <c r="A114" s="7">
        <v>101060102</v>
      </c>
      <c r="B114" s="12" t="s">
        <v>491</v>
      </c>
      <c r="C114" s="13">
        <v>0</v>
      </c>
      <c r="D114" s="10">
        <v>2011050</v>
      </c>
      <c r="E114" s="12" t="s">
        <v>716</v>
      </c>
      <c r="F114" s="13">
        <v>0</v>
      </c>
    </row>
    <row r="115" spans="1:6" ht="16.5" customHeight="1">
      <c r="A115" s="7">
        <v>101060109</v>
      </c>
      <c r="B115" s="12" t="s">
        <v>492</v>
      </c>
      <c r="C115" s="13">
        <v>593</v>
      </c>
      <c r="D115" s="10">
        <v>2011099</v>
      </c>
      <c r="E115" s="12" t="s">
        <v>775</v>
      </c>
      <c r="F115" s="13">
        <v>0</v>
      </c>
    </row>
    <row r="116" spans="1:6" ht="16.5" customHeight="1">
      <c r="A116" s="7">
        <v>1010602</v>
      </c>
      <c r="B116" s="12" t="s">
        <v>493</v>
      </c>
      <c r="C116" s="13">
        <v>0</v>
      </c>
      <c r="D116" s="10">
        <v>20111</v>
      </c>
      <c r="E116" s="8" t="s">
        <v>776</v>
      </c>
      <c r="F116" s="9">
        <f>SUM(F117:F124)</f>
        <v>542</v>
      </c>
    </row>
    <row r="117" spans="1:6" ht="16.5" customHeight="1">
      <c r="A117" s="7">
        <v>1010603</v>
      </c>
      <c r="B117" s="12" t="s">
        <v>494</v>
      </c>
      <c r="C117" s="13">
        <v>0</v>
      </c>
      <c r="D117" s="10">
        <v>2011101</v>
      </c>
      <c r="E117" s="12" t="s">
        <v>707</v>
      </c>
      <c r="F117" s="13">
        <v>535</v>
      </c>
    </row>
    <row r="118" spans="1:6" ht="16.5" customHeight="1">
      <c r="A118" s="7">
        <v>1010620</v>
      </c>
      <c r="B118" s="12" t="s">
        <v>495</v>
      </c>
      <c r="C118" s="13">
        <v>1</v>
      </c>
      <c r="D118" s="10">
        <v>2011102</v>
      </c>
      <c r="E118" s="12" t="s">
        <v>708</v>
      </c>
      <c r="F118" s="13">
        <v>5</v>
      </c>
    </row>
    <row r="119" spans="1:6" ht="16.5" customHeight="1">
      <c r="A119" s="7">
        <v>10107</v>
      </c>
      <c r="B119" s="8" t="s">
        <v>496</v>
      </c>
      <c r="C119" s="9">
        <f>SUM(C120:C123)</f>
        <v>169</v>
      </c>
      <c r="D119" s="10">
        <v>2011103</v>
      </c>
      <c r="E119" s="12" t="s">
        <v>709</v>
      </c>
      <c r="F119" s="13">
        <v>0</v>
      </c>
    </row>
    <row r="120" spans="1:6" ht="16.5" customHeight="1">
      <c r="A120" s="7">
        <v>1010701</v>
      </c>
      <c r="B120" s="12" t="s">
        <v>497</v>
      </c>
      <c r="C120" s="13">
        <v>0</v>
      </c>
      <c r="D120" s="10">
        <v>2011104</v>
      </c>
      <c r="E120" s="12" t="s">
        <v>777</v>
      </c>
      <c r="F120" s="13">
        <v>0</v>
      </c>
    </row>
    <row r="121" spans="1:6" ht="16.5" customHeight="1">
      <c r="A121" s="7">
        <v>1010702</v>
      </c>
      <c r="B121" s="12" t="s">
        <v>498</v>
      </c>
      <c r="C121" s="13">
        <v>0</v>
      </c>
      <c r="D121" s="10">
        <v>2011105</v>
      </c>
      <c r="E121" s="12" t="s">
        <v>778</v>
      </c>
      <c r="F121" s="13">
        <v>0</v>
      </c>
    </row>
    <row r="122" spans="1:6" ht="16.5" customHeight="1">
      <c r="A122" s="7">
        <v>1010719</v>
      </c>
      <c r="B122" s="12" t="s">
        <v>499</v>
      </c>
      <c r="C122" s="13">
        <v>169</v>
      </c>
      <c r="D122" s="10">
        <v>2011106</v>
      </c>
      <c r="E122" s="12" t="s">
        <v>779</v>
      </c>
      <c r="F122" s="13">
        <v>0</v>
      </c>
    </row>
    <row r="123" spans="1:6" ht="16.5" customHeight="1">
      <c r="A123" s="7">
        <v>1010720</v>
      </c>
      <c r="B123" s="12" t="s">
        <v>500</v>
      </c>
      <c r="C123" s="13">
        <v>0</v>
      </c>
      <c r="D123" s="10">
        <v>2011150</v>
      </c>
      <c r="E123" s="12" t="s">
        <v>716</v>
      </c>
      <c r="F123" s="13">
        <v>0</v>
      </c>
    </row>
    <row r="124" spans="1:6" ht="16.5" customHeight="1">
      <c r="A124" s="7">
        <v>10109</v>
      </c>
      <c r="B124" s="8" t="s">
        <v>501</v>
      </c>
      <c r="C124" s="13">
        <v>1075</v>
      </c>
      <c r="D124" s="10">
        <v>2011199</v>
      </c>
      <c r="E124" s="12" t="s">
        <v>780</v>
      </c>
      <c r="F124" s="13">
        <v>2</v>
      </c>
    </row>
    <row r="125" spans="1:6" ht="16.5" customHeight="1">
      <c r="A125" s="7">
        <v>1010918</v>
      </c>
      <c r="B125" s="12" t="s">
        <v>502</v>
      </c>
      <c r="C125" s="13">
        <v>0</v>
      </c>
      <c r="D125" s="10">
        <v>20113</v>
      </c>
      <c r="E125" s="8" t="s">
        <v>781</v>
      </c>
      <c r="F125" s="9">
        <f>SUM(F126:F135)</f>
        <v>204</v>
      </c>
    </row>
    <row r="126" spans="1:6" ht="16.5" customHeight="1">
      <c r="A126" s="7">
        <v>1010921</v>
      </c>
      <c r="B126" s="12" t="s">
        <v>503</v>
      </c>
      <c r="C126" s="13">
        <v>0</v>
      </c>
      <c r="D126" s="10">
        <v>2011301</v>
      </c>
      <c r="E126" s="12" t="s">
        <v>707</v>
      </c>
      <c r="F126" s="13">
        <v>102</v>
      </c>
    </row>
    <row r="127" spans="1:6" ht="16.5" customHeight="1">
      <c r="A127" s="7">
        <v>1010922</v>
      </c>
      <c r="B127" s="12" t="s">
        <v>504</v>
      </c>
      <c r="C127" s="13">
        <v>0</v>
      </c>
      <c r="D127" s="10">
        <v>2011302</v>
      </c>
      <c r="E127" s="12" t="s">
        <v>708</v>
      </c>
      <c r="F127" s="13">
        <v>0</v>
      </c>
    </row>
    <row r="128" spans="1:6" ht="16.5" customHeight="1">
      <c r="A128" s="7">
        <v>10110</v>
      </c>
      <c r="B128" s="8" t="s">
        <v>505</v>
      </c>
      <c r="C128" s="13">
        <v>555</v>
      </c>
      <c r="D128" s="10">
        <v>2011303</v>
      </c>
      <c r="E128" s="12" t="s">
        <v>709</v>
      </c>
      <c r="F128" s="13">
        <v>0</v>
      </c>
    </row>
    <row r="129" spans="1:6" ht="16.5" customHeight="1">
      <c r="A129" s="7">
        <v>10111</v>
      </c>
      <c r="B129" s="8" t="s">
        <v>506</v>
      </c>
      <c r="C129" s="13">
        <v>368</v>
      </c>
      <c r="D129" s="10">
        <v>2011304</v>
      </c>
      <c r="E129" s="12" t="s">
        <v>782</v>
      </c>
      <c r="F129" s="13">
        <v>0</v>
      </c>
    </row>
    <row r="130" spans="1:6" ht="16.5" customHeight="1">
      <c r="A130" s="7">
        <v>1011101</v>
      </c>
      <c r="B130" s="12" t="s">
        <v>507</v>
      </c>
      <c r="C130" s="13">
        <v>0</v>
      </c>
      <c r="D130" s="10">
        <v>2011305</v>
      </c>
      <c r="E130" s="12" t="s">
        <v>783</v>
      </c>
      <c r="F130" s="13">
        <v>0</v>
      </c>
    </row>
    <row r="131" spans="1:6" ht="16.5" customHeight="1">
      <c r="A131" s="7">
        <v>10112</v>
      </c>
      <c r="B131" s="8" t="s">
        <v>508</v>
      </c>
      <c r="C131" s="13">
        <v>2217</v>
      </c>
      <c r="D131" s="10">
        <v>2011306</v>
      </c>
      <c r="E131" s="12" t="s">
        <v>784</v>
      </c>
      <c r="F131" s="13">
        <v>0</v>
      </c>
    </row>
    <row r="132" spans="1:6" ht="16.5" customHeight="1">
      <c r="A132" s="7">
        <v>10113</v>
      </c>
      <c r="B132" s="8" t="s">
        <v>509</v>
      </c>
      <c r="C132" s="13">
        <v>477</v>
      </c>
      <c r="D132" s="10">
        <v>2011307</v>
      </c>
      <c r="E132" s="12" t="s">
        <v>785</v>
      </c>
      <c r="F132" s="13">
        <v>0</v>
      </c>
    </row>
    <row r="133" spans="1:6" ht="16.5" customHeight="1">
      <c r="A133" s="7">
        <v>10114</v>
      </c>
      <c r="B133" s="8" t="s">
        <v>510</v>
      </c>
      <c r="C133" s="13">
        <v>431</v>
      </c>
      <c r="D133" s="10">
        <v>2011308</v>
      </c>
      <c r="E133" s="12" t="s">
        <v>786</v>
      </c>
      <c r="F133" s="13">
        <v>0</v>
      </c>
    </row>
    <row r="134" spans="1:6" ht="16.5" customHeight="1">
      <c r="A134" s="7">
        <v>10115</v>
      </c>
      <c r="B134" s="8" t="s">
        <v>511</v>
      </c>
      <c r="C134" s="13">
        <v>0</v>
      </c>
      <c r="D134" s="10">
        <v>2011350</v>
      </c>
      <c r="E134" s="12" t="s">
        <v>716</v>
      </c>
      <c r="F134" s="13">
        <v>36</v>
      </c>
    </row>
    <row r="135" spans="1:6" ht="16.5" customHeight="1">
      <c r="A135" s="7">
        <v>10116</v>
      </c>
      <c r="B135" s="8" t="s">
        <v>512</v>
      </c>
      <c r="C135" s="13">
        <v>0</v>
      </c>
      <c r="D135" s="10">
        <v>2011399</v>
      </c>
      <c r="E135" s="12" t="s">
        <v>787</v>
      </c>
      <c r="F135" s="13">
        <v>66</v>
      </c>
    </row>
    <row r="136" spans="1:6" ht="16.5" customHeight="1">
      <c r="A136" s="7">
        <v>10117</v>
      </c>
      <c r="B136" s="8" t="s">
        <v>513</v>
      </c>
      <c r="C136" s="13">
        <v>0</v>
      </c>
      <c r="D136" s="10">
        <v>20114</v>
      </c>
      <c r="E136" s="8" t="s">
        <v>788</v>
      </c>
      <c r="F136" s="9">
        <f>SUM(F137:F148)</f>
        <v>0</v>
      </c>
    </row>
    <row r="137" spans="1:6" ht="16.5" customHeight="1">
      <c r="A137" s="7">
        <v>10118</v>
      </c>
      <c r="B137" s="8" t="s">
        <v>514</v>
      </c>
      <c r="C137" s="13">
        <v>3</v>
      </c>
      <c r="D137" s="10">
        <v>2011401</v>
      </c>
      <c r="E137" s="12" t="s">
        <v>707</v>
      </c>
      <c r="F137" s="13">
        <v>0</v>
      </c>
    </row>
    <row r="138" spans="1:6" ht="16.5" customHeight="1">
      <c r="A138" s="7">
        <v>10119</v>
      </c>
      <c r="B138" s="8" t="s">
        <v>515</v>
      </c>
      <c r="C138" s="13">
        <v>823</v>
      </c>
      <c r="D138" s="10">
        <v>2011402</v>
      </c>
      <c r="E138" s="12" t="s">
        <v>708</v>
      </c>
      <c r="F138" s="13">
        <v>0</v>
      </c>
    </row>
    <row r="139" spans="1:6" ht="16.5" customHeight="1">
      <c r="A139" s="7">
        <v>10120</v>
      </c>
      <c r="B139" s="8" t="s">
        <v>516</v>
      </c>
      <c r="C139" s="13">
        <v>62</v>
      </c>
      <c r="D139" s="10">
        <v>2011403</v>
      </c>
      <c r="E139" s="12" t="s">
        <v>709</v>
      </c>
      <c r="F139" s="13">
        <v>0</v>
      </c>
    </row>
    <row r="140" spans="1:6" ht="16.5" customHeight="1">
      <c r="A140" s="7">
        <v>10121</v>
      </c>
      <c r="B140" s="8" t="s">
        <v>517</v>
      </c>
      <c r="C140" s="13">
        <v>65</v>
      </c>
      <c r="D140" s="10">
        <v>2011404</v>
      </c>
      <c r="E140" s="12" t="s">
        <v>789</v>
      </c>
      <c r="F140" s="13">
        <v>0</v>
      </c>
    </row>
    <row r="141" spans="1:6" ht="16.5" customHeight="1">
      <c r="A141" s="7">
        <v>10199</v>
      </c>
      <c r="B141" s="8" t="s">
        <v>518</v>
      </c>
      <c r="C141" s="13">
        <v>0</v>
      </c>
      <c r="D141" s="10">
        <v>2011405</v>
      </c>
      <c r="E141" s="12" t="s">
        <v>790</v>
      </c>
      <c r="F141" s="13">
        <v>0</v>
      </c>
    </row>
    <row r="142" spans="1:6" ht="16.5" customHeight="1">
      <c r="A142" s="7">
        <v>103</v>
      </c>
      <c r="B142" s="8" t="s">
        <v>519</v>
      </c>
      <c r="C142" s="9">
        <f>C143+C166+C221+C247+C266+C300+C303+C309</f>
        <v>2888</v>
      </c>
      <c r="D142" s="10">
        <v>2011406</v>
      </c>
      <c r="E142" s="12" t="s">
        <v>791</v>
      </c>
      <c r="F142" s="13">
        <v>0</v>
      </c>
    </row>
    <row r="143" spans="1:6" ht="16.5" customHeight="1">
      <c r="A143" s="7">
        <v>10302</v>
      </c>
      <c r="B143" s="8" t="s">
        <v>520</v>
      </c>
      <c r="C143" s="9">
        <f>SUM(C144,C151:C163)</f>
        <v>992</v>
      </c>
      <c r="D143" s="10">
        <v>2011408</v>
      </c>
      <c r="E143" s="12" t="s">
        <v>792</v>
      </c>
      <c r="F143" s="13">
        <v>0</v>
      </c>
    </row>
    <row r="144" spans="1:6" ht="16.5" customHeight="1">
      <c r="A144" s="7">
        <v>1030203</v>
      </c>
      <c r="B144" s="12" t="s">
        <v>521</v>
      </c>
      <c r="C144" s="9">
        <f>SUM(C145:C148,C150)</f>
        <v>641</v>
      </c>
      <c r="D144" s="10">
        <v>2011409</v>
      </c>
      <c r="E144" s="12" t="s">
        <v>793</v>
      </c>
      <c r="F144" s="13">
        <v>0</v>
      </c>
    </row>
    <row r="145" spans="1:6" ht="16.5" customHeight="1">
      <c r="A145" s="7">
        <v>103020301</v>
      </c>
      <c r="B145" s="12" t="s">
        <v>522</v>
      </c>
      <c r="C145" s="13">
        <v>641</v>
      </c>
      <c r="D145" s="10">
        <v>2011410</v>
      </c>
      <c r="E145" s="12" t="s">
        <v>794</v>
      </c>
      <c r="F145" s="13">
        <v>0</v>
      </c>
    </row>
    <row r="146" spans="1:6" ht="16.5" customHeight="1">
      <c r="A146" s="7">
        <v>103020302</v>
      </c>
      <c r="B146" s="12" t="s">
        <v>523</v>
      </c>
      <c r="C146" s="13">
        <v>0</v>
      </c>
      <c r="D146" s="10">
        <v>2011411</v>
      </c>
      <c r="E146" s="12" t="s">
        <v>795</v>
      </c>
      <c r="F146" s="13">
        <v>0</v>
      </c>
    </row>
    <row r="147" spans="1:6" ht="16.5" customHeight="1">
      <c r="A147" s="7">
        <v>103020303</v>
      </c>
      <c r="B147" s="12" t="s">
        <v>524</v>
      </c>
      <c r="C147" s="13">
        <v>0</v>
      </c>
      <c r="D147" s="10">
        <v>2011450</v>
      </c>
      <c r="E147" s="12" t="s">
        <v>716</v>
      </c>
      <c r="F147" s="13">
        <v>0</v>
      </c>
    </row>
    <row r="148" spans="1:6" ht="16.5" customHeight="1">
      <c r="A148" s="7">
        <v>103020304</v>
      </c>
      <c r="B148" s="12" t="s">
        <v>525</v>
      </c>
      <c r="C148" s="13">
        <v>0</v>
      </c>
      <c r="D148" s="10">
        <v>2011499</v>
      </c>
      <c r="E148" s="12" t="s">
        <v>796</v>
      </c>
      <c r="F148" s="13">
        <v>0</v>
      </c>
    </row>
    <row r="149" spans="1:6" ht="16.5" customHeight="1">
      <c r="A149" s="7">
        <v>103020305</v>
      </c>
      <c r="B149" s="12" t="s">
        <v>526</v>
      </c>
      <c r="C149" s="13">
        <v>0</v>
      </c>
      <c r="D149" s="10">
        <v>20123</v>
      </c>
      <c r="E149" s="8" t="s">
        <v>797</v>
      </c>
      <c r="F149" s="9">
        <f>SUM(F150:F155)</f>
        <v>267</v>
      </c>
    </row>
    <row r="150" spans="1:6" ht="16.5" customHeight="1">
      <c r="A150" s="7">
        <v>103020399</v>
      </c>
      <c r="B150" s="12" t="s">
        <v>527</v>
      </c>
      <c r="C150" s="13">
        <v>0</v>
      </c>
      <c r="D150" s="10">
        <v>2012301</v>
      </c>
      <c r="E150" s="12" t="s">
        <v>707</v>
      </c>
      <c r="F150" s="13">
        <v>25</v>
      </c>
    </row>
    <row r="151" spans="1:6" ht="16.5" customHeight="1">
      <c r="A151" s="7">
        <v>1030205</v>
      </c>
      <c r="B151" s="12" t="s">
        <v>528</v>
      </c>
      <c r="C151" s="13">
        <v>0</v>
      </c>
      <c r="D151" s="10">
        <v>2012302</v>
      </c>
      <c r="E151" s="12" t="s">
        <v>708</v>
      </c>
      <c r="F151" s="13">
        <v>0</v>
      </c>
    </row>
    <row r="152" spans="1:6" ht="16.5" customHeight="1">
      <c r="A152" s="7">
        <v>1030210</v>
      </c>
      <c r="B152" s="12" t="s">
        <v>529</v>
      </c>
      <c r="C152" s="13">
        <v>0</v>
      </c>
      <c r="D152" s="10">
        <v>2012303</v>
      </c>
      <c r="E152" s="12" t="s">
        <v>709</v>
      </c>
      <c r="F152" s="13">
        <v>0</v>
      </c>
    </row>
    <row r="153" spans="1:6" ht="16.5" customHeight="1">
      <c r="A153" s="7">
        <v>1030212</v>
      </c>
      <c r="B153" s="12" t="s">
        <v>530</v>
      </c>
      <c r="C153" s="13">
        <v>0</v>
      </c>
      <c r="D153" s="10">
        <v>2012304</v>
      </c>
      <c r="E153" s="12" t="s">
        <v>798</v>
      </c>
      <c r="F153" s="13">
        <v>0</v>
      </c>
    </row>
    <row r="154" spans="1:6" ht="16.5" customHeight="1">
      <c r="A154" s="7">
        <v>1030216</v>
      </c>
      <c r="B154" s="12" t="s">
        <v>531</v>
      </c>
      <c r="C154" s="13">
        <v>341</v>
      </c>
      <c r="D154" s="10">
        <v>2012350</v>
      </c>
      <c r="E154" s="12" t="s">
        <v>716</v>
      </c>
      <c r="F154" s="13">
        <v>0</v>
      </c>
    </row>
    <row r="155" spans="1:6" ht="16.5" customHeight="1">
      <c r="A155" s="7">
        <v>1030217</v>
      </c>
      <c r="B155" s="12" t="s">
        <v>532</v>
      </c>
      <c r="C155" s="13">
        <v>0</v>
      </c>
      <c r="D155" s="10">
        <v>2012399</v>
      </c>
      <c r="E155" s="12" t="s">
        <v>799</v>
      </c>
      <c r="F155" s="13">
        <v>242</v>
      </c>
    </row>
    <row r="156" spans="1:6" ht="16.5" customHeight="1">
      <c r="A156" s="7">
        <v>1030218</v>
      </c>
      <c r="B156" s="12" t="s">
        <v>533</v>
      </c>
      <c r="C156" s="13">
        <v>10</v>
      </c>
      <c r="D156" s="10">
        <v>20125</v>
      </c>
      <c r="E156" s="8" t="s">
        <v>800</v>
      </c>
      <c r="F156" s="9">
        <f>SUM(F157:F163)</f>
        <v>23</v>
      </c>
    </row>
    <row r="157" spans="1:6" ht="16.5" customHeight="1">
      <c r="A157" s="7">
        <v>1030219</v>
      </c>
      <c r="B157" s="12" t="s">
        <v>534</v>
      </c>
      <c r="C157" s="13">
        <v>0</v>
      </c>
      <c r="D157" s="10">
        <v>2012501</v>
      </c>
      <c r="E157" s="12" t="s">
        <v>707</v>
      </c>
      <c r="F157" s="13">
        <v>23</v>
      </c>
    </row>
    <row r="158" spans="1:6" ht="16.5" customHeight="1">
      <c r="A158" s="7">
        <v>1030220</v>
      </c>
      <c r="B158" s="12" t="s">
        <v>535</v>
      </c>
      <c r="C158" s="13">
        <v>0</v>
      </c>
      <c r="D158" s="10">
        <v>2012502</v>
      </c>
      <c r="E158" s="12" t="s">
        <v>708</v>
      </c>
      <c r="F158" s="13">
        <v>0</v>
      </c>
    </row>
    <row r="159" spans="1:6" ht="16.5" customHeight="1">
      <c r="A159" s="7">
        <v>1030222</v>
      </c>
      <c r="B159" s="12" t="s">
        <v>536</v>
      </c>
      <c r="C159" s="13">
        <v>0</v>
      </c>
      <c r="D159" s="10">
        <v>2012503</v>
      </c>
      <c r="E159" s="12" t="s">
        <v>709</v>
      </c>
      <c r="F159" s="13">
        <v>0</v>
      </c>
    </row>
    <row r="160" spans="1:6" ht="16.5" customHeight="1">
      <c r="A160" s="7">
        <v>1030223</v>
      </c>
      <c r="B160" s="12" t="s">
        <v>537</v>
      </c>
      <c r="C160" s="13">
        <v>0</v>
      </c>
      <c r="D160" s="10">
        <v>2012504</v>
      </c>
      <c r="E160" s="12" t="s">
        <v>801</v>
      </c>
      <c r="F160" s="13">
        <v>0</v>
      </c>
    </row>
    <row r="161" spans="1:6" ht="16.5" customHeight="1">
      <c r="A161" s="7">
        <v>1030224</v>
      </c>
      <c r="B161" s="12" t="s">
        <v>538</v>
      </c>
      <c r="C161" s="13">
        <v>0</v>
      </c>
      <c r="D161" s="10">
        <v>2012505</v>
      </c>
      <c r="E161" s="12" t="s">
        <v>802</v>
      </c>
      <c r="F161" s="13">
        <v>0</v>
      </c>
    </row>
    <row r="162" spans="1:6" ht="16.5" customHeight="1">
      <c r="A162" s="7">
        <v>1030225</v>
      </c>
      <c r="B162" s="12" t="s">
        <v>539</v>
      </c>
      <c r="C162" s="13">
        <v>0</v>
      </c>
      <c r="D162" s="10">
        <v>2012550</v>
      </c>
      <c r="E162" s="12" t="s">
        <v>716</v>
      </c>
      <c r="F162" s="13">
        <v>0</v>
      </c>
    </row>
    <row r="163" spans="1:6" ht="16.5" customHeight="1">
      <c r="A163" s="7">
        <v>1030299</v>
      </c>
      <c r="B163" s="12" t="s">
        <v>540</v>
      </c>
      <c r="C163" s="9">
        <f>C164+C165</f>
        <v>0</v>
      </c>
      <c r="D163" s="10">
        <v>2012599</v>
      </c>
      <c r="E163" s="12" t="s">
        <v>803</v>
      </c>
      <c r="F163" s="13">
        <v>0</v>
      </c>
    </row>
    <row r="164" spans="1:6" ht="16.5" customHeight="1">
      <c r="A164" s="7">
        <v>103029901</v>
      </c>
      <c r="B164" s="12" t="s">
        <v>541</v>
      </c>
      <c r="C164" s="13">
        <v>0</v>
      </c>
      <c r="D164" s="10">
        <v>20126</v>
      </c>
      <c r="E164" s="8" t="s">
        <v>804</v>
      </c>
      <c r="F164" s="9">
        <f>SUM(F165:F169)</f>
        <v>28</v>
      </c>
    </row>
    <row r="165" spans="1:6" ht="16.5" customHeight="1">
      <c r="A165" s="7">
        <v>103029999</v>
      </c>
      <c r="B165" s="12" t="s">
        <v>542</v>
      </c>
      <c r="C165" s="13">
        <v>0</v>
      </c>
      <c r="D165" s="10">
        <v>2012601</v>
      </c>
      <c r="E165" s="12" t="s">
        <v>707</v>
      </c>
      <c r="F165" s="13">
        <v>28</v>
      </c>
    </row>
    <row r="166" spans="1:6" ht="16.5" customHeight="1">
      <c r="A166" s="7">
        <v>10304</v>
      </c>
      <c r="B166" s="8" t="s">
        <v>543</v>
      </c>
      <c r="C166" s="9">
        <f>SUM(C167:C192,C194,C195,C197:C199,C201,C203,C204,C206,C208:C220)</f>
        <v>629</v>
      </c>
      <c r="D166" s="10">
        <v>2012602</v>
      </c>
      <c r="E166" s="12" t="s">
        <v>708</v>
      </c>
      <c r="F166" s="13">
        <v>0</v>
      </c>
    </row>
    <row r="167" spans="1:6" ht="16.5" customHeight="1">
      <c r="A167" s="7">
        <v>1030401</v>
      </c>
      <c r="B167" s="12" t="s">
        <v>544</v>
      </c>
      <c r="C167" s="13">
        <v>150</v>
      </c>
      <c r="D167" s="10">
        <v>2012603</v>
      </c>
      <c r="E167" s="12" t="s">
        <v>709</v>
      </c>
      <c r="F167" s="13">
        <v>0</v>
      </c>
    </row>
    <row r="168" spans="1:6" ht="16.5" customHeight="1">
      <c r="A168" s="7">
        <v>1030402</v>
      </c>
      <c r="B168" s="12" t="s">
        <v>545</v>
      </c>
      <c r="C168" s="13">
        <v>0</v>
      </c>
      <c r="D168" s="10">
        <v>2012604</v>
      </c>
      <c r="E168" s="12" t="s">
        <v>805</v>
      </c>
      <c r="F168" s="13">
        <v>0</v>
      </c>
    </row>
    <row r="169" spans="1:6" ht="16.5" customHeight="1">
      <c r="A169" s="7">
        <v>1030403</v>
      </c>
      <c r="B169" s="12" t="s">
        <v>546</v>
      </c>
      <c r="C169" s="13">
        <v>0</v>
      </c>
      <c r="D169" s="10">
        <v>2012699</v>
      </c>
      <c r="E169" s="12" t="s">
        <v>806</v>
      </c>
      <c r="F169" s="13">
        <v>0</v>
      </c>
    </row>
    <row r="170" spans="1:6" ht="16.5" customHeight="1">
      <c r="A170" s="7">
        <v>1030404</v>
      </c>
      <c r="B170" s="12" t="s">
        <v>547</v>
      </c>
      <c r="C170" s="13">
        <v>0</v>
      </c>
      <c r="D170" s="10">
        <v>20128</v>
      </c>
      <c r="E170" s="8" t="s">
        <v>807</v>
      </c>
      <c r="F170" s="9">
        <f>SUM(F171:F176)</f>
        <v>35</v>
      </c>
    </row>
    <row r="171" spans="1:6" ht="16.5" customHeight="1">
      <c r="A171" s="7">
        <v>1030406</v>
      </c>
      <c r="B171" s="12" t="s">
        <v>548</v>
      </c>
      <c r="C171" s="13">
        <v>0</v>
      </c>
      <c r="D171" s="10">
        <v>2012801</v>
      </c>
      <c r="E171" s="12" t="s">
        <v>707</v>
      </c>
      <c r="F171" s="13">
        <v>35</v>
      </c>
    </row>
    <row r="172" spans="1:6" ht="16.5" customHeight="1">
      <c r="A172" s="7">
        <v>1030407</v>
      </c>
      <c r="B172" s="12" t="s">
        <v>549</v>
      </c>
      <c r="C172" s="13">
        <v>0</v>
      </c>
      <c r="D172" s="10">
        <v>2012802</v>
      </c>
      <c r="E172" s="12" t="s">
        <v>708</v>
      </c>
      <c r="F172" s="13">
        <v>0</v>
      </c>
    </row>
    <row r="173" spans="1:6" ht="16.5" customHeight="1">
      <c r="A173" s="7">
        <v>1030408</v>
      </c>
      <c r="B173" s="12" t="s">
        <v>550</v>
      </c>
      <c r="C173" s="13">
        <v>0</v>
      </c>
      <c r="D173" s="10">
        <v>2012803</v>
      </c>
      <c r="E173" s="12" t="s">
        <v>709</v>
      </c>
      <c r="F173" s="13">
        <v>0</v>
      </c>
    </row>
    <row r="174" spans="1:6" ht="16.5" customHeight="1">
      <c r="A174" s="7">
        <v>1030409</v>
      </c>
      <c r="B174" s="12" t="s">
        <v>551</v>
      </c>
      <c r="C174" s="13">
        <v>0</v>
      </c>
      <c r="D174" s="10">
        <v>2012804</v>
      </c>
      <c r="E174" s="12" t="s">
        <v>721</v>
      </c>
      <c r="F174" s="13">
        <v>0</v>
      </c>
    </row>
    <row r="175" spans="1:6" ht="16.5" customHeight="1">
      <c r="A175" s="7">
        <v>1030410</v>
      </c>
      <c r="B175" s="12" t="s">
        <v>552</v>
      </c>
      <c r="C175" s="13">
        <v>0</v>
      </c>
      <c r="D175" s="10">
        <v>2012850</v>
      </c>
      <c r="E175" s="12" t="s">
        <v>716</v>
      </c>
      <c r="F175" s="13">
        <v>0</v>
      </c>
    </row>
    <row r="176" spans="1:6" ht="16.5" customHeight="1">
      <c r="A176" s="7">
        <v>1030413</v>
      </c>
      <c r="B176" s="12" t="s">
        <v>553</v>
      </c>
      <c r="C176" s="13">
        <v>0</v>
      </c>
      <c r="D176" s="10">
        <v>2012899</v>
      </c>
      <c r="E176" s="12" t="s">
        <v>808</v>
      </c>
      <c r="F176" s="13">
        <v>0</v>
      </c>
    </row>
    <row r="177" spans="1:6" ht="16.5" customHeight="1">
      <c r="A177" s="7">
        <v>1030414</v>
      </c>
      <c r="B177" s="12" t="s">
        <v>554</v>
      </c>
      <c r="C177" s="13">
        <v>0</v>
      </c>
      <c r="D177" s="10">
        <v>20129</v>
      </c>
      <c r="E177" s="8" t="s">
        <v>809</v>
      </c>
      <c r="F177" s="9">
        <f>SUM(F178:F183)</f>
        <v>143</v>
      </c>
    </row>
    <row r="178" spans="1:6" ht="16.5" customHeight="1">
      <c r="A178" s="7">
        <v>1030415</v>
      </c>
      <c r="B178" s="12" t="s">
        <v>555</v>
      </c>
      <c r="C178" s="13">
        <v>0</v>
      </c>
      <c r="D178" s="10">
        <v>2012901</v>
      </c>
      <c r="E178" s="12" t="s">
        <v>707</v>
      </c>
      <c r="F178" s="13">
        <v>124</v>
      </c>
    </row>
    <row r="179" spans="1:6" ht="16.5" customHeight="1">
      <c r="A179" s="7">
        <v>1030416</v>
      </c>
      <c r="B179" s="12" t="s">
        <v>556</v>
      </c>
      <c r="C179" s="13">
        <v>0</v>
      </c>
      <c r="D179" s="10">
        <v>2012902</v>
      </c>
      <c r="E179" s="12" t="s">
        <v>708</v>
      </c>
      <c r="F179" s="13">
        <v>0</v>
      </c>
    </row>
    <row r="180" spans="1:6" ht="16.5" customHeight="1">
      <c r="A180" s="7">
        <v>1030417</v>
      </c>
      <c r="B180" s="12" t="s">
        <v>557</v>
      </c>
      <c r="C180" s="13">
        <v>0</v>
      </c>
      <c r="D180" s="10">
        <v>2012903</v>
      </c>
      <c r="E180" s="12" t="s">
        <v>709</v>
      </c>
      <c r="F180" s="13">
        <v>0</v>
      </c>
    </row>
    <row r="181" spans="1:6" ht="16.5" customHeight="1">
      <c r="A181" s="7">
        <v>1030418</v>
      </c>
      <c r="B181" s="12" t="s">
        <v>558</v>
      </c>
      <c r="C181" s="13">
        <v>0</v>
      </c>
      <c r="D181" s="10">
        <v>2012906</v>
      </c>
      <c r="E181" s="12" t="s">
        <v>810</v>
      </c>
      <c r="F181" s="13">
        <v>0</v>
      </c>
    </row>
    <row r="182" spans="1:6" ht="17.25" customHeight="1">
      <c r="A182" s="7">
        <v>1030419</v>
      </c>
      <c r="B182" s="12" t="s">
        <v>559</v>
      </c>
      <c r="C182" s="13">
        <v>0</v>
      </c>
      <c r="D182" s="10">
        <v>2012950</v>
      </c>
      <c r="E182" s="12" t="s">
        <v>716</v>
      </c>
      <c r="F182" s="13">
        <v>15</v>
      </c>
    </row>
    <row r="183" spans="1:6" ht="16.5" customHeight="1">
      <c r="A183" s="7">
        <v>1030420</v>
      </c>
      <c r="B183" s="12" t="s">
        <v>560</v>
      </c>
      <c r="C183" s="13">
        <v>0</v>
      </c>
      <c r="D183" s="10">
        <v>2012999</v>
      </c>
      <c r="E183" s="12" t="s">
        <v>811</v>
      </c>
      <c r="F183" s="13">
        <v>4</v>
      </c>
    </row>
    <row r="184" spans="1:6" ht="16.5" customHeight="1">
      <c r="A184" s="7">
        <v>1030422</v>
      </c>
      <c r="B184" s="12" t="s">
        <v>561</v>
      </c>
      <c r="C184" s="13">
        <v>0</v>
      </c>
      <c r="D184" s="10">
        <v>20131</v>
      </c>
      <c r="E184" s="8" t="s">
        <v>812</v>
      </c>
      <c r="F184" s="9">
        <f>SUM(F185:F190)</f>
        <v>324</v>
      </c>
    </row>
    <row r="185" spans="1:6" ht="16.5" customHeight="1">
      <c r="A185" s="7">
        <v>1030424</v>
      </c>
      <c r="B185" s="12" t="s">
        <v>562</v>
      </c>
      <c r="C185" s="13">
        <v>352</v>
      </c>
      <c r="D185" s="10">
        <v>2013101</v>
      </c>
      <c r="E185" s="12" t="s">
        <v>707</v>
      </c>
      <c r="F185" s="13">
        <v>313</v>
      </c>
    </row>
    <row r="186" spans="1:6" ht="16.5" customHeight="1">
      <c r="A186" s="7">
        <v>1030425</v>
      </c>
      <c r="B186" s="12" t="s">
        <v>563</v>
      </c>
      <c r="C186" s="13">
        <v>0</v>
      </c>
      <c r="D186" s="10">
        <v>2013102</v>
      </c>
      <c r="E186" s="12" t="s">
        <v>708</v>
      </c>
      <c r="F186" s="13">
        <v>0</v>
      </c>
    </row>
    <row r="187" spans="1:6" ht="16.5" customHeight="1">
      <c r="A187" s="7">
        <v>1030426</v>
      </c>
      <c r="B187" s="12" t="s">
        <v>564</v>
      </c>
      <c r="C187" s="13">
        <v>0</v>
      </c>
      <c r="D187" s="10">
        <v>2013103</v>
      </c>
      <c r="E187" s="12" t="s">
        <v>709</v>
      </c>
      <c r="F187" s="13">
        <v>0</v>
      </c>
    </row>
    <row r="188" spans="1:6" ht="16.5" customHeight="1">
      <c r="A188" s="7">
        <v>1030427</v>
      </c>
      <c r="B188" s="12" t="s">
        <v>565</v>
      </c>
      <c r="C188" s="13">
        <v>0</v>
      </c>
      <c r="D188" s="10">
        <v>2013105</v>
      </c>
      <c r="E188" s="12" t="s">
        <v>813</v>
      </c>
      <c r="F188" s="13">
        <v>0</v>
      </c>
    </row>
    <row r="189" spans="1:6" ht="16.5" customHeight="1">
      <c r="A189" s="7">
        <v>1030429</v>
      </c>
      <c r="B189" s="12" t="s">
        <v>566</v>
      </c>
      <c r="C189" s="13">
        <v>0</v>
      </c>
      <c r="D189" s="10">
        <v>2013150</v>
      </c>
      <c r="E189" s="12" t="s">
        <v>716</v>
      </c>
      <c r="F189" s="13">
        <v>8</v>
      </c>
    </row>
    <row r="190" spans="1:6" ht="16.5" customHeight="1">
      <c r="A190" s="7">
        <v>1030430</v>
      </c>
      <c r="B190" s="12" t="s">
        <v>567</v>
      </c>
      <c r="C190" s="13">
        <v>0</v>
      </c>
      <c r="D190" s="10">
        <v>2013199</v>
      </c>
      <c r="E190" s="12" t="s">
        <v>814</v>
      </c>
      <c r="F190" s="13">
        <v>3</v>
      </c>
    </row>
    <row r="191" spans="1:6" ht="16.5" customHeight="1">
      <c r="A191" s="7">
        <v>1030431</v>
      </c>
      <c r="B191" s="12" t="s">
        <v>568</v>
      </c>
      <c r="C191" s="13">
        <v>0</v>
      </c>
      <c r="D191" s="10">
        <v>20132</v>
      </c>
      <c r="E191" s="8" t="s">
        <v>815</v>
      </c>
      <c r="F191" s="9">
        <f>SUM(F192:F197)</f>
        <v>356</v>
      </c>
    </row>
    <row r="192" spans="1:6" ht="16.5" customHeight="1">
      <c r="A192" s="7">
        <v>1030432</v>
      </c>
      <c r="B192" s="12" t="s">
        <v>569</v>
      </c>
      <c r="C192" s="13">
        <v>38</v>
      </c>
      <c r="D192" s="10">
        <v>2013201</v>
      </c>
      <c r="E192" s="12" t="s">
        <v>707</v>
      </c>
      <c r="F192" s="13">
        <v>216</v>
      </c>
    </row>
    <row r="193" spans="1:6" ht="16.5" customHeight="1">
      <c r="A193" s="7">
        <v>103043208</v>
      </c>
      <c r="B193" s="12" t="s">
        <v>570</v>
      </c>
      <c r="C193" s="13">
        <v>0</v>
      </c>
      <c r="D193" s="10">
        <v>2013202</v>
      </c>
      <c r="E193" s="12" t="s">
        <v>708</v>
      </c>
      <c r="F193" s="13">
        <v>0</v>
      </c>
    </row>
    <row r="194" spans="1:6" ht="16.5" customHeight="1">
      <c r="A194" s="7">
        <v>1030433</v>
      </c>
      <c r="B194" s="12" t="s">
        <v>571</v>
      </c>
      <c r="C194" s="13">
        <v>82</v>
      </c>
      <c r="D194" s="10">
        <v>2013203</v>
      </c>
      <c r="E194" s="12" t="s">
        <v>709</v>
      </c>
      <c r="F194" s="13">
        <v>0</v>
      </c>
    </row>
    <row r="195" spans="1:6" ht="16.5" customHeight="1">
      <c r="A195" s="7">
        <v>1030434</v>
      </c>
      <c r="B195" s="12" t="s">
        <v>572</v>
      </c>
      <c r="C195" s="13">
        <v>0</v>
      </c>
      <c r="D195" s="10">
        <v>2013204</v>
      </c>
      <c r="E195" s="12" t="s">
        <v>816</v>
      </c>
      <c r="F195" s="13">
        <v>0</v>
      </c>
    </row>
    <row r="196" spans="1:6" ht="16.5" customHeight="1">
      <c r="A196" s="7">
        <v>103043404</v>
      </c>
      <c r="B196" s="12" t="s">
        <v>573</v>
      </c>
      <c r="C196" s="13">
        <v>0</v>
      </c>
      <c r="D196" s="10">
        <v>2013250</v>
      </c>
      <c r="E196" s="12" t="s">
        <v>716</v>
      </c>
      <c r="F196" s="13">
        <v>0</v>
      </c>
    </row>
    <row r="197" spans="1:6" ht="16.5" customHeight="1">
      <c r="A197" s="7">
        <v>1030435</v>
      </c>
      <c r="B197" s="12" t="s">
        <v>574</v>
      </c>
      <c r="C197" s="13">
        <v>0</v>
      </c>
      <c r="D197" s="10">
        <v>2013299</v>
      </c>
      <c r="E197" s="12" t="s">
        <v>817</v>
      </c>
      <c r="F197" s="13">
        <v>140</v>
      </c>
    </row>
    <row r="198" spans="1:6" ht="16.5" customHeight="1">
      <c r="A198" s="7">
        <v>1030440</v>
      </c>
      <c r="B198" s="12" t="s">
        <v>575</v>
      </c>
      <c r="C198" s="13">
        <v>0</v>
      </c>
      <c r="D198" s="10">
        <v>20133</v>
      </c>
      <c r="E198" s="8" t="s">
        <v>818</v>
      </c>
      <c r="F198" s="9">
        <f>SUM(F199:F204)</f>
        <v>108</v>
      </c>
    </row>
    <row r="199" spans="1:6" ht="16.5" customHeight="1">
      <c r="A199" s="7">
        <v>1030442</v>
      </c>
      <c r="B199" s="12" t="s">
        <v>576</v>
      </c>
      <c r="C199" s="13">
        <v>2</v>
      </c>
      <c r="D199" s="10">
        <v>2013301</v>
      </c>
      <c r="E199" s="12" t="s">
        <v>707</v>
      </c>
      <c r="F199" s="13">
        <v>54</v>
      </c>
    </row>
    <row r="200" spans="1:6" ht="16.5" customHeight="1">
      <c r="A200" s="7">
        <v>103044220</v>
      </c>
      <c r="B200" s="12" t="s">
        <v>577</v>
      </c>
      <c r="C200" s="13">
        <v>0</v>
      </c>
      <c r="D200" s="10">
        <v>2013302</v>
      </c>
      <c r="E200" s="12" t="s">
        <v>708</v>
      </c>
      <c r="F200" s="13">
        <v>0</v>
      </c>
    </row>
    <row r="201" spans="1:6" ht="16.5" customHeight="1">
      <c r="A201" s="7">
        <v>1030443</v>
      </c>
      <c r="B201" s="12" t="s">
        <v>578</v>
      </c>
      <c r="C201" s="13">
        <v>0</v>
      </c>
      <c r="D201" s="10">
        <v>2013303</v>
      </c>
      <c r="E201" s="12" t="s">
        <v>709</v>
      </c>
      <c r="F201" s="13">
        <v>0</v>
      </c>
    </row>
    <row r="202" spans="1:6" ht="16.5" customHeight="1">
      <c r="A202" s="7">
        <v>103044308</v>
      </c>
      <c r="B202" s="12" t="s">
        <v>579</v>
      </c>
      <c r="C202" s="13">
        <v>0</v>
      </c>
      <c r="D202" s="10">
        <v>2013304</v>
      </c>
      <c r="E202" s="12" t="s">
        <v>819</v>
      </c>
      <c r="F202" s="13">
        <v>0</v>
      </c>
    </row>
    <row r="203" spans="1:6" ht="16.5" customHeight="1">
      <c r="A203" s="7">
        <v>1030444</v>
      </c>
      <c r="B203" s="12" t="s">
        <v>580</v>
      </c>
      <c r="C203" s="13">
        <v>0</v>
      </c>
      <c r="D203" s="10">
        <v>2013350</v>
      </c>
      <c r="E203" s="12" t="s">
        <v>716</v>
      </c>
      <c r="F203" s="13">
        <v>0</v>
      </c>
    </row>
    <row r="204" spans="1:6" ht="16.5" customHeight="1">
      <c r="A204" s="7">
        <v>1030445</v>
      </c>
      <c r="B204" s="12" t="s">
        <v>581</v>
      </c>
      <c r="C204" s="13">
        <v>0</v>
      </c>
      <c r="D204" s="10">
        <v>2013399</v>
      </c>
      <c r="E204" s="12" t="s">
        <v>820</v>
      </c>
      <c r="F204" s="13">
        <v>54</v>
      </c>
    </row>
    <row r="205" spans="1:6" ht="16.5" customHeight="1">
      <c r="A205" s="7">
        <v>103044507</v>
      </c>
      <c r="B205" s="12" t="s">
        <v>582</v>
      </c>
      <c r="C205" s="13">
        <v>0</v>
      </c>
      <c r="D205" s="10">
        <v>20134</v>
      </c>
      <c r="E205" s="8" t="s">
        <v>821</v>
      </c>
      <c r="F205" s="9">
        <f>SUM(F206:F212)</f>
        <v>79</v>
      </c>
    </row>
    <row r="206" spans="1:6" ht="16.5" customHeight="1">
      <c r="A206" s="7">
        <v>1030446</v>
      </c>
      <c r="B206" s="12" t="s">
        <v>583</v>
      </c>
      <c r="C206" s="13">
        <v>0</v>
      </c>
      <c r="D206" s="10">
        <v>2013401</v>
      </c>
      <c r="E206" s="12" t="s">
        <v>707</v>
      </c>
      <c r="F206" s="13">
        <v>69</v>
      </c>
    </row>
    <row r="207" spans="1:6" ht="16.5" customHeight="1">
      <c r="A207" s="7">
        <v>103044609</v>
      </c>
      <c r="B207" s="12" t="s">
        <v>584</v>
      </c>
      <c r="C207" s="13">
        <v>0</v>
      </c>
      <c r="D207" s="10">
        <v>2013402</v>
      </c>
      <c r="E207" s="12" t="s">
        <v>708</v>
      </c>
      <c r="F207" s="13">
        <v>0</v>
      </c>
    </row>
    <row r="208" spans="1:6" ht="16.5" customHeight="1">
      <c r="A208" s="7">
        <v>1030447</v>
      </c>
      <c r="B208" s="12" t="s">
        <v>585</v>
      </c>
      <c r="C208" s="13">
        <v>0</v>
      </c>
      <c r="D208" s="10">
        <v>2013403</v>
      </c>
      <c r="E208" s="12" t="s">
        <v>709</v>
      </c>
      <c r="F208" s="13">
        <v>0</v>
      </c>
    </row>
    <row r="209" spans="1:6" ht="16.5" customHeight="1">
      <c r="A209" s="7">
        <v>1030448</v>
      </c>
      <c r="B209" s="12" t="s">
        <v>586</v>
      </c>
      <c r="C209" s="13">
        <v>0</v>
      </c>
      <c r="D209" s="10">
        <v>2013404</v>
      </c>
      <c r="E209" s="12" t="s">
        <v>822</v>
      </c>
      <c r="F209" s="13">
        <v>10</v>
      </c>
    </row>
    <row r="210" spans="1:6" ht="16.5" customHeight="1">
      <c r="A210" s="7">
        <v>1030449</v>
      </c>
      <c r="B210" s="12" t="s">
        <v>587</v>
      </c>
      <c r="C210" s="13">
        <v>0</v>
      </c>
      <c r="D210" s="10">
        <v>2013405</v>
      </c>
      <c r="E210" s="12" t="s">
        <v>823</v>
      </c>
      <c r="F210" s="13">
        <v>0</v>
      </c>
    </row>
    <row r="211" spans="1:6" ht="16.5" customHeight="1">
      <c r="A211" s="7">
        <v>1030450</v>
      </c>
      <c r="B211" s="12" t="s">
        <v>588</v>
      </c>
      <c r="C211" s="13">
        <v>5</v>
      </c>
      <c r="D211" s="10">
        <v>2013450</v>
      </c>
      <c r="E211" s="12" t="s">
        <v>716</v>
      </c>
      <c r="F211" s="13">
        <v>0</v>
      </c>
    </row>
    <row r="212" spans="1:6" ht="16.5" customHeight="1">
      <c r="A212" s="7">
        <v>1030451</v>
      </c>
      <c r="B212" s="12" t="s">
        <v>589</v>
      </c>
      <c r="C212" s="13">
        <v>0</v>
      </c>
      <c r="D212" s="10">
        <v>2013499</v>
      </c>
      <c r="E212" s="12" t="s">
        <v>824</v>
      </c>
      <c r="F212" s="13">
        <v>0</v>
      </c>
    </row>
    <row r="213" spans="1:6" ht="16.5" customHeight="1">
      <c r="A213" s="7">
        <v>1030452</v>
      </c>
      <c r="B213" s="12" t="s">
        <v>590</v>
      </c>
      <c r="C213" s="13">
        <v>0</v>
      </c>
      <c r="D213" s="10">
        <v>20135</v>
      </c>
      <c r="E213" s="8" t="s">
        <v>825</v>
      </c>
      <c r="F213" s="9">
        <f>SUM(F214:F218)</f>
        <v>0</v>
      </c>
    </row>
    <row r="214" spans="1:6" ht="16.5" customHeight="1">
      <c r="A214" s="7">
        <v>1030455</v>
      </c>
      <c r="B214" s="12" t="s">
        <v>591</v>
      </c>
      <c r="C214" s="13">
        <v>0</v>
      </c>
      <c r="D214" s="10">
        <v>2013501</v>
      </c>
      <c r="E214" s="12" t="s">
        <v>707</v>
      </c>
      <c r="F214" s="13">
        <v>0</v>
      </c>
    </row>
    <row r="215" spans="1:6" ht="16.5" customHeight="1">
      <c r="A215" s="7">
        <v>1030456</v>
      </c>
      <c r="B215" s="12" t="s">
        <v>592</v>
      </c>
      <c r="C215" s="13">
        <v>0</v>
      </c>
      <c r="D215" s="10">
        <v>2013502</v>
      </c>
      <c r="E215" s="12" t="s">
        <v>708</v>
      </c>
      <c r="F215" s="13">
        <v>0</v>
      </c>
    </row>
    <row r="216" spans="1:6" ht="16.5" customHeight="1">
      <c r="A216" s="7">
        <v>1030457</v>
      </c>
      <c r="B216" s="12" t="s">
        <v>593</v>
      </c>
      <c r="C216" s="13">
        <v>0</v>
      </c>
      <c r="D216" s="10">
        <v>2013503</v>
      </c>
      <c r="E216" s="12" t="s">
        <v>709</v>
      </c>
      <c r="F216" s="13">
        <v>0</v>
      </c>
    </row>
    <row r="217" spans="1:6" ht="16.5" customHeight="1">
      <c r="A217" s="7">
        <v>1030458</v>
      </c>
      <c r="B217" s="12" t="s">
        <v>594</v>
      </c>
      <c r="C217" s="13">
        <v>0</v>
      </c>
      <c r="D217" s="10">
        <v>2013550</v>
      </c>
      <c r="E217" s="12" t="s">
        <v>716</v>
      </c>
      <c r="F217" s="13">
        <v>0</v>
      </c>
    </row>
    <row r="218" spans="1:6" ht="16.5" customHeight="1">
      <c r="A218" s="7">
        <v>1030459</v>
      </c>
      <c r="B218" s="12" t="s">
        <v>595</v>
      </c>
      <c r="C218" s="13">
        <v>0</v>
      </c>
      <c r="D218" s="10">
        <v>2013599</v>
      </c>
      <c r="E218" s="12" t="s">
        <v>826</v>
      </c>
      <c r="F218" s="13">
        <v>0</v>
      </c>
    </row>
    <row r="219" spans="1:6" ht="16.5" customHeight="1">
      <c r="A219" s="7">
        <v>1030461</v>
      </c>
      <c r="B219" s="12" t="s">
        <v>596</v>
      </c>
      <c r="C219" s="13">
        <v>0</v>
      </c>
      <c r="D219" s="10">
        <v>20136</v>
      </c>
      <c r="E219" s="8" t="s">
        <v>827</v>
      </c>
      <c r="F219" s="9">
        <f>SUM(F220:F224)</f>
        <v>0</v>
      </c>
    </row>
    <row r="220" spans="1:6" ht="16.5" customHeight="1">
      <c r="A220" s="7">
        <v>1030499</v>
      </c>
      <c r="B220" s="12" t="s">
        <v>597</v>
      </c>
      <c r="C220" s="13">
        <v>0</v>
      </c>
      <c r="D220" s="10">
        <v>2013601</v>
      </c>
      <c r="E220" s="12" t="s">
        <v>707</v>
      </c>
      <c r="F220" s="13">
        <v>0</v>
      </c>
    </row>
    <row r="221" spans="1:6" ht="16.5" customHeight="1">
      <c r="A221" s="7">
        <v>10305</v>
      </c>
      <c r="B221" s="8" t="s">
        <v>598</v>
      </c>
      <c r="C221" s="9">
        <f>C222+C244+C245+C246</f>
        <v>464</v>
      </c>
      <c r="D221" s="10">
        <v>2013602</v>
      </c>
      <c r="E221" s="12" t="s">
        <v>708</v>
      </c>
      <c r="F221" s="13">
        <v>0</v>
      </c>
    </row>
    <row r="222" spans="1:6" ht="16.5" customHeight="1">
      <c r="A222" s="7">
        <v>1030501</v>
      </c>
      <c r="B222" s="12" t="s">
        <v>599</v>
      </c>
      <c r="C222" s="9">
        <f>SUM(C223:C243)</f>
        <v>464</v>
      </c>
      <c r="D222" s="10">
        <v>2013603</v>
      </c>
      <c r="E222" s="12" t="s">
        <v>709</v>
      </c>
      <c r="F222" s="13">
        <v>0</v>
      </c>
    </row>
    <row r="223" spans="1:6" ht="16.5" customHeight="1">
      <c r="A223" s="7">
        <v>103050101</v>
      </c>
      <c r="B223" s="12" t="s">
        <v>600</v>
      </c>
      <c r="C223" s="13">
        <v>333</v>
      </c>
      <c r="D223" s="10">
        <v>2013650</v>
      </c>
      <c r="E223" s="12" t="s">
        <v>716</v>
      </c>
      <c r="F223" s="13">
        <v>0</v>
      </c>
    </row>
    <row r="224" spans="1:6" ht="16.5" customHeight="1">
      <c r="A224" s="7">
        <v>103050102</v>
      </c>
      <c r="B224" s="12" t="s">
        <v>601</v>
      </c>
      <c r="C224" s="13">
        <v>0</v>
      </c>
      <c r="D224" s="10">
        <v>2013699</v>
      </c>
      <c r="E224" s="12" t="s">
        <v>828</v>
      </c>
      <c r="F224" s="13">
        <v>0</v>
      </c>
    </row>
    <row r="225" spans="1:6" ht="16.5" customHeight="1">
      <c r="A225" s="7">
        <v>103050103</v>
      </c>
      <c r="B225" s="12" t="s">
        <v>602</v>
      </c>
      <c r="C225" s="13">
        <v>0</v>
      </c>
      <c r="D225" s="10">
        <v>20137</v>
      </c>
      <c r="E225" s="8" t="s">
        <v>829</v>
      </c>
      <c r="F225" s="9">
        <f>SUM(F226:F231)</f>
        <v>12</v>
      </c>
    </row>
    <row r="226" spans="1:6" ht="16.5" customHeight="1">
      <c r="A226" s="7">
        <v>103050105</v>
      </c>
      <c r="B226" s="12" t="s">
        <v>603</v>
      </c>
      <c r="C226" s="13">
        <v>0</v>
      </c>
      <c r="D226" s="10">
        <v>2013701</v>
      </c>
      <c r="E226" s="12" t="s">
        <v>707</v>
      </c>
      <c r="F226" s="13">
        <v>4</v>
      </c>
    </row>
    <row r="227" spans="1:6" ht="16.5" customHeight="1">
      <c r="A227" s="7">
        <v>103050107</v>
      </c>
      <c r="B227" s="12" t="s">
        <v>604</v>
      </c>
      <c r="C227" s="13">
        <v>0</v>
      </c>
      <c r="D227" s="10">
        <v>2013702</v>
      </c>
      <c r="E227" s="12" t="s">
        <v>708</v>
      </c>
      <c r="F227" s="13">
        <v>0</v>
      </c>
    </row>
    <row r="228" spans="1:6" ht="16.5" customHeight="1">
      <c r="A228" s="7">
        <v>103050108</v>
      </c>
      <c r="B228" s="12" t="s">
        <v>605</v>
      </c>
      <c r="C228" s="13">
        <v>0</v>
      </c>
      <c r="D228" s="10">
        <v>2013703</v>
      </c>
      <c r="E228" s="12" t="s">
        <v>709</v>
      </c>
      <c r="F228" s="13">
        <v>0</v>
      </c>
    </row>
    <row r="229" spans="1:6" ht="16.5" customHeight="1">
      <c r="A229" s="7">
        <v>103050109</v>
      </c>
      <c r="B229" s="12" t="s">
        <v>606</v>
      </c>
      <c r="C229" s="13">
        <v>0</v>
      </c>
      <c r="D229" s="10">
        <v>2013704</v>
      </c>
      <c r="E229" s="12" t="s">
        <v>830</v>
      </c>
      <c r="F229" s="13">
        <v>0</v>
      </c>
    </row>
    <row r="230" spans="1:6" ht="16.5" customHeight="1">
      <c r="A230" s="7">
        <v>103050110</v>
      </c>
      <c r="B230" s="12" t="s">
        <v>607</v>
      </c>
      <c r="C230" s="13">
        <v>0</v>
      </c>
      <c r="D230" s="10">
        <v>2013750</v>
      </c>
      <c r="E230" s="12" t="s">
        <v>716</v>
      </c>
      <c r="F230" s="13">
        <v>8</v>
      </c>
    </row>
    <row r="231" spans="1:6" ht="16.5" customHeight="1">
      <c r="A231" s="7">
        <v>103050111</v>
      </c>
      <c r="B231" s="12" t="s">
        <v>608</v>
      </c>
      <c r="C231" s="13">
        <v>0</v>
      </c>
      <c r="D231" s="10">
        <v>2013799</v>
      </c>
      <c r="E231" s="12" t="s">
        <v>831</v>
      </c>
      <c r="F231" s="13">
        <v>0</v>
      </c>
    </row>
    <row r="232" spans="1:6" ht="16.5" customHeight="1">
      <c r="A232" s="7">
        <v>103050112</v>
      </c>
      <c r="B232" s="12" t="s">
        <v>609</v>
      </c>
      <c r="C232" s="14">
        <v>0</v>
      </c>
      <c r="D232" s="10">
        <v>20138</v>
      </c>
      <c r="E232" s="8" t="s">
        <v>832</v>
      </c>
      <c r="F232" s="9">
        <f>SUM(F233:F246)</f>
        <v>1031</v>
      </c>
    </row>
    <row r="233" spans="1:6" ht="16.5" customHeight="1">
      <c r="A233" s="7">
        <v>103050113</v>
      </c>
      <c r="B233" s="12" t="s">
        <v>610</v>
      </c>
      <c r="C233" s="13">
        <v>0</v>
      </c>
      <c r="D233" s="10">
        <v>2013801</v>
      </c>
      <c r="E233" s="12" t="s">
        <v>707</v>
      </c>
      <c r="F233" s="13">
        <v>952</v>
      </c>
    </row>
    <row r="234" spans="1:6" ht="16.5" customHeight="1">
      <c r="A234" s="7">
        <v>103050114</v>
      </c>
      <c r="B234" s="12" t="s">
        <v>611</v>
      </c>
      <c r="C234" s="15">
        <v>17</v>
      </c>
      <c r="D234" s="10">
        <v>2013802</v>
      </c>
      <c r="E234" s="12" t="s">
        <v>708</v>
      </c>
      <c r="F234" s="13">
        <v>38</v>
      </c>
    </row>
    <row r="235" spans="1:6" ht="16.5" customHeight="1">
      <c r="A235" s="7">
        <v>103050115</v>
      </c>
      <c r="B235" s="12" t="s">
        <v>612</v>
      </c>
      <c r="C235" s="13">
        <v>0</v>
      </c>
      <c r="D235" s="10">
        <v>2013803</v>
      </c>
      <c r="E235" s="12" t="s">
        <v>709</v>
      </c>
      <c r="F235" s="13">
        <v>0</v>
      </c>
    </row>
    <row r="236" spans="1:6" ht="16.5" customHeight="1">
      <c r="A236" s="7">
        <v>103050116</v>
      </c>
      <c r="B236" s="12" t="s">
        <v>613</v>
      </c>
      <c r="C236" s="13">
        <v>0</v>
      </c>
      <c r="D236" s="10">
        <v>2013804</v>
      </c>
      <c r="E236" s="12" t="s">
        <v>833</v>
      </c>
      <c r="F236" s="13">
        <v>0</v>
      </c>
    </row>
    <row r="237" spans="1:6" ht="16.5" customHeight="1">
      <c r="A237" s="7">
        <v>103050117</v>
      </c>
      <c r="B237" s="12" t="s">
        <v>614</v>
      </c>
      <c r="C237" s="13">
        <v>2</v>
      </c>
      <c r="D237" s="10">
        <v>2013805</v>
      </c>
      <c r="E237" s="12" t="s">
        <v>834</v>
      </c>
      <c r="F237" s="13">
        <v>3</v>
      </c>
    </row>
    <row r="238" spans="1:6" ht="16.5" customHeight="1">
      <c r="A238" s="7">
        <v>103050119</v>
      </c>
      <c r="B238" s="12" t="s">
        <v>615</v>
      </c>
      <c r="C238" s="13">
        <v>0</v>
      </c>
      <c r="D238" s="10">
        <v>2013808</v>
      </c>
      <c r="E238" s="12" t="s">
        <v>748</v>
      </c>
      <c r="F238" s="13">
        <v>0</v>
      </c>
    </row>
    <row r="239" spans="1:6" ht="16.5" customHeight="1">
      <c r="A239" s="7">
        <v>103050120</v>
      </c>
      <c r="B239" s="12" t="s">
        <v>616</v>
      </c>
      <c r="C239" s="13">
        <v>0</v>
      </c>
      <c r="D239" s="10">
        <v>2013810</v>
      </c>
      <c r="E239" s="12" t="s">
        <v>835</v>
      </c>
      <c r="F239" s="13">
        <v>0</v>
      </c>
    </row>
    <row r="240" spans="1:6" ht="16.5" customHeight="1">
      <c r="A240" s="7">
        <v>103050121</v>
      </c>
      <c r="B240" s="12" t="s">
        <v>617</v>
      </c>
      <c r="C240" s="13">
        <v>0</v>
      </c>
      <c r="D240" s="10">
        <v>2013812</v>
      </c>
      <c r="E240" s="12" t="s">
        <v>836</v>
      </c>
      <c r="F240" s="13">
        <v>0</v>
      </c>
    </row>
    <row r="241" spans="1:6" ht="16.5" customHeight="1">
      <c r="A241" s="7">
        <v>103050122</v>
      </c>
      <c r="B241" s="12" t="s">
        <v>618</v>
      </c>
      <c r="C241" s="13">
        <v>0</v>
      </c>
      <c r="D241" s="10">
        <v>2013813</v>
      </c>
      <c r="E241" s="12" t="s">
        <v>837</v>
      </c>
      <c r="F241" s="13">
        <v>0</v>
      </c>
    </row>
    <row r="242" spans="1:6" ht="16.5" customHeight="1">
      <c r="A242" s="7">
        <v>103050123</v>
      </c>
      <c r="B242" s="12" t="s">
        <v>619</v>
      </c>
      <c r="C242" s="13">
        <v>10</v>
      </c>
      <c r="D242" s="10">
        <v>2013814</v>
      </c>
      <c r="E242" s="12" t="s">
        <v>838</v>
      </c>
      <c r="F242" s="13">
        <v>0</v>
      </c>
    </row>
    <row r="243" spans="1:6" ht="16.5" customHeight="1">
      <c r="A243" s="7">
        <v>103050199</v>
      </c>
      <c r="B243" s="12" t="s">
        <v>620</v>
      </c>
      <c r="C243" s="13">
        <v>102</v>
      </c>
      <c r="D243" s="10">
        <v>2013815</v>
      </c>
      <c r="E243" s="12" t="s">
        <v>839</v>
      </c>
      <c r="F243" s="13">
        <v>0</v>
      </c>
    </row>
    <row r="244" spans="1:6" ht="16.5" customHeight="1">
      <c r="A244" s="7">
        <v>1030502</v>
      </c>
      <c r="B244" s="12" t="s">
        <v>621</v>
      </c>
      <c r="C244" s="13">
        <v>0</v>
      </c>
      <c r="D244" s="10">
        <v>2013816</v>
      </c>
      <c r="E244" s="12" t="s">
        <v>840</v>
      </c>
      <c r="F244" s="13">
        <v>0</v>
      </c>
    </row>
    <row r="245" spans="1:6" ht="16.5" customHeight="1">
      <c r="A245" s="7">
        <v>1030503</v>
      </c>
      <c r="B245" s="12" t="s">
        <v>622</v>
      </c>
      <c r="C245" s="13">
        <v>0</v>
      </c>
      <c r="D245" s="10">
        <v>2013850</v>
      </c>
      <c r="E245" s="12" t="s">
        <v>716</v>
      </c>
      <c r="F245" s="13">
        <v>38</v>
      </c>
    </row>
    <row r="246" spans="1:6" ht="16.5" customHeight="1">
      <c r="A246" s="7">
        <v>1030509</v>
      </c>
      <c r="B246" s="12" t="s">
        <v>623</v>
      </c>
      <c r="C246" s="13">
        <v>0</v>
      </c>
      <c r="D246" s="10">
        <v>2013899</v>
      </c>
      <c r="E246" s="12" t="s">
        <v>841</v>
      </c>
      <c r="F246" s="13">
        <v>0</v>
      </c>
    </row>
    <row r="247" spans="1:6" ht="16.5" customHeight="1">
      <c r="A247" s="7">
        <v>10306</v>
      </c>
      <c r="B247" s="8" t="s">
        <v>624</v>
      </c>
      <c r="C247" s="9">
        <f>C248+C252+C255+C257+C259+C260+C264+C265</f>
        <v>0</v>
      </c>
      <c r="D247" s="10">
        <v>20199</v>
      </c>
      <c r="E247" s="8" t="s">
        <v>842</v>
      </c>
      <c r="F247" s="9">
        <f>SUM(F248:F249)</f>
        <v>87</v>
      </c>
    </row>
    <row r="248" spans="1:6" ht="16.5" customHeight="1">
      <c r="A248" s="7">
        <v>1030601</v>
      </c>
      <c r="B248" s="12" t="s">
        <v>625</v>
      </c>
      <c r="C248" s="9">
        <f>C249+C250+C251</f>
        <v>0</v>
      </c>
      <c r="D248" s="10">
        <v>2019901</v>
      </c>
      <c r="E248" s="12" t="s">
        <v>843</v>
      </c>
      <c r="F248" s="13">
        <v>0</v>
      </c>
    </row>
    <row r="249" spans="1:6" ht="16.5" customHeight="1">
      <c r="A249" s="7">
        <v>103060101</v>
      </c>
      <c r="B249" s="12" t="s">
        <v>626</v>
      </c>
      <c r="C249" s="13">
        <v>0</v>
      </c>
      <c r="D249" s="10">
        <v>2019999</v>
      </c>
      <c r="E249" s="12" t="s">
        <v>844</v>
      </c>
      <c r="F249" s="13">
        <v>87</v>
      </c>
    </row>
    <row r="250" spans="1:6" ht="16.5" customHeight="1">
      <c r="A250" s="7">
        <v>103060102</v>
      </c>
      <c r="B250" s="12" t="s">
        <v>627</v>
      </c>
      <c r="C250" s="13">
        <v>0</v>
      </c>
      <c r="D250" s="10">
        <v>202</v>
      </c>
      <c r="E250" s="8" t="s">
        <v>845</v>
      </c>
      <c r="F250" s="9">
        <f>F251+F258+F261+F264+F270+F275+F277+F282+F288</f>
        <v>0</v>
      </c>
    </row>
    <row r="251" spans="1:6" ht="16.5" customHeight="1">
      <c r="A251" s="7">
        <v>103060199</v>
      </c>
      <c r="B251" s="12" t="s">
        <v>628</v>
      </c>
      <c r="C251" s="13">
        <v>0</v>
      </c>
      <c r="D251" s="10">
        <v>20201</v>
      </c>
      <c r="E251" s="8" t="s">
        <v>846</v>
      </c>
      <c r="F251" s="9">
        <f>SUM(F252:F257)</f>
        <v>0</v>
      </c>
    </row>
    <row r="252" spans="1:6" ht="16.5" customHeight="1">
      <c r="A252" s="7">
        <v>1030602</v>
      </c>
      <c r="B252" s="12" t="s">
        <v>629</v>
      </c>
      <c r="C252" s="9">
        <f>C253+C254</f>
        <v>0</v>
      </c>
      <c r="D252" s="10">
        <v>2020101</v>
      </c>
      <c r="E252" s="12" t="s">
        <v>707</v>
      </c>
      <c r="F252" s="13">
        <v>0</v>
      </c>
    </row>
    <row r="253" spans="1:6" ht="16.5" customHeight="1">
      <c r="A253" s="7">
        <v>103060201</v>
      </c>
      <c r="B253" s="12" t="s">
        <v>630</v>
      </c>
      <c r="C253" s="13">
        <v>0</v>
      </c>
      <c r="D253" s="10">
        <v>2020102</v>
      </c>
      <c r="E253" s="12" t="s">
        <v>708</v>
      </c>
      <c r="F253" s="13">
        <v>0</v>
      </c>
    </row>
    <row r="254" spans="1:6" ht="16.5" customHeight="1">
      <c r="A254" s="7">
        <v>103060299</v>
      </c>
      <c r="B254" s="12" t="s">
        <v>631</v>
      </c>
      <c r="C254" s="13">
        <v>0</v>
      </c>
      <c r="D254" s="10">
        <v>2020103</v>
      </c>
      <c r="E254" s="12" t="s">
        <v>709</v>
      </c>
      <c r="F254" s="13">
        <v>0</v>
      </c>
    </row>
    <row r="255" spans="1:6" ht="16.5" customHeight="1">
      <c r="A255" s="7">
        <v>1030603</v>
      </c>
      <c r="B255" s="12" t="s">
        <v>632</v>
      </c>
      <c r="C255" s="9">
        <f>C256</f>
        <v>0</v>
      </c>
      <c r="D255" s="10">
        <v>2020104</v>
      </c>
      <c r="E255" s="12" t="s">
        <v>813</v>
      </c>
      <c r="F255" s="13">
        <v>0</v>
      </c>
    </row>
    <row r="256" spans="1:6" ht="16.5" customHeight="1">
      <c r="A256" s="7">
        <v>103060399</v>
      </c>
      <c r="B256" s="12" t="s">
        <v>633</v>
      </c>
      <c r="C256" s="13">
        <v>0</v>
      </c>
      <c r="D256" s="10">
        <v>2020150</v>
      </c>
      <c r="E256" s="12" t="s">
        <v>716</v>
      </c>
      <c r="F256" s="13">
        <v>0</v>
      </c>
    </row>
    <row r="257" spans="1:6" ht="16.5" customHeight="1">
      <c r="A257" s="7">
        <v>1030604</v>
      </c>
      <c r="B257" s="12" t="s">
        <v>634</v>
      </c>
      <c r="C257" s="9">
        <f>C258</f>
        <v>0</v>
      </c>
      <c r="D257" s="10">
        <v>2020199</v>
      </c>
      <c r="E257" s="12" t="s">
        <v>847</v>
      </c>
      <c r="F257" s="13">
        <v>0</v>
      </c>
    </row>
    <row r="258" spans="1:6" ht="16.5" customHeight="1">
      <c r="A258" s="7">
        <v>103060499</v>
      </c>
      <c r="B258" s="12" t="s">
        <v>635</v>
      </c>
      <c r="C258" s="13">
        <v>0</v>
      </c>
      <c r="D258" s="10">
        <v>20202</v>
      </c>
      <c r="E258" s="8" t="s">
        <v>848</v>
      </c>
      <c r="F258" s="9">
        <f>SUM(F259:F260)</f>
        <v>0</v>
      </c>
    </row>
    <row r="259" spans="1:6" ht="16.5" customHeight="1">
      <c r="A259" s="7">
        <v>1030605</v>
      </c>
      <c r="B259" s="12" t="s">
        <v>636</v>
      </c>
      <c r="C259" s="13">
        <v>0</v>
      </c>
      <c r="D259" s="10">
        <v>2020201</v>
      </c>
      <c r="E259" s="12" t="s">
        <v>849</v>
      </c>
      <c r="F259" s="13">
        <v>0</v>
      </c>
    </row>
    <row r="260" spans="1:6" ht="16.5" customHeight="1">
      <c r="A260" s="7">
        <v>1030606</v>
      </c>
      <c r="B260" s="12" t="s">
        <v>637</v>
      </c>
      <c r="C260" s="9">
        <f>SUM(C261:C263)</f>
        <v>0</v>
      </c>
      <c r="D260" s="10">
        <v>2020202</v>
      </c>
      <c r="E260" s="12" t="s">
        <v>850</v>
      </c>
      <c r="F260" s="13">
        <v>0</v>
      </c>
    </row>
    <row r="261" spans="1:6" ht="16.5" customHeight="1">
      <c r="A261" s="7">
        <v>103060601</v>
      </c>
      <c r="B261" s="12" t="s">
        <v>638</v>
      </c>
      <c r="C261" s="13">
        <v>0</v>
      </c>
      <c r="D261" s="10">
        <v>20203</v>
      </c>
      <c r="E261" s="8" t="s">
        <v>851</v>
      </c>
      <c r="F261" s="9">
        <f>SUM(F262:F263)</f>
        <v>0</v>
      </c>
    </row>
    <row r="262" spans="1:6" ht="16.5" customHeight="1">
      <c r="A262" s="7">
        <v>103060602</v>
      </c>
      <c r="B262" s="12" t="s">
        <v>639</v>
      </c>
      <c r="C262" s="13">
        <v>0</v>
      </c>
      <c r="D262" s="10">
        <v>2020304</v>
      </c>
      <c r="E262" s="12" t="s">
        <v>852</v>
      </c>
      <c r="F262" s="13">
        <v>0</v>
      </c>
    </row>
    <row r="263" spans="1:6" ht="16.5" customHeight="1">
      <c r="A263" s="7">
        <v>103060699</v>
      </c>
      <c r="B263" s="12" t="s">
        <v>640</v>
      </c>
      <c r="C263" s="13">
        <v>0</v>
      </c>
      <c r="D263" s="10">
        <v>2020306</v>
      </c>
      <c r="E263" s="12" t="s">
        <v>853</v>
      </c>
      <c r="F263" s="13">
        <v>0</v>
      </c>
    </row>
    <row r="264" spans="1:6" ht="16.5" customHeight="1">
      <c r="A264" s="7">
        <v>1030607</v>
      </c>
      <c r="B264" s="12" t="s">
        <v>641</v>
      </c>
      <c r="C264" s="13">
        <v>0</v>
      </c>
      <c r="D264" s="10">
        <v>20204</v>
      </c>
      <c r="E264" s="8" t="s">
        <v>854</v>
      </c>
      <c r="F264" s="9">
        <f>SUM(F265:F269)</f>
        <v>0</v>
      </c>
    </row>
    <row r="265" spans="1:6" ht="16.5" customHeight="1">
      <c r="A265" s="7">
        <v>1030699</v>
      </c>
      <c r="B265" s="12" t="s">
        <v>642</v>
      </c>
      <c r="C265" s="13">
        <v>0</v>
      </c>
      <c r="D265" s="10">
        <v>2020401</v>
      </c>
      <c r="E265" s="12" t="s">
        <v>855</v>
      </c>
      <c r="F265" s="13">
        <v>0</v>
      </c>
    </row>
    <row r="266" spans="1:6" ht="16.5" customHeight="1">
      <c r="A266" s="7">
        <v>10307</v>
      </c>
      <c r="B266" s="8" t="s">
        <v>643</v>
      </c>
      <c r="C266" s="9">
        <f>SUM(C267:C271,C276:C280,C283:C286,C291:C295,C298:C299)</f>
        <v>665</v>
      </c>
      <c r="D266" s="10">
        <v>2020402</v>
      </c>
      <c r="E266" s="12" t="s">
        <v>856</v>
      </c>
      <c r="F266" s="13">
        <v>0</v>
      </c>
    </row>
    <row r="267" spans="1:6" ht="16.5" customHeight="1">
      <c r="A267" s="7">
        <v>1030701</v>
      </c>
      <c r="B267" s="12" t="s">
        <v>644</v>
      </c>
      <c r="C267" s="13">
        <v>0</v>
      </c>
      <c r="D267" s="10">
        <v>2020403</v>
      </c>
      <c r="E267" s="12" t="s">
        <v>857</v>
      </c>
      <c r="F267" s="13">
        <v>0</v>
      </c>
    </row>
    <row r="268" spans="1:6" ht="16.5" customHeight="1">
      <c r="A268" s="7">
        <v>1030702</v>
      </c>
      <c r="B268" s="12" t="s">
        <v>645</v>
      </c>
      <c r="C268" s="13">
        <v>0</v>
      </c>
      <c r="D268" s="10">
        <v>2020404</v>
      </c>
      <c r="E268" s="12" t="s">
        <v>858</v>
      </c>
      <c r="F268" s="13">
        <v>0</v>
      </c>
    </row>
    <row r="269" spans="1:6" ht="16.5" customHeight="1">
      <c r="A269" s="7">
        <v>1030703</v>
      </c>
      <c r="B269" s="12" t="s">
        <v>646</v>
      </c>
      <c r="C269" s="13">
        <v>0</v>
      </c>
      <c r="D269" s="10">
        <v>2020499</v>
      </c>
      <c r="E269" s="12" t="s">
        <v>859</v>
      </c>
      <c r="F269" s="13">
        <v>0</v>
      </c>
    </row>
    <row r="270" spans="1:6" ht="16.5" customHeight="1">
      <c r="A270" s="7">
        <v>1030704</v>
      </c>
      <c r="B270" s="12" t="s">
        <v>647</v>
      </c>
      <c r="C270" s="13">
        <v>0</v>
      </c>
      <c r="D270" s="10">
        <v>20205</v>
      </c>
      <c r="E270" s="8" t="s">
        <v>860</v>
      </c>
      <c r="F270" s="9">
        <f>SUM(F271:F274)</f>
        <v>0</v>
      </c>
    </row>
    <row r="271" spans="1:6" ht="16.5" customHeight="1">
      <c r="A271" s="7">
        <v>1030705</v>
      </c>
      <c r="B271" s="12" t="s">
        <v>648</v>
      </c>
      <c r="C271" s="9">
        <f>SUM(C272:C275)</f>
        <v>258</v>
      </c>
      <c r="D271" s="10">
        <v>2020503</v>
      </c>
      <c r="E271" s="12" t="s">
        <v>861</v>
      </c>
      <c r="F271" s="13">
        <v>0</v>
      </c>
    </row>
    <row r="272" spans="1:6" ht="16.5" customHeight="1">
      <c r="A272" s="7">
        <v>103070501</v>
      </c>
      <c r="B272" s="12" t="s">
        <v>649</v>
      </c>
      <c r="C272" s="13">
        <v>0</v>
      </c>
      <c r="D272" s="10">
        <v>2020504</v>
      </c>
      <c r="E272" s="12" t="s">
        <v>862</v>
      </c>
      <c r="F272" s="13">
        <v>0</v>
      </c>
    </row>
    <row r="273" spans="1:6" ht="16.5" customHeight="1">
      <c r="A273" s="7">
        <v>103070502</v>
      </c>
      <c r="B273" s="12" t="s">
        <v>650</v>
      </c>
      <c r="C273" s="13">
        <v>0</v>
      </c>
      <c r="D273" s="10">
        <v>2020505</v>
      </c>
      <c r="E273" s="12" t="s">
        <v>863</v>
      </c>
      <c r="F273" s="13">
        <v>0</v>
      </c>
    </row>
    <row r="274" spans="1:6" ht="16.5" customHeight="1">
      <c r="A274" s="7">
        <v>103070503</v>
      </c>
      <c r="B274" s="12" t="s">
        <v>651</v>
      </c>
      <c r="C274" s="13">
        <v>0</v>
      </c>
      <c r="D274" s="10">
        <v>2020599</v>
      </c>
      <c r="E274" s="12" t="s">
        <v>864</v>
      </c>
      <c r="F274" s="13">
        <v>0</v>
      </c>
    </row>
    <row r="275" spans="1:6" ht="16.5" customHeight="1">
      <c r="A275" s="7">
        <v>103070599</v>
      </c>
      <c r="B275" s="12" t="s">
        <v>652</v>
      </c>
      <c r="C275" s="13">
        <v>258</v>
      </c>
      <c r="D275" s="10">
        <v>20206</v>
      </c>
      <c r="E275" s="8" t="s">
        <v>865</v>
      </c>
      <c r="F275" s="9">
        <f>F276</f>
        <v>0</v>
      </c>
    </row>
    <row r="276" spans="1:6" ht="16.5" customHeight="1">
      <c r="A276" s="7">
        <v>1030706</v>
      </c>
      <c r="B276" s="12" t="s">
        <v>653</v>
      </c>
      <c r="C276" s="13">
        <v>392</v>
      </c>
      <c r="D276" s="10">
        <v>2020601</v>
      </c>
      <c r="E276" s="12" t="s">
        <v>866</v>
      </c>
      <c r="F276" s="13">
        <v>0</v>
      </c>
    </row>
    <row r="277" spans="1:6" ht="16.5" customHeight="1">
      <c r="A277" s="7">
        <v>1030707</v>
      </c>
      <c r="B277" s="12" t="s">
        <v>654</v>
      </c>
      <c r="C277" s="13">
        <v>0</v>
      </c>
      <c r="D277" s="10">
        <v>20207</v>
      </c>
      <c r="E277" s="8" t="s">
        <v>867</v>
      </c>
      <c r="F277" s="9">
        <f>SUM(F278:F281)</f>
        <v>0</v>
      </c>
    </row>
    <row r="278" spans="1:6" ht="16.5" customHeight="1">
      <c r="A278" s="7">
        <v>1030708</v>
      </c>
      <c r="B278" s="12" t="s">
        <v>655</v>
      </c>
      <c r="C278" s="13">
        <v>0</v>
      </c>
      <c r="D278" s="10">
        <v>2020701</v>
      </c>
      <c r="E278" s="12" t="s">
        <v>868</v>
      </c>
      <c r="F278" s="13">
        <v>0</v>
      </c>
    </row>
    <row r="279" spans="1:6" ht="16.5" customHeight="1">
      <c r="A279" s="7">
        <v>1030709</v>
      </c>
      <c r="B279" s="12" t="s">
        <v>656</v>
      </c>
      <c r="C279" s="13">
        <v>0</v>
      </c>
      <c r="D279" s="10">
        <v>2020702</v>
      </c>
      <c r="E279" s="12" t="s">
        <v>869</v>
      </c>
      <c r="F279" s="13">
        <v>0</v>
      </c>
    </row>
    <row r="280" spans="1:6" ht="16.5" customHeight="1">
      <c r="A280" s="7">
        <v>1030710</v>
      </c>
      <c r="B280" s="12" t="s">
        <v>657</v>
      </c>
      <c r="C280" s="9">
        <f>C281+C282</f>
        <v>0</v>
      </c>
      <c r="D280" s="10">
        <v>2020703</v>
      </c>
      <c r="E280" s="12" t="s">
        <v>870</v>
      </c>
      <c r="F280" s="13">
        <v>0</v>
      </c>
    </row>
    <row r="281" spans="1:6" ht="16.5" customHeight="1">
      <c r="A281" s="7">
        <v>103071001</v>
      </c>
      <c r="B281" s="12" t="s">
        <v>658</v>
      </c>
      <c r="C281" s="13">
        <v>0</v>
      </c>
      <c r="D281" s="10">
        <v>2020799</v>
      </c>
      <c r="E281" s="12" t="s">
        <v>871</v>
      </c>
      <c r="F281" s="13">
        <v>0</v>
      </c>
    </row>
    <row r="282" spans="1:6" ht="16.5" customHeight="1">
      <c r="A282" s="7">
        <v>103071002</v>
      </c>
      <c r="B282" s="12" t="s">
        <v>659</v>
      </c>
      <c r="C282" s="13">
        <v>0</v>
      </c>
      <c r="D282" s="10">
        <v>20208</v>
      </c>
      <c r="E282" s="8" t="s">
        <v>872</v>
      </c>
      <c r="F282" s="9">
        <f>SUM(F283:F287)</f>
        <v>0</v>
      </c>
    </row>
    <row r="283" spans="1:6" ht="16.5" customHeight="1">
      <c r="A283" s="7">
        <v>1030711</v>
      </c>
      <c r="B283" s="12" t="s">
        <v>660</v>
      </c>
      <c r="C283" s="13">
        <v>0</v>
      </c>
      <c r="D283" s="10">
        <v>2020801</v>
      </c>
      <c r="E283" s="12" t="s">
        <v>707</v>
      </c>
      <c r="F283" s="13">
        <v>0</v>
      </c>
    </row>
    <row r="284" spans="1:6" ht="16.5" customHeight="1">
      <c r="A284" s="7">
        <v>1030712</v>
      </c>
      <c r="B284" s="12" t="s">
        <v>661</v>
      </c>
      <c r="C284" s="13">
        <v>0</v>
      </c>
      <c r="D284" s="10">
        <v>2020802</v>
      </c>
      <c r="E284" s="12" t="s">
        <v>708</v>
      </c>
      <c r="F284" s="13">
        <v>0</v>
      </c>
    </row>
    <row r="285" spans="1:6" ht="16.5" customHeight="1">
      <c r="A285" s="7">
        <v>1030713</v>
      </c>
      <c r="B285" s="12" t="s">
        <v>662</v>
      </c>
      <c r="C285" s="13">
        <v>0</v>
      </c>
      <c r="D285" s="10">
        <v>2020803</v>
      </c>
      <c r="E285" s="12" t="s">
        <v>709</v>
      </c>
      <c r="F285" s="13">
        <v>0</v>
      </c>
    </row>
    <row r="286" spans="1:6" ht="16.5" customHeight="1">
      <c r="A286" s="7">
        <v>1030714</v>
      </c>
      <c r="B286" s="12" t="s">
        <v>663</v>
      </c>
      <c r="C286" s="9">
        <f>SUM(C287:C290)</f>
        <v>0</v>
      </c>
      <c r="D286" s="10">
        <v>2020850</v>
      </c>
      <c r="E286" s="12" t="s">
        <v>716</v>
      </c>
      <c r="F286" s="13">
        <v>0</v>
      </c>
    </row>
    <row r="287" spans="1:6" ht="16.5" customHeight="1">
      <c r="A287" s="7">
        <v>103071401</v>
      </c>
      <c r="B287" s="12" t="s">
        <v>664</v>
      </c>
      <c r="C287" s="13">
        <v>0</v>
      </c>
      <c r="D287" s="10">
        <v>2020899</v>
      </c>
      <c r="E287" s="12" t="s">
        <v>873</v>
      </c>
      <c r="F287" s="13">
        <v>0</v>
      </c>
    </row>
    <row r="288" spans="1:6" ht="16.5" customHeight="1">
      <c r="A288" s="7">
        <v>103071402</v>
      </c>
      <c r="B288" s="12" t="s">
        <v>665</v>
      </c>
      <c r="C288" s="13">
        <v>0</v>
      </c>
      <c r="D288" s="10">
        <v>20299</v>
      </c>
      <c r="E288" s="8" t="s">
        <v>874</v>
      </c>
      <c r="F288" s="9">
        <f aca="true" t="shared" si="0" ref="F288:F293">F289</f>
        <v>0</v>
      </c>
    </row>
    <row r="289" spans="1:6" ht="16.5" customHeight="1">
      <c r="A289" s="7">
        <v>103071404</v>
      </c>
      <c r="B289" s="12" t="s">
        <v>666</v>
      </c>
      <c r="C289" s="13">
        <v>0</v>
      </c>
      <c r="D289" s="10">
        <v>2029901</v>
      </c>
      <c r="E289" s="12" t="s">
        <v>875</v>
      </c>
      <c r="F289" s="13">
        <v>0</v>
      </c>
    </row>
    <row r="290" spans="1:6" ht="16.5" customHeight="1">
      <c r="A290" s="7">
        <v>103071405</v>
      </c>
      <c r="B290" s="12" t="s">
        <v>667</v>
      </c>
      <c r="C290" s="13">
        <v>0</v>
      </c>
      <c r="D290" s="10">
        <v>203</v>
      </c>
      <c r="E290" s="8" t="s">
        <v>876</v>
      </c>
      <c r="F290" s="9">
        <f>SUM(F291,F293,F295,F297,F307)</f>
        <v>10</v>
      </c>
    </row>
    <row r="291" spans="1:6" ht="16.5" customHeight="1">
      <c r="A291" s="7">
        <v>1030715</v>
      </c>
      <c r="B291" s="12" t="s">
        <v>668</v>
      </c>
      <c r="C291" s="13">
        <v>0</v>
      </c>
      <c r="D291" s="10">
        <v>20301</v>
      </c>
      <c r="E291" s="8" t="s">
        <v>877</v>
      </c>
      <c r="F291" s="9">
        <f t="shared" si="0"/>
        <v>0</v>
      </c>
    </row>
    <row r="292" spans="1:6" ht="16.5" customHeight="1">
      <c r="A292" s="7">
        <v>1030716</v>
      </c>
      <c r="B292" s="12" t="s">
        <v>669</v>
      </c>
      <c r="C292" s="13">
        <v>0</v>
      </c>
      <c r="D292" s="10">
        <v>2030101</v>
      </c>
      <c r="E292" s="12" t="s">
        <v>878</v>
      </c>
      <c r="F292" s="13">
        <v>0</v>
      </c>
    </row>
    <row r="293" spans="1:6" ht="16.5" customHeight="1">
      <c r="A293" s="7">
        <v>1030717</v>
      </c>
      <c r="B293" s="12" t="s">
        <v>670</v>
      </c>
      <c r="C293" s="13">
        <v>0</v>
      </c>
      <c r="D293" s="10">
        <v>20304</v>
      </c>
      <c r="E293" s="8" t="s">
        <v>879</v>
      </c>
      <c r="F293" s="9">
        <f t="shared" si="0"/>
        <v>0</v>
      </c>
    </row>
    <row r="294" spans="1:6" ht="16.5" customHeight="1">
      <c r="A294" s="7" t="s">
        <v>671</v>
      </c>
      <c r="B294" s="12" t="s">
        <v>672</v>
      </c>
      <c r="C294" s="13">
        <v>0</v>
      </c>
      <c r="D294" s="10">
        <v>2030401</v>
      </c>
      <c r="E294" s="12" t="s">
        <v>880</v>
      </c>
      <c r="F294" s="13">
        <v>0</v>
      </c>
    </row>
    <row r="295" spans="1:6" ht="16.5" customHeight="1">
      <c r="A295" s="7" t="s">
        <v>673</v>
      </c>
      <c r="B295" s="12" t="s">
        <v>674</v>
      </c>
      <c r="C295" s="9">
        <f>SUM(C296:C297)</f>
        <v>0</v>
      </c>
      <c r="D295" s="10">
        <v>20305</v>
      </c>
      <c r="E295" s="8" t="s">
        <v>881</v>
      </c>
      <c r="F295" s="9">
        <f>F296</f>
        <v>0</v>
      </c>
    </row>
    <row r="296" spans="1:6" ht="16.5" customHeight="1">
      <c r="A296" s="7" t="s">
        <v>675</v>
      </c>
      <c r="B296" s="12" t="s">
        <v>676</v>
      </c>
      <c r="C296" s="13">
        <v>0</v>
      </c>
      <c r="D296" s="10">
        <v>2030501</v>
      </c>
      <c r="E296" s="12" t="s">
        <v>882</v>
      </c>
      <c r="F296" s="13">
        <v>0</v>
      </c>
    </row>
    <row r="297" spans="1:6" ht="16.5" customHeight="1">
      <c r="A297" s="7" t="s">
        <v>677</v>
      </c>
      <c r="B297" s="12" t="s">
        <v>678</v>
      </c>
      <c r="C297" s="13">
        <v>0</v>
      </c>
      <c r="D297" s="10">
        <v>20306</v>
      </c>
      <c r="E297" s="8" t="s">
        <v>883</v>
      </c>
      <c r="F297" s="9">
        <f>SUM(F298:F306)</f>
        <v>0</v>
      </c>
    </row>
    <row r="298" spans="1:6" ht="16.5" customHeight="1">
      <c r="A298" s="7" t="s">
        <v>679</v>
      </c>
      <c r="B298" s="12" t="s">
        <v>680</v>
      </c>
      <c r="C298" s="13">
        <v>0</v>
      </c>
      <c r="D298" s="10">
        <v>2030601</v>
      </c>
      <c r="E298" s="12" t="s">
        <v>884</v>
      </c>
      <c r="F298" s="13">
        <v>0</v>
      </c>
    </row>
    <row r="299" spans="1:6" ht="16.5" customHeight="1">
      <c r="A299" s="7">
        <v>1030799</v>
      </c>
      <c r="B299" s="12" t="s">
        <v>681</v>
      </c>
      <c r="C299" s="13">
        <v>15</v>
      </c>
      <c r="D299" s="10">
        <v>2030602</v>
      </c>
      <c r="E299" s="12" t="s">
        <v>885</v>
      </c>
      <c r="F299" s="13">
        <v>0</v>
      </c>
    </row>
    <row r="300" spans="1:6" ht="16.5" customHeight="1">
      <c r="A300" s="7">
        <v>10308</v>
      </c>
      <c r="B300" s="8" t="s">
        <v>682</v>
      </c>
      <c r="C300" s="9">
        <f>SUM(C301:C302)</f>
        <v>61</v>
      </c>
      <c r="D300" s="10">
        <v>2030603</v>
      </c>
      <c r="E300" s="12" t="s">
        <v>886</v>
      </c>
      <c r="F300" s="13">
        <v>0</v>
      </c>
    </row>
    <row r="301" spans="1:6" ht="16.5" customHeight="1">
      <c r="A301" s="7">
        <v>1030801</v>
      </c>
      <c r="B301" s="12" t="s">
        <v>683</v>
      </c>
      <c r="C301" s="13">
        <v>0</v>
      </c>
      <c r="D301" s="10">
        <v>2030604</v>
      </c>
      <c r="E301" s="12" t="s">
        <v>887</v>
      </c>
      <c r="F301" s="13">
        <v>0</v>
      </c>
    </row>
    <row r="302" spans="1:6" ht="16.5" customHeight="1">
      <c r="A302" s="7">
        <v>1030802</v>
      </c>
      <c r="B302" s="12" t="s">
        <v>684</v>
      </c>
      <c r="C302" s="13">
        <v>61</v>
      </c>
      <c r="D302" s="10">
        <v>2030605</v>
      </c>
      <c r="E302" s="12" t="s">
        <v>888</v>
      </c>
      <c r="F302" s="13">
        <v>0</v>
      </c>
    </row>
    <row r="303" spans="1:6" ht="16.5" customHeight="1">
      <c r="A303" s="7">
        <v>10309</v>
      </c>
      <c r="B303" s="8" t="s">
        <v>685</v>
      </c>
      <c r="C303" s="9">
        <f>SUM(C304:C308)</f>
        <v>77</v>
      </c>
      <c r="D303" s="10">
        <v>2030606</v>
      </c>
      <c r="E303" s="12" t="s">
        <v>889</v>
      </c>
      <c r="F303" s="13">
        <v>0</v>
      </c>
    </row>
    <row r="304" spans="1:6" ht="16.5" customHeight="1">
      <c r="A304" s="7">
        <v>1030901</v>
      </c>
      <c r="B304" s="12" t="s">
        <v>686</v>
      </c>
      <c r="C304" s="13">
        <v>0</v>
      </c>
      <c r="D304" s="10">
        <v>2030607</v>
      </c>
      <c r="E304" s="12" t="s">
        <v>890</v>
      </c>
      <c r="F304" s="13">
        <v>0</v>
      </c>
    </row>
    <row r="305" spans="1:6" ht="16.5" customHeight="1">
      <c r="A305" s="7">
        <v>1030902</v>
      </c>
      <c r="B305" s="12" t="s">
        <v>687</v>
      </c>
      <c r="C305" s="13">
        <v>0</v>
      </c>
      <c r="D305" s="10">
        <v>2030608</v>
      </c>
      <c r="E305" s="12" t="s">
        <v>891</v>
      </c>
      <c r="F305" s="13">
        <v>0</v>
      </c>
    </row>
    <row r="306" spans="1:6" ht="16.5" customHeight="1">
      <c r="A306" s="7">
        <v>1030903</v>
      </c>
      <c r="B306" s="12" t="s">
        <v>688</v>
      </c>
      <c r="C306" s="13">
        <v>77</v>
      </c>
      <c r="D306" s="10">
        <v>2030699</v>
      </c>
      <c r="E306" s="12" t="s">
        <v>892</v>
      </c>
      <c r="F306" s="13">
        <v>0</v>
      </c>
    </row>
    <row r="307" spans="1:6" ht="16.5" customHeight="1">
      <c r="A307" s="7">
        <v>1030904</v>
      </c>
      <c r="B307" s="12" t="s">
        <v>689</v>
      </c>
      <c r="C307" s="13">
        <v>0</v>
      </c>
      <c r="D307" s="10">
        <v>20399</v>
      </c>
      <c r="E307" s="8" t="s">
        <v>893</v>
      </c>
      <c r="F307" s="9">
        <f>F308</f>
        <v>10</v>
      </c>
    </row>
    <row r="308" spans="1:6" ht="16.5" customHeight="1">
      <c r="A308" s="7">
        <v>1030999</v>
      </c>
      <c r="B308" s="12" t="s">
        <v>690</v>
      </c>
      <c r="C308" s="13">
        <v>0</v>
      </c>
      <c r="D308" s="10">
        <v>2039901</v>
      </c>
      <c r="E308" s="12" t="s">
        <v>894</v>
      </c>
      <c r="F308" s="13">
        <v>10</v>
      </c>
    </row>
    <row r="309" spans="1:6" ht="16.5" customHeight="1">
      <c r="A309" s="7">
        <v>10399</v>
      </c>
      <c r="B309" s="8" t="s">
        <v>691</v>
      </c>
      <c r="C309" s="9">
        <f>SUM(C310:C316)</f>
        <v>0</v>
      </c>
      <c r="D309" s="10">
        <v>204</v>
      </c>
      <c r="E309" s="8" t="s">
        <v>895</v>
      </c>
      <c r="F309" s="9">
        <f>F310+F313+F324+F331+F339+F348+F364+F374+F384+F392+F398</f>
        <v>6949</v>
      </c>
    </row>
    <row r="310" spans="1:6" ht="16.5" customHeight="1">
      <c r="A310" s="7">
        <v>1039904</v>
      </c>
      <c r="B310" s="12" t="s">
        <v>692</v>
      </c>
      <c r="C310" s="13">
        <v>0</v>
      </c>
      <c r="D310" s="10">
        <v>20401</v>
      </c>
      <c r="E310" s="8" t="s">
        <v>896</v>
      </c>
      <c r="F310" s="9">
        <f>SUM(F311:F312)</f>
        <v>0</v>
      </c>
    </row>
    <row r="311" spans="1:6" ht="16.5" customHeight="1">
      <c r="A311" s="7">
        <v>1039907</v>
      </c>
      <c r="B311" s="12" t="s">
        <v>693</v>
      </c>
      <c r="C311" s="13">
        <v>0</v>
      </c>
      <c r="D311" s="10">
        <v>2040101</v>
      </c>
      <c r="E311" s="12" t="s">
        <v>897</v>
      </c>
      <c r="F311" s="13">
        <v>0</v>
      </c>
    </row>
    <row r="312" spans="1:6" ht="16.5" customHeight="1">
      <c r="A312" s="7">
        <v>1039908</v>
      </c>
      <c r="B312" s="12" t="s">
        <v>694</v>
      </c>
      <c r="C312" s="13">
        <v>0</v>
      </c>
      <c r="D312" s="10">
        <v>2040199</v>
      </c>
      <c r="E312" s="12" t="s">
        <v>898</v>
      </c>
      <c r="F312" s="13">
        <v>0</v>
      </c>
    </row>
    <row r="313" spans="1:6" ht="16.5" customHeight="1">
      <c r="A313" s="7">
        <v>1039912</v>
      </c>
      <c r="B313" s="12" t="s">
        <v>695</v>
      </c>
      <c r="C313" s="13">
        <v>0</v>
      </c>
      <c r="D313" s="10">
        <v>20402</v>
      </c>
      <c r="E313" s="8" t="s">
        <v>899</v>
      </c>
      <c r="F313" s="9">
        <f>SUM(F314:F323)</f>
        <v>5043</v>
      </c>
    </row>
    <row r="314" spans="1:6" ht="16.5" customHeight="1">
      <c r="A314" s="7">
        <v>1039913</v>
      </c>
      <c r="B314" s="12" t="s">
        <v>696</v>
      </c>
      <c r="C314" s="13">
        <v>0</v>
      </c>
      <c r="D314" s="10">
        <v>2040201</v>
      </c>
      <c r="E314" s="12" t="s">
        <v>707</v>
      </c>
      <c r="F314" s="13">
        <v>4043</v>
      </c>
    </row>
    <row r="315" spans="1:6" ht="16.5" customHeight="1">
      <c r="A315" s="7">
        <v>1039914</v>
      </c>
      <c r="B315" s="12" t="s">
        <v>697</v>
      </c>
      <c r="C315" s="13">
        <v>0</v>
      </c>
      <c r="D315" s="10">
        <v>2040202</v>
      </c>
      <c r="E315" s="12" t="s">
        <v>708</v>
      </c>
      <c r="F315" s="13">
        <v>382</v>
      </c>
    </row>
    <row r="316" spans="1:6" ht="16.5" customHeight="1">
      <c r="A316" s="7">
        <v>1039999</v>
      </c>
      <c r="B316" s="12" t="s">
        <v>698</v>
      </c>
      <c r="C316" s="13">
        <v>0</v>
      </c>
      <c r="D316" s="10">
        <v>2040203</v>
      </c>
      <c r="E316" s="12" t="s">
        <v>709</v>
      </c>
      <c r="F316" s="13">
        <v>0</v>
      </c>
    </row>
    <row r="317" spans="1:6" ht="16.5" customHeight="1">
      <c r="A317" s="16"/>
      <c r="B317" s="17"/>
      <c r="C317" s="18"/>
      <c r="D317" s="19">
        <v>2040219</v>
      </c>
      <c r="E317" s="17" t="s">
        <v>748</v>
      </c>
      <c r="F317" s="15">
        <v>1</v>
      </c>
    </row>
    <row r="318" spans="1:6" ht="16.5" customHeight="1">
      <c r="A318" s="7"/>
      <c r="B318" s="8" t="s">
        <v>1751</v>
      </c>
      <c r="C318" s="9">
        <f>C319+C363</f>
        <v>8431</v>
      </c>
      <c r="D318" s="10">
        <v>2040220</v>
      </c>
      <c r="E318" s="12" t="s">
        <v>900</v>
      </c>
      <c r="F318" s="13">
        <v>205</v>
      </c>
    </row>
    <row r="319" spans="1:6" ht="16.5" customHeight="1">
      <c r="A319" s="7">
        <v>10301</v>
      </c>
      <c r="B319" s="8" t="s">
        <v>1752</v>
      </c>
      <c r="C319" s="9">
        <f>SUM(C320:C329,C335:C340,C343:C345,C348:C354,C362)</f>
        <v>8431</v>
      </c>
      <c r="D319" s="10">
        <v>2040221</v>
      </c>
      <c r="E319" s="12" t="s">
        <v>901</v>
      </c>
      <c r="F319" s="13">
        <v>0</v>
      </c>
    </row>
    <row r="320" spans="1:6" ht="16.5" customHeight="1">
      <c r="A320" s="7">
        <v>1030102</v>
      </c>
      <c r="B320" s="12" t="s">
        <v>1753</v>
      </c>
      <c r="C320" s="13">
        <v>0</v>
      </c>
      <c r="D320" s="10">
        <v>2040222</v>
      </c>
      <c r="E320" s="12" t="s">
        <v>902</v>
      </c>
      <c r="F320" s="13">
        <v>0</v>
      </c>
    </row>
    <row r="321" spans="1:6" ht="16.5" customHeight="1">
      <c r="A321" s="7">
        <v>1030106</v>
      </c>
      <c r="B321" s="12" t="s">
        <v>1754</v>
      </c>
      <c r="C321" s="13">
        <v>0</v>
      </c>
      <c r="D321" s="10">
        <v>2040223</v>
      </c>
      <c r="E321" s="12" t="s">
        <v>903</v>
      </c>
      <c r="F321" s="13">
        <v>0</v>
      </c>
    </row>
    <row r="322" spans="1:6" ht="16.5" customHeight="1">
      <c r="A322" s="7">
        <v>1030110</v>
      </c>
      <c r="B322" s="12" t="s">
        <v>1755</v>
      </c>
      <c r="C322" s="13">
        <v>0</v>
      </c>
      <c r="D322" s="10">
        <v>2040250</v>
      </c>
      <c r="E322" s="12" t="s">
        <v>716</v>
      </c>
      <c r="F322" s="13">
        <v>0</v>
      </c>
    </row>
    <row r="323" spans="1:6" ht="16.5" customHeight="1">
      <c r="A323" s="7">
        <v>1030112</v>
      </c>
      <c r="B323" s="12" t="s">
        <v>1756</v>
      </c>
      <c r="C323" s="13">
        <v>0</v>
      </c>
      <c r="D323" s="10">
        <v>2040299</v>
      </c>
      <c r="E323" s="12" t="s">
        <v>904</v>
      </c>
      <c r="F323" s="13">
        <v>412</v>
      </c>
    </row>
    <row r="324" spans="1:6" ht="16.5" customHeight="1">
      <c r="A324" s="7">
        <v>1030115</v>
      </c>
      <c r="B324" s="12" t="s">
        <v>1757</v>
      </c>
      <c r="C324" s="13">
        <v>0</v>
      </c>
      <c r="D324" s="10">
        <v>20403</v>
      </c>
      <c r="E324" s="8" t="s">
        <v>905</v>
      </c>
      <c r="F324" s="9">
        <f>SUM(F325:F330)</f>
        <v>0</v>
      </c>
    </row>
    <row r="325" spans="1:6" ht="16.5" customHeight="1">
      <c r="A325" s="7">
        <v>1030121</v>
      </c>
      <c r="B325" s="12" t="s">
        <v>1758</v>
      </c>
      <c r="C325" s="13">
        <v>0</v>
      </c>
      <c r="D325" s="10">
        <v>2040301</v>
      </c>
      <c r="E325" s="12" t="s">
        <v>707</v>
      </c>
      <c r="F325" s="13">
        <v>0</v>
      </c>
    </row>
    <row r="326" spans="1:6" ht="16.5" customHeight="1">
      <c r="A326" s="7">
        <v>1030129</v>
      </c>
      <c r="B326" s="12" t="s">
        <v>1759</v>
      </c>
      <c r="C326" s="13">
        <v>0</v>
      </c>
      <c r="D326" s="10">
        <v>2040302</v>
      </c>
      <c r="E326" s="12" t="s">
        <v>708</v>
      </c>
      <c r="F326" s="13">
        <v>0</v>
      </c>
    </row>
    <row r="327" spans="1:6" ht="16.5" customHeight="1">
      <c r="A327" s="7">
        <v>1030146</v>
      </c>
      <c r="B327" s="12" t="s">
        <v>1760</v>
      </c>
      <c r="C327" s="13">
        <v>202</v>
      </c>
      <c r="D327" s="10">
        <v>2040303</v>
      </c>
      <c r="E327" s="12" t="s">
        <v>709</v>
      </c>
      <c r="F327" s="13">
        <v>0</v>
      </c>
    </row>
    <row r="328" spans="1:6" ht="16.5" customHeight="1">
      <c r="A328" s="7">
        <v>1030147</v>
      </c>
      <c r="B328" s="12" t="s">
        <v>1761</v>
      </c>
      <c r="C328" s="13">
        <v>77</v>
      </c>
      <c r="D328" s="10">
        <v>2040304</v>
      </c>
      <c r="E328" s="12" t="s">
        <v>906</v>
      </c>
      <c r="F328" s="13">
        <v>0</v>
      </c>
    </row>
    <row r="329" spans="1:6" ht="16.5" customHeight="1">
      <c r="A329" s="7">
        <v>1030148</v>
      </c>
      <c r="B329" s="12" t="s">
        <v>1762</v>
      </c>
      <c r="C329" s="9">
        <f>SUM(C330:C334)</f>
        <v>6034</v>
      </c>
      <c r="D329" s="10">
        <v>2040350</v>
      </c>
      <c r="E329" s="12" t="s">
        <v>716</v>
      </c>
      <c r="F329" s="13">
        <v>0</v>
      </c>
    </row>
    <row r="330" spans="1:6" ht="16.5" customHeight="1">
      <c r="A330" s="7">
        <v>103014801</v>
      </c>
      <c r="B330" s="12" t="s">
        <v>1763</v>
      </c>
      <c r="C330" s="13">
        <v>5789</v>
      </c>
      <c r="D330" s="10">
        <v>2040399</v>
      </c>
      <c r="E330" s="12" t="s">
        <v>907</v>
      </c>
      <c r="F330" s="13">
        <v>0</v>
      </c>
    </row>
    <row r="331" spans="1:6" ht="16.5" customHeight="1">
      <c r="A331" s="7">
        <v>103014802</v>
      </c>
      <c r="B331" s="12" t="s">
        <v>1764</v>
      </c>
      <c r="C331" s="13">
        <v>402</v>
      </c>
      <c r="D331" s="10">
        <v>20404</v>
      </c>
      <c r="E331" s="8" t="s">
        <v>908</v>
      </c>
      <c r="F331" s="9">
        <f>SUM(F332:F338)</f>
        <v>0</v>
      </c>
    </row>
    <row r="332" spans="1:6" ht="16.5" customHeight="1">
      <c r="A332" s="7">
        <v>103014803</v>
      </c>
      <c r="B332" s="12" t="s">
        <v>1765</v>
      </c>
      <c r="C332" s="13">
        <v>0</v>
      </c>
      <c r="D332" s="10">
        <v>2040401</v>
      </c>
      <c r="E332" s="12" t="s">
        <v>707</v>
      </c>
      <c r="F332" s="13">
        <v>0</v>
      </c>
    </row>
    <row r="333" spans="1:6" ht="16.5" customHeight="1">
      <c r="A333" s="7">
        <v>103014898</v>
      </c>
      <c r="B333" s="12" t="s">
        <v>1766</v>
      </c>
      <c r="C333" s="13">
        <v>-157</v>
      </c>
      <c r="D333" s="10">
        <v>2040402</v>
      </c>
      <c r="E333" s="12" t="s">
        <v>708</v>
      </c>
      <c r="F333" s="13">
        <v>0</v>
      </c>
    </row>
    <row r="334" spans="1:6" ht="16.5" customHeight="1">
      <c r="A334" s="7">
        <v>103014899</v>
      </c>
      <c r="B334" s="12" t="s">
        <v>1767</v>
      </c>
      <c r="C334" s="13">
        <v>0</v>
      </c>
      <c r="D334" s="10">
        <v>2040403</v>
      </c>
      <c r="E334" s="12" t="s">
        <v>709</v>
      </c>
      <c r="F334" s="13">
        <v>0</v>
      </c>
    </row>
    <row r="335" spans="1:6" ht="16.5" customHeight="1">
      <c r="A335" s="7">
        <v>1030149</v>
      </c>
      <c r="B335" s="12" t="s">
        <v>1768</v>
      </c>
      <c r="C335" s="13">
        <v>0</v>
      </c>
      <c r="D335" s="10">
        <v>2040409</v>
      </c>
      <c r="E335" s="12" t="s">
        <v>909</v>
      </c>
      <c r="F335" s="13">
        <v>0</v>
      </c>
    </row>
    <row r="336" spans="1:6" ht="16.5" customHeight="1">
      <c r="A336" s="7">
        <v>1030150</v>
      </c>
      <c r="B336" s="12" t="s">
        <v>1769</v>
      </c>
      <c r="C336" s="13">
        <v>0</v>
      </c>
      <c r="D336" s="10">
        <v>2040410</v>
      </c>
      <c r="E336" s="12" t="s">
        <v>910</v>
      </c>
      <c r="F336" s="13">
        <v>0</v>
      </c>
    </row>
    <row r="337" spans="1:6" ht="16.5" customHeight="1">
      <c r="A337" s="7">
        <v>1030152</v>
      </c>
      <c r="B337" s="12" t="s">
        <v>1770</v>
      </c>
      <c r="C337" s="13">
        <v>0</v>
      </c>
      <c r="D337" s="10">
        <v>2040450</v>
      </c>
      <c r="E337" s="12" t="s">
        <v>716</v>
      </c>
      <c r="F337" s="13">
        <v>0</v>
      </c>
    </row>
    <row r="338" spans="1:6" ht="16.5" customHeight="1">
      <c r="A338" s="7">
        <v>1030153</v>
      </c>
      <c r="B338" s="12" t="s">
        <v>1771</v>
      </c>
      <c r="C338" s="13">
        <v>0</v>
      </c>
      <c r="D338" s="10">
        <v>2040499</v>
      </c>
      <c r="E338" s="12" t="s">
        <v>911</v>
      </c>
      <c r="F338" s="13">
        <v>0</v>
      </c>
    </row>
    <row r="339" spans="1:6" ht="16.5" customHeight="1">
      <c r="A339" s="7">
        <v>1030154</v>
      </c>
      <c r="B339" s="12" t="s">
        <v>1772</v>
      </c>
      <c r="C339" s="13">
        <v>0</v>
      </c>
      <c r="D339" s="10">
        <v>20405</v>
      </c>
      <c r="E339" s="8" t="s">
        <v>912</v>
      </c>
      <c r="F339" s="9">
        <f>SUM(F340:F347)</f>
        <v>0</v>
      </c>
    </row>
    <row r="340" spans="1:6" ht="16.5" customHeight="1">
      <c r="A340" s="7">
        <v>1030155</v>
      </c>
      <c r="B340" s="12" t="s">
        <v>1773</v>
      </c>
      <c r="C340" s="9">
        <f>C341+C342</f>
        <v>37</v>
      </c>
      <c r="D340" s="10">
        <v>2040501</v>
      </c>
      <c r="E340" s="12" t="s">
        <v>707</v>
      </c>
      <c r="F340" s="13">
        <v>0</v>
      </c>
    </row>
    <row r="341" spans="1:6" ht="16.5" customHeight="1">
      <c r="A341" s="7">
        <v>103015501</v>
      </c>
      <c r="B341" s="12" t="s">
        <v>1774</v>
      </c>
      <c r="C341" s="13">
        <v>22</v>
      </c>
      <c r="D341" s="10">
        <v>2040502</v>
      </c>
      <c r="E341" s="12" t="s">
        <v>708</v>
      </c>
      <c r="F341" s="13">
        <v>0</v>
      </c>
    </row>
    <row r="342" spans="1:6" ht="16.5" customHeight="1">
      <c r="A342" s="7">
        <v>103015502</v>
      </c>
      <c r="B342" s="12" t="s">
        <v>1775</v>
      </c>
      <c r="C342" s="13">
        <v>15</v>
      </c>
      <c r="D342" s="10">
        <v>2040503</v>
      </c>
      <c r="E342" s="12" t="s">
        <v>709</v>
      </c>
      <c r="F342" s="13">
        <v>0</v>
      </c>
    </row>
    <row r="343" spans="1:6" ht="16.5" customHeight="1">
      <c r="A343" s="7">
        <v>1030156</v>
      </c>
      <c r="B343" s="12" t="s">
        <v>1776</v>
      </c>
      <c r="C343" s="13">
        <v>1726</v>
      </c>
      <c r="D343" s="10">
        <v>2040504</v>
      </c>
      <c r="E343" s="12" t="s">
        <v>913</v>
      </c>
      <c r="F343" s="13">
        <v>0</v>
      </c>
    </row>
    <row r="344" spans="1:6" ht="16.5" customHeight="1">
      <c r="A344" s="7">
        <v>1030157</v>
      </c>
      <c r="B344" s="12" t="s">
        <v>1777</v>
      </c>
      <c r="C344" s="13">
        <v>0</v>
      </c>
      <c r="D344" s="10">
        <v>2040505</v>
      </c>
      <c r="E344" s="12" t="s">
        <v>914</v>
      </c>
      <c r="F344" s="13">
        <v>0</v>
      </c>
    </row>
    <row r="345" spans="1:6" ht="16.5" customHeight="1">
      <c r="A345" s="7">
        <v>1030158</v>
      </c>
      <c r="B345" s="12" t="s">
        <v>1778</v>
      </c>
      <c r="C345" s="9">
        <f>SUM(C346:C347)</f>
        <v>0</v>
      </c>
      <c r="D345" s="10">
        <v>2040506</v>
      </c>
      <c r="E345" s="12" t="s">
        <v>915</v>
      </c>
      <c r="F345" s="13">
        <v>0</v>
      </c>
    </row>
    <row r="346" spans="1:6" ht="16.5" customHeight="1">
      <c r="A346" s="7">
        <v>103015801</v>
      </c>
      <c r="B346" s="12" t="s">
        <v>1779</v>
      </c>
      <c r="C346" s="13">
        <v>0</v>
      </c>
      <c r="D346" s="10">
        <v>2040550</v>
      </c>
      <c r="E346" s="12" t="s">
        <v>716</v>
      </c>
      <c r="F346" s="13">
        <v>0</v>
      </c>
    </row>
    <row r="347" spans="1:6" ht="16.5" customHeight="1">
      <c r="A347" s="7">
        <v>103015803</v>
      </c>
      <c r="B347" s="12" t="s">
        <v>1780</v>
      </c>
      <c r="C347" s="13">
        <v>0</v>
      </c>
      <c r="D347" s="10">
        <v>2040599</v>
      </c>
      <c r="E347" s="12" t="s">
        <v>916</v>
      </c>
      <c r="F347" s="13">
        <v>0</v>
      </c>
    </row>
    <row r="348" spans="1:6" ht="16.5" customHeight="1">
      <c r="A348" s="7">
        <v>1030159</v>
      </c>
      <c r="B348" s="12" t="s">
        <v>1781</v>
      </c>
      <c r="C348" s="13">
        <v>0</v>
      </c>
      <c r="D348" s="10">
        <v>20406</v>
      </c>
      <c r="E348" s="8" t="s">
        <v>917</v>
      </c>
      <c r="F348" s="9">
        <f>SUM(F349:F363)</f>
        <v>387</v>
      </c>
    </row>
    <row r="349" spans="1:6" ht="16.5" customHeight="1">
      <c r="A349" s="7">
        <v>1030166</v>
      </c>
      <c r="B349" s="12" t="s">
        <v>1782</v>
      </c>
      <c r="C349" s="13">
        <v>0</v>
      </c>
      <c r="D349" s="10">
        <v>2040601</v>
      </c>
      <c r="E349" s="12" t="s">
        <v>707</v>
      </c>
      <c r="F349" s="13">
        <v>334</v>
      </c>
    </row>
    <row r="350" spans="1:6" ht="16.5" customHeight="1">
      <c r="A350" s="7">
        <v>1030168</v>
      </c>
      <c r="B350" s="12" t="s">
        <v>1783</v>
      </c>
      <c r="C350" s="13">
        <v>0</v>
      </c>
      <c r="D350" s="10">
        <v>2040602</v>
      </c>
      <c r="E350" s="12" t="s">
        <v>708</v>
      </c>
      <c r="F350" s="13">
        <v>12</v>
      </c>
    </row>
    <row r="351" spans="1:6" ht="16.5" customHeight="1">
      <c r="A351" s="7">
        <v>1030171</v>
      </c>
      <c r="B351" s="12" t="s">
        <v>1784</v>
      </c>
      <c r="C351" s="13">
        <v>0</v>
      </c>
      <c r="D351" s="10">
        <v>2040603</v>
      </c>
      <c r="E351" s="12" t="s">
        <v>709</v>
      </c>
      <c r="F351" s="13">
        <v>0</v>
      </c>
    </row>
    <row r="352" spans="1:6" ht="16.5" customHeight="1">
      <c r="A352" s="7">
        <v>1030175</v>
      </c>
      <c r="B352" s="12" t="s">
        <v>1785</v>
      </c>
      <c r="C352" s="13">
        <v>0</v>
      </c>
      <c r="D352" s="10">
        <v>2040604</v>
      </c>
      <c r="E352" s="12" t="s">
        <v>918</v>
      </c>
      <c r="F352" s="13">
        <v>0</v>
      </c>
    </row>
    <row r="353" spans="1:6" ht="16.5" customHeight="1">
      <c r="A353" s="7">
        <v>1030178</v>
      </c>
      <c r="B353" s="12" t="s">
        <v>1786</v>
      </c>
      <c r="C353" s="13">
        <v>352</v>
      </c>
      <c r="D353" s="10">
        <v>2040605</v>
      </c>
      <c r="E353" s="12" t="s">
        <v>919</v>
      </c>
      <c r="F353" s="13">
        <v>0</v>
      </c>
    </row>
    <row r="354" spans="1:6" ht="16.5" customHeight="1">
      <c r="A354" s="7">
        <v>1030180</v>
      </c>
      <c r="B354" s="12" t="s">
        <v>1787</v>
      </c>
      <c r="C354" s="9">
        <f>SUM(C355:C361)</f>
        <v>3</v>
      </c>
      <c r="D354" s="10">
        <v>2040606</v>
      </c>
      <c r="E354" s="12" t="s">
        <v>920</v>
      </c>
      <c r="F354" s="13">
        <v>0</v>
      </c>
    </row>
    <row r="355" spans="1:6" ht="16.5" customHeight="1">
      <c r="A355" s="7">
        <v>103018001</v>
      </c>
      <c r="B355" s="12" t="s">
        <v>1788</v>
      </c>
      <c r="C355" s="13">
        <v>0</v>
      </c>
      <c r="D355" s="10">
        <v>2040607</v>
      </c>
      <c r="E355" s="12" t="s">
        <v>921</v>
      </c>
      <c r="F355" s="13">
        <v>12</v>
      </c>
    </row>
    <row r="356" spans="1:6" ht="16.5" customHeight="1">
      <c r="A356" s="7">
        <v>103018002</v>
      </c>
      <c r="B356" s="12" t="s">
        <v>1789</v>
      </c>
      <c r="C356" s="13">
        <v>0</v>
      </c>
      <c r="D356" s="10">
        <v>2040608</v>
      </c>
      <c r="E356" s="12" t="s">
        <v>922</v>
      </c>
      <c r="F356" s="13">
        <v>0</v>
      </c>
    </row>
    <row r="357" spans="1:6" ht="16.5" customHeight="1">
      <c r="A357" s="7">
        <v>103018003</v>
      </c>
      <c r="B357" s="12" t="s">
        <v>1790</v>
      </c>
      <c r="C357" s="13">
        <v>3</v>
      </c>
      <c r="D357" s="10">
        <v>2040609</v>
      </c>
      <c r="E357" s="12" t="s">
        <v>923</v>
      </c>
      <c r="F357" s="13">
        <v>0</v>
      </c>
    </row>
    <row r="358" spans="1:6" ht="16.5" customHeight="1">
      <c r="A358" s="7">
        <v>103018004</v>
      </c>
      <c r="B358" s="12" t="s">
        <v>1791</v>
      </c>
      <c r="C358" s="13">
        <v>0</v>
      </c>
      <c r="D358" s="10">
        <v>2040610</v>
      </c>
      <c r="E358" s="12" t="s">
        <v>924</v>
      </c>
      <c r="F358" s="13">
        <v>0</v>
      </c>
    </row>
    <row r="359" spans="1:6" ht="16.5" customHeight="1">
      <c r="A359" s="7">
        <v>103018005</v>
      </c>
      <c r="B359" s="12" t="s">
        <v>1792</v>
      </c>
      <c r="C359" s="13">
        <v>0</v>
      </c>
      <c r="D359" s="10">
        <v>2040611</v>
      </c>
      <c r="E359" s="12" t="s">
        <v>925</v>
      </c>
      <c r="F359" s="13">
        <v>0</v>
      </c>
    </row>
    <row r="360" spans="1:6" ht="16.5" customHeight="1">
      <c r="A360" s="7">
        <v>103018006</v>
      </c>
      <c r="B360" s="12" t="s">
        <v>1793</v>
      </c>
      <c r="C360" s="13">
        <v>0</v>
      </c>
      <c r="D360" s="10">
        <v>2040612</v>
      </c>
      <c r="E360" s="12" t="s">
        <v>926</v>
      </c>
      <c r="F360" s="13">
        <v>0</v>
      </c>
    </row>
    <row r="361" spans="1:6" ht="16.5" customHeight="1">
      <c r="A361" s="7">
        <v>103018007</v>
      </c>
      <c r="B361" s="12" t="s">
        <v>1794</v>
      </c>
      <c r="C361" s="13">
        <v>0</v>
      </c>
      <c r="D361" s="10">
        <v>2040613</v>
      </c>
      <c r="E361" s="12" t="s">
        <v>748</v>
      </c>
      <c r="F361" s="13">
        <v>0</v>
      </c>
    </row>
    <row r="362" spans="1:6" ht="16.5" customHeight="1">
      <c r="A362" s="7">
        <v>1030199</v>
      </c>
      <c r="B362" s="12" t="s">
        <v>1795</v>
      </c>
      <c r="C362" s="13">
        <v>0</v>
      </c>
      <c r="D362" s="10">
        <v>2040650</v>
      </c>
      <c r="E362" s="12" t="s">
        <v>716</v>
      </c>
      <c r="F362" s="13">
        <v>0</v>
      </c>
    </row>
    <row r="363" spans="1:6" ht="16.5" customHeight="1">
      <c r="A363" s="7">
        <v>10310</v>
      </c>
      <c r="B363" s="8" t="s">
        <v>1796</v>
      </c>
      <c r="C363" s="9">
        <f>SUM(C364:C367,C371:C376,C379:C380)</f>
        <v>0</v>
      </c>
      <c r="D363" s="10">
        <v>2040699</v>
      </c>
      <c r="E363" s="12" t="s">
        <v>927</v>
      </c>
      <c r="F363" s="13">
        <v>29</v>
      </c>
    </row>
    <row r="364" spans="1:6" ht="16.5" customHeight="1">
      <c r="A364" s="7">
        <v>1031003</v>
      </c>
      <c r="B364" s="12" t="s">
        <v>1797</v>
      </c>
      <c r="C364" s="13">
        <v>0</v>
      </c>
      <c r="D364" s="10">
        <v>20407</v>
      </c>
      <c r="E364" s="8" t="s">
        <v>928</v>
      </c>
      <c r="F364" s="9">
        <f>SUM(F365:F373)</f>
        <v>0</v>
      </c>
    </row>
    <row r="365" spans="1:6" ht="16.5" customHeight="1">
      <c r="A365" s="7">
        <v>1031004</v>
      </c>
      <c r="B365" s="12" t="s">
        <v>1798</v>
      </c>
      <c r="C365" s="13">
        <v>0</v>
      </c>
      <c r="D365" s="10">
        <v>2040701</v>
      </c>
      <c r="E365" s="12" t="s">
        <v>707</v>
      </c>
      <c r="F365" s="13">
        <v>0</v>
      </c>
    </row>
    <row r="366" spans="1:6" ht="16.5" customHeight="1">
      <c r="A366" s="7">
        <v>1031005</v>
      </c>
      <c r="B366" s="12" t="s">
        <v>1799</v>
      </c>
      <c r="C366" s="13">
        <v>0</v>
      </c>
      <c r="D366" s="10">
        <v>2040702</v>
      </c>
      <c r="E366" s="12" t="s">
        <v>708</v>
      </c>
      <c r="F366" s="13">
        <v>0</v>
      </c>
    </row>
    <row r="367" spans="1:6" ht="16.5" customHeight="1">
      <c r="A367" s="7">
        <v>1031006</v>
      </c>
      <c r="B367" s="12" t="s">
        <v>1800</v>
      </c>
      <c r="C367" s="9">
        <f>SUM(C368:C370)</f>
        <v>0</v>
      </c>
      <c r="D367" s="10">
        <v>2040703</v>
      </c>
      <c r="E367" s="12" t="s">
        <v>709</v>
      </c>
      <c r="F367" s="13">
        <v>0</v>
      </c>
    </row>
    <row r="368" spans="1:6" ht="16.5" customHeight="1">
      <c r="A368" s="7">
        <v>103100601</v>
      </c>
      <c r="B368" s="12" t="s">
        <v>1801</v>
      </c>
      <c r="C368" s="13">
        <v>0</v>
      </c>
      <c r="D368" s="10">
        <v>2040704</v>
      </c>
      <c r="E368" s="12" t="s">
        <v>929</v>
      </c>
      <c r="F368" s="13">
        <v>0</v>
      </c>
    </row>
    <row r="369" spans="1:6" ht="16.5" customHeight="1">
      <c r="A369" s="7">
        <v>103100602</v>
      </c>
      <c r="B369" s="12" t="s">
        <v>1802</v>
      </c>
      <c r="C369" s="13">
        <v>0</v>
      </c>
      <c r="D369" s="10">
        <v>2040705</v>
      </c>
      <c r="E369" s="12" t="s">
        <v>930</v>
      </c>
      <c r="F369" s="13">
        <v>0</v>
      </c>
    </row>
    <row r="370" spans="1:6" ht="16.5" customHeight="1">
      <c r="A370" s="7">
        <v>103100699</v>
      </c>
      <c r="B370" s="12" t="s">
        <v>1803</v>
      </c>
      <c r="C370" s="13">
        <v>0</v>
      </c>
      <c r="D370" s="10">
        <v>2040706</v>
      </c>
      <c r="E370" s="12" t="s">
        <v>931</v>
      </c>
      <c r="F370" s="13">
        <v>0</v>
      </c>
    </row>
    <row r="371" spans="1:6" ht="16.5" customHeight="1">
      <c r="A371" s="7">
        <v>1031008</v>
      </c>
      <c r="B371" s="12" t="s">
        <v>1804</v>
      </c>
      <c r="C371" s="13">
        <v>0</v>
      </c>
      <c r="D371" s="10">
        <v>2040707</v>
      </c>
      <c r="E371" s="12" t="s">
        <v>748</v>
      </c>
      <c r="F371" s="13">
        <v>0</v>
      </c>
    </row>
    <row r="372" spans="1:6" ht="16.5" customHeight="1">
      <c r="A372" s="7">
        <v>1031009</v>
      </c>
      <c r="B372" s="12" t="s">
        <v>1805</v>
      </c>
      <c r="C372" s="13">
        <v>0</v>
      </c>
      <c r="D372" s="10">
        <v>2040750</v>
      </c>
      <c r="E372" s="12" t="s">
        <v>716</v>
      </c>
      <c r="F372" s="13">
        <v>0</v>
      </c>
    </row>
    <row r="373" spans="1:6" ht="16.5" customHeight="1">
      <c r="A373" s="7">
        <v>1031010</v>
      </c>
      <c r="B373" s="12" t="s">
        <v>1806</v>
      </c>
      <c r="C373" s="13">
        <v>0</v>
      </c>
      <c r="D373" s="10">
        <v>2040799</v>
      </c>
      <c r="E373" s="12" t="s">
        <v>932</v>
      </c>
      <c r="F373" s="13">
        <v>0</v>
      </c>
    </row>
    <row r="374" spans="1:6" ht="16.5" customHeight="1">
      <c r="A374" s="7">
        <v>1031011</v>
      </c>
      <c r="B374" s="12" t="s">
        <v>1807</v>
      </c>
      <c r="C374" s="13">
        <v>0</v>
      </c>
      <c r="D374" s="10">
        <v>20408</v>
      </c>
      <c r="E374" s="8" t="s">
        <v>933</v>
      </c>
      <c r="F374" s="9">
        <f>SUM(F375:F383)</f>
        <v>56</v>
      </c>
    </row>
    <row r="375" spans="1:6" ht="16.5" customHeight="1">
      <c r="A375" s="7">
        <v>1031012</v>
      </c>
      <c r="B375" s="12" t="s">
        <v>1808</v>
      </c>
      <c r="C375" s="13">
        <v>0</v>
      </c>
      <c r="D375" s="10">
        <v>2040801</v>
      </c>
      <c r="E375" s="12" t="s">
        <v>707</v>
      </c>
      <c r="F375" s="13">
        <v>0</v>
      </c>
    </row>
    <row r="376" spans="1:6" ht="16.5" customHeight="1">
      <c r="A376" s="7">
        <v>1031013</v>
      </c>
      <c r="B376" s="12" t="s">
        <v>1809</v>
      </c>
      <c r="C376" s="9">
        <f>C377+C378</f>
        <v>0</v>
      </c>
      <c r="D376" s="10">
        <v>2040802</v>
      </c>
      <c r="E376" s="12" t="s">
        <v>708</v>
      </c>
      <c r="F376" s="13">
        <v>0</v>
      </c>
    </row>
    <row r="377" spans="1:6" ht="16.5" customHeight="1">
      <c r="A377" s="7">
        <v>103101301</v>
      </c>
      <c r="B377" s="12" t="s">
        <v>1810</v>
      </c>
      <c r="C377" s="13">
        <v>0</v>
      </c>
      <c r="D377" s="10">
        <v>2040803</v>
      </c>
      <c r="E377" s="12" t="s">
        <v>709</v>
      </c>
      <c r="F377" s="13">
        <v>0</v>
      </c>
    </row>
    <row r="378" spans="1:6" ht="16.5" customHeight="1">
      <c r="A378" s="7">
        <v>103101399</v>
      </c>
      <c r="B378" s="12" t="s">
        <v>1811</v>
      </c>
      <c r="C378" s="13">
        <v>0</v>
      </c>
      <c r="D378" s="10">
        <v>2040804</v>
      </c>
      <c r="E378" s="12" t="s">
        <v>934</v>
      </c>
      <c r="F378" s="13">
        <v>0</v>
      </c>
    </row>
    <row r="379" spans="1:6" ht="16.5" customHeight="1">
      <c r="A379" s="7">
        <v>1031014</v>
      </c>
      <c r="B379" s="12" t="s">
        <v>1812</v>
      </c>
      <c r="C379" s="13">
        <v>0</v>
      </c>
      <c r="D379" s="10">
        <v>2040805</v>
      </c>
      <c r="E379" s="12" t="s">
        <v>935</v>
      </c>
      <c r="F379" s="13">
        <v>0</v>
      </c>
    </row>
    <row r="380" spans="1:6" ht="16.5" customHeight="1">
      <c r="A380" s="7">
        <v>1031099</v>
      </c>
      <c r="B380" s="12" t="s">
        <v>1813</v>
      </c>
      <c r="C380" s="9">
        <f>C381+C382</f>
        <v>0</v>
      </c>
      <c r="D380" s="10">
        <v>2040806</v>
      </c>
      <c r="E380" s="12" t="s">
        <v>936</v>
      </c>
      <c r="F380" s="13">
        <v>0</v>
      </c>
    </row>
    <row r="381" spans="1:6" ht="16.5" customHeight="1">
      <c r="A381" s="7">
        <v>103109998</v>
      </c>
      <c r="B381" s="12" t="s">
        <v>1814</v>
      </c>
      <c r="C381" s="13">
        <v>0</v>
      </c>
      <c r="D381" s="10">
        <v>2040807</v>
      </c>
      <c r="E381" s="12" t="s">
        <v>748</v>
      </c>
      <c r="F381" s="13">
        <v>0</v>
      </c>
    </row>
    <row r="382" spans="1:6" ht="16.5" customHeight="1">
      <c r="A382" s="7">
        <v>103109999</v>
      </c>
      <c r="B382" s="12" t="s">
        <v>1815</v>
      </c>
      <c r="C382" s="13">
        <v>0</v>
      </c>
      <c r="D382" s="10">
        <v>2040850</v>
      </c>
      <c r="E382" s="12" t="s">
        <v>716</v>
      </c>
      <c r="F382" s="13">
        <v>0</v>
      </c>
    </row>
    <row r="383" spans="1:6" ht="16.5" customHeight="1">
      <c r="A383" s="7"/>
      <c r="B383" s="12"/>
      <c r="C383" s="20"/>
      <c r="D383" s="10">
        <v>2040899</v>
      </c>
      <c r="E383" s="12" t="s">
        <v>937</v>
      </c>
      <c r="F383" s="13">
        <v>56</v>
      </c>
    </row>
    <row r="384" spans="1:6" ht="16.5" customHeight="1">
      <c r="A384" s="16">
        <v>10306</v>
      </c>
      <c r="B384" s="21" t="s">
        <v>1816</v>
      </c>
      <c r="C384" s="11">
        <f>SUM(C385,C417,C422,C428,C432)</f>
        <v>0</v>
      </c>
      <c r="D384" s="19">
        <v>20409</v>
      </c>
      <c r="E384" s="21" t="s">
        <v>938</v>
      </c>
      <c r="F384" s="11">
        <f>SUM(F385:F391)</f>
        <v>0</v>
      </c>
    </row>
    <row r="385" spans="1:6" ht="16.5" customHeight="1">
      <c r="A385" s="7">
        <v>1030601</v>
      </c>
      <c r="B385" s="12" t="s">
        <v>1817</v>
      </c>
      <c r="C385" s="9">
        <f>SUM(C386:C416)</f>
        <v>0</v>
      </c>
      <c r="D385" s="10">
        <v>2040901</v>
      </c>
      <c r="E385" s="12" t="s">
        <v>707</v>
      </c>
      <c r="F385" s="13">
        <v>0</v>
      </c>
    </row>
    <row r="386" spans="1:6" ht="16.5" customHeight="1">
      <c r="A386" s="7">
        <v>103060103</v>
      </c>
      <c r="B386" s="12" t="s">
        <v>1818</v>
      </c>
      <c r="C386" s="13">
        <v>0</v>
      </c>
      <c r="D386" s="10">
        <v>2040902</v>
      </c>
      <c r="E386" s="12" t="s">
        <v>708</v>
      </c>
      <c r="F386" s="13">
        <v>0</v>
      </c>
    </row>
    <row r="387" spans="1:6" ht="16.5" customHeight="1">
      <c r="A387" s="7">
        <v>103060104</v>
      </c>
      <c r="B387" s="12" t="s">
        <v>1819</v>
      </c>
      <c r="C387" s="13">
        <v>0</v>
      </c>
      <c r="D387" s="10">
        <v>2040903</v>
      </c>
      <c r="E387" s="12" t="s">
        <v>709</v>
      </c>
      <c r="F387" s="13">
        <v>0</v>
      </c>
    </row>
    <row r="388" spans="1:6" ht="16.5" customHeight="1">
      <c r="A388" s="7">
        <v>103060105</v>
      </c>
      <c r="B388" s="12" t="s">
        <v>1820</v>
      </c>
      <c r="C388" s="13">
        <v>0</v>
      </c>
      <c r="D388" s="10">
        <v>2040904</v>
      </c>
      <c r="E388" s="12" t="s">
        <v>939</v>
      </c>
      <c r="F388" s="13">
        <v>0</v>
      </c>
    </row>
    <row r="389" spans="1:6" ht="16.5" customHeight="1">
      <c r="A389" s="7">
        <v>103060106</v>
      </c>
      <c r="B389" s="12" t="s">
        <v>1821</v>
      </c>
      <c r="C389" s="13">
        <v>0</v>
      </c>
      <c r="D389" s="10">
        <v>2040905</v>
      </c>
      <c r="E389" s="12" t="s">
        <v>940</v>
      </c>
      <c r="F389" s="13">
        <v>0</v>
      </c>
    </row>
    <row r="390" spans="1:6" ht="16.5" customHeight="1">
      <c r="A390" s="7">
        <v>103060107</v>
      </c>
      <c r="B390" s="12" t="s">
        <v>1822</v>
      </c>
      <c r="C390" s="13">
        <v>0</v>
      </c>
      <c r="D390" s="10">
        <v>2040950</v>
      </c>
      <c r="E390" s="12" t="s">
        <v>716</v>
      </c>
      <c r="F390" s="13">
        <v>0</v>
      </c>
    </row>
    <row r="391" spans="1:6" ht="16.5" customHeight="1">
      <c r="A391" s="7">
        <v>103060108</v>
      </c>
      <c r="B391" s="12" t="s">
        <v>1823</v>
      </c>
      <c r="C391" s="13">
        <v>0</v>
      </c>
      <c r="D391" s="10">
        <v>2040999</v>
      </c>
      <c r="E391" s="12" t="s">
        <v>941</v>
      </c>
      <c r="F391" s="13">
        <v>0</v>
      </c>
    </row>
    <row r="392" spans="1:6" ht="16.5" customHeight="1">
      <c r="A392" s="7">
        <v>103060109</v>
      </c>
      <c r="B392" s="12" t="s">
        <v>1824</v>
      </c>
      <c r="C392" s="13">
        <v>0</v>
      </c>
      <c r="D392" s="10">
        <v>20410</v>
      </c>
      <c r="E392" s="8" t="s">
        <v>942</v>
      </c>
      <c r="F392" s="9">
        <f>SUM(F393:F397)</f>
        <v>0</v>
      </c>
    </row>
    <row r="393" spans="1:6" ht="16.5" customHeight="1">
      <c r="A393" s="7">
        <v>103060112</v>
      </c>
      <c r="B393" s="12" t="s">
        <v>1825</v>
      </c>
      <c r="C393" s="13">
        <v>0</v>
      </c>
      <c r="D393" s="10">
        <v>2041001</v>
      </c>
      <c r="E393" s="12" t="s">
        <v>707</v>
      </c>
      <c r="F393" s="13">
        <v>0</v>
      </c>
    </row>
    <row r="394" spans="1:6" ht="16.5" customHeight="1">
      <c r="A394" s="7">
        <v>103060113</v>
      </c>
      <c r="B394" s="12" t="s">
        <v>1826</v>
      </c>
      <c r="C394" s="13">
        <v>0</v>
      </c>
      <c r="D394" s="10">
        <v>2041002</v>
      </c>
      <c r="E394" s="12" t="s">
        <v>708</v>
      </c>
      <c r="F394" s="13">
        <v>0</v>
      </c>
    </row>
    <row r="395" spans="1:6" ht="16.5" customHeight="1">
      <c r="A395" s="7">
        <v>103060114</v>
      </c>
      <c r="B395" s="12" t="s">
        <v>1827</v>
      </c>
      <c r="C395" s="13">
        <v>0</v>
      </c>
      <c r="D395" s="10">
        <v>2041006</v>
      </c>
      <c r="E395" s="12" t="s">
        <v>748</v>
      </c>
      <c r="F395" s="13">
        <v>0</v>
      </c>
    </row>
    <row r="396" spans="1:6" ht="16.5" customHeight="1">
      <c r="A396" s="7">
        <v>103060115</v>
      </c>
      <c r="B396" s="12" t="s">
        <v>1828</v>
      </c>
      <c r="C396" s="13">
        <v>0</v>
      </c>
      <c r="D396" s="10">
        <v>2041007</v>
      </c>
      <c r="E396" s="12" t="s">
        <v>943</v>
      </c>
      <c r="F396" s="13">
        <v>0</v>
      </c>
    </row>
    <row r="397" spans="1:6" ht="16.5" customHeight="1">
      <c r="A397" s="7">
        <v>103060116</v>
      </c>
      <c r="B397" s="12" t="s">
        <v>1829</v>
      </c>
      <c r="C397" s="13">
        <v>0</v>
      </c>
      <c r="D397" s="10">
        <v>2041099</v>
      </c>
      <c r="E397" s="12" t="s">
        <v>944</v>
      </c>
      <c r="F397" s="13">
        <v>0</v>
      </c>
    </row>
    <row r="398" spans="1:6" ht="16.5" customHeight="1">
      <c r="A398" s="7">
        <v>103060117</v>
      </c>
      <c r="B398" s="12" t="s">
        <v>1830</v>
      </c>
      <c r="C398" s="13">
        <v>0</v>
      </c>
      <c r="D398" s="10">
        <v>20499</v>
      </c>
      <c r="E398" s="8" t="s">
        <v>945</v>
      </c>
      <c r="F398" s="9">
        <f>F399</f>
        <v>1463</v>
      </c>
    </row>
    <row r="399" spans="1:6" ht="16.5" customHeight="1">
      <c r="A399" s="7">
        <v>103060118</v>
      </c>
      <c r="B399" s="12" t="s">
        <v>1831</v>
      </c>
      <c r="C399" s="13">
        <v>0</v>
      </c>
      <c r="D399" s="10">
        <v>2049901</v>
      </c>
      <c r="E399" s="12" t="s">
        <v>946</v>
      </c>
      <c r="F399" s="13">
        <v>1463</v>
      </c>
    </row>
    <row r="400" spans="1:6" ht="16.5" customHeight="1">
      <c r="A400" s="7">
        <v>103060119</v>
      </c>
      <c r="B400" s="12" t="s">
        <v>1832</v>
      </c>
      <c r="C400" s="13">
        <v>0</v>
      </c>
      <c r="D400" s="10">
        <v>205</v>
      </c>
      <c r="E400" s="8" t="s">
        <v>947</v>
      </c>
      <c r="F400" s="9">
        <f>F401+F406+F415+F421+F427+F431+F435+F439+F445+F452</f>
        <v>33597</v>
      </c>
    </row>
    <row r="401" spans="1:6" ht="16.5" customHeight="1">
      <c r="A401" s="7">
        <v>103060120</v>
      </c>
      <c r="B401" s="12" t="s">
        <v>1833</v>
      </c>
      <c r="C401" s="13">
        <v>0</v>
      </c>
      <c r="D401" s="10">
        <v>20501</v>
      </c>
      <c r="E401" s="8" t="s">
        <v>948</v>
      </c>
      <c r="F401" s="9">
        <f>SUM(F402:F405)</f>
        <v>264</v>
      </c>
    </row>
    <row r="402" spans="1:6" ht="16.5" customHeight="1">
      <c r="A402" s="7">
        <v>103060121</v>
      </c>
      <c r="B402" s="12" t="s">
        <v>1834</v>
      </c>
      <c r="C402" s="13">
        <v>0</v>
      </c>
      <c r="D402" s="10">
        <v>2050101</v>
      </c>
      <c r="E402" s="12" t="s">
        <v>707</v>
      </c>
      <c r="F402" s="13">
        <v>253</v>
      </c>
    </row>
    <row r="403" spans="1:6" ht="16.5" customHeight="1">
      <c r="A403" s="7">
        <v>103060122</v>
      </c>
      <c r="B403" s="12" t="s">
        <v>1835</v>
      </c>
      <c r="C403" s="13">
        <v>0</v>
      </c>
      <c r="D403" s="10">
        <v>2050102</v>
      </c>
      <c r="E403" s="12" t="s">
        <v>708</v>
      </c>
      <c r="F403" s="13">
        <v>5</v>
      </c>
    </row>
    <row r="404" spans="1:6" ht="16.5" customHeight="1">
      <c r="A404" s="7">
        <v>103060123</v>
      </c>
      <c r="B404" s="12" t="s">
        <v>1836</v>
      </c>
      <c r="C404" s="13">
        <v>0</v>
      </c>
      <c r="D404" s="10">
        <v>2050103</v>
      </c>
      <c r="E404" s="12" t="s">
        <v>709</v>
      </c>
      <c r="F404" s="13">
        <v>0</v>
      </c>
    </row>
    <row r="405" spans="1:6" ht="16.5" customHeight="1">
      <c r="A405" s="7">
        <v>103060124</v>
      </c>
      <c r="B405" s="12" t="s">
        <v>1837</v>
      </c>
      <c r="C405" s="13">
        <v>0</v>
      </c>
      <c r="D405" s="10">
        <v>2050199</v>
      </c>
      <c r="E405" s="12" t="s">
        <v>949</v>
      </c>
      <c r="F405" s="13">
        <v>6</v>
      </c>
    </row>
    <row r="406" spans="1:6" ht="16.5" customHeight="1">
      <c r="A406" s="7">
        <v>103060125</v>
      </c>
      <c r="B406" s="12" t="s">
        <v>1838</v>
      </c>
      <c r="C406" s="13">
        <v>0</v>
      </c>
      <c r="D406" s="10">
        <v>20502</v>
      </c>
      <c r="E406" s="8" t="s">
        <v>950</v>
      </c>
      <c r="F406" s="9">
        <f>SUM(F407:F414)</f>
        <v>32509</v>
      </c>
    </row>
    <row r="407" spans="1:6" ht="16.5" customHeight="1">
      <c r="A407" s="7">
        <v>103060126</v>
      </c>
      <c r="B407" s="12" t="s">
        <v>1839</v>
      </c>
      <c r="C407" s="13">
        <v>0</v>
      </c>
      <c r="D407" s="10">
        <v>2050201</v>
      </c>
      <c r="E407" s="12" t="s">
        <v>951</v>
      </c>
      <c r="F407" s="13">
        <v>775</v>
      </c>
    </row>
    <row r="408" spans="1:6" ht="16.5" customHeight="1">
      <c r="A408" s="7">
        <v>103060127</v>
      </c>
      <c r="B408" s="12" t="s">
        <v>1840</v>
      </c>
      <c r="C408" s="13">
        <v>0</v>
      </c>
      <c r="D408" s="10">
        <v>2050202</v>
      </c>
      <c r="E408" s="12" t="s">
        <v>952</v>
      </c>
      <c r="F408" s="13">
        <v>16220</v>
      </c>
    </row>
    <row r="409" spans="1:6" ht="16.5" customHeight="1">
      <c r="A409" s="7">
        <v>103060128</v>
      </c>
      <c r="B409" s="12" t="s">
        <v>1841</v>
      </c>
      <c r="C409" s="13">
        <v>0</v>
      </c>
      <c r="D409" s="10">
        <v>2050203</v>
      </c>
      <c r="E409" s="12" t="s">
        <v>953</v>
      </c>
      <c r="F409" s="13">
        <v>7285</v>
      </c>
    </row>
    <row r="410" spans="1:6" ht="16.5" customHeight="1">
      <c r="A410" s="7">
        <v>103060129</v>
      </c>
      <c r="B410" s="12" t="s">
        <v>1842</v>
      </c>
      <c r="C410" s="13">
        <v>0</v>
      </c>
      <c r="D410" s="10">
        <v>2050204</v>
      </c>
      <c r="E410" s="12" t="s">
        <v>954</v>
      </c>
      <c r="F410" s="13">
        <v>7394</v>
      </c>
    </row>
    <row r="411" spans="1:6" ht="16.5" customHeight="1">
      <c r="A411" s="7">
        <v>103060130</v>
      </c>
      <c r="B411" s="12" t="s">
        <v>1843</v>
      </c>
      <c r="C411" s="13">
        <v>0</v>
      </c>
      <c r="D411" s="10">
        <v>2050205</v>
      </c>
      <c r="E411" s="12" t="s">
        <v>955</v>
      </c>
      <c r="F411" s="13">
        <v>0</v>
      </c>
    </row>
    <row r="412" spans="1:6" ht="16.5" customHeight="1">
      <c r="A412" s="7">
        <v>103060131</v>
      </c>
      <c r="B412" s="12" t="s">
        <v>1844</v>
      </c>
      <c r="C412" s="13">
        <v>0</v>
      </c>
      <c r="D412" s="10">
        <v>2050206</v>
      </c>
      <c r="E412" s="12" t="s">
        <v>956</v>
      </c>
      <c r="F412" s="13">
        <v>0</v>
      </c>
    </row>
    <row r="413" spans="1:6" ht="16.5" customHeight="1">
      <c r="A413" s="7">
        <v>103060132</v>
      </c>
      <c r="B413" s="12" t="s">
        <v>1845</v>
      </c>
      <c r="C413" s="13">
        <v>0</v>
      </c>
      <c r="D413" s="10">
        <v>2050207</v>
      </c>
      <c r="E413" s="12" t="s">
        <v>957</v>
      </c>
      <c r="F413" s="13">
        <v>0</v>
      </c>
    </row>
    <row r="414" spans="1:6" ht="16.5" customHeight="1">
      <c r="A414" s="7">
        <v>103060133</v>
      </c>
      <c r="B414" s="12" t="s">
        <v>1846</v>
      </c>
      <c r="C414" s="13">
        <v>0</v>
      </c>
      <c r="D414" s="10">
        <v>2050299</v>
      </c>
      <c r="E414" s="12" t="s">
        <v>958</v>
      </c>
      <c r="F414" s="13">
        <v>835</v>
      </c>
    </row>
    <row r="415" spans="1:6" ht="16.5" customHeight="1">
      <c r="A415" s="7">
        <v>103060134</v>
      </c>
      <c r="B415" s="12" t="s">
        <v>1847</v>
      </c>
      <c r="C415" s="13">
        <v>0</v>
      </c>
      <c r="D415" s="10">
        <v>20503</v>
      </c>
      <c r="E415" s="8" t="s">
        <v>959</v>
      </c>
      <c r="F415" s="9">
        <f>SUM(F416:F420)</f>
        <v>525</v>
      </c>
    </row>
    <row r="416" spans="1:6" ht="16.5" customHeight="1">
      <c r="A416" s="7">
        <v>103060198</v>
      </c>
      <c r="B416" s="12" t="s">
        <v>1848</v>
      </c>
      <c r="C416" s="13">
        <v>0</v>
      </c>
      <c r="D416" s="10">
        <v>2050301</v>
      </c>
      <c r="E416" s="12" t="s">
        <v>960</v>
      </c>
      <c r="F416" s="13">
        <v>0</v>
      </c>
    </row>
    <row r="417" spans="1:6" ht="16.5" customHeight="1">
      <c r="A417" s="7">
        <v>1030602</v>
      </c>
      <c r="B417" s="12" t="s">
        <v>1849</v>
      </c>
      <c r="C417" s="9">
        <f>SUM(C418:C421)</f>
        <v>0</v>
      </c>
      <c r="D417" s="10">
        <v>2050302</v>
      </c>
      <c r="E417" s="12" t="s">
        <v>961</v>
      </c>
      <c r="F417" s="13">
        <v>525</v>
      </c>
    </row>
    <row r="418" spans="1:6" ht="16.5" customHeight="1">
      <c r="A418" s="7">
        <v>103060202</v>
      </c>
      <c r="B418" s="12" t="s">
        <v>1850</v>
      </c>
      <c r="C418" s="13">
        <v>0</v>
      </c>
      <c r="D418" s="10">
        <v>2050303</v>
      </c>
      <c r="E418" s="12" t="s">
        <v>962</v>
      </c>
      <c r="F418" s="13">
        <v>0</v>
      </c>
    </row>
    <row r="419" spans="1:6" ht="16.5" customHeight="1">
      <c r="A419" s="7">
        <v>103060203</v>
      </c>
      <c r="B419" s="12" t="s">
        <v>1851</v>
      </c>
      <c r="C419" s="13">
        <v>0</v>
      </c>
      <c r="D419" s="10">
        <v>2050305</v>
      </c>
      <c r="E419" s="12" t="s">
        <v>963</v>
      </c>
      <c r="F419" s="13">
        <v>0</v>
      </c>
    </row>
    <row r="420" spans="1:6" ht="16.5" customHeight="1">
      <c r="A420" s="7">
        <v>103060204</v>
      </c>
      <c r="B420" s="12" t="s">
        <v>1852</v>
      </c>
      <c r="C420" s="13">
        <v>0</v>
      </c>
      <c r="D420" s="10">
        <v>2050399</v>
      </c>
      <c r="E420" s="12" t="s">
        <v>964</v>
      </c>
      <c r="F420" s="13">
        <v>0</v>
      </c>
    </row>
    <row r="421" spans="1:6" ht="16.5" customHeight="1">
      <c r="A421" s="7">
        <v>103060298</v>
      </c>
      <c r="B421" s="12" t="s">
        <v>1853</v>
      </c>
      <c r="C421" s="13">
        <v>0</v>
      </c>
      <c r="D421" s="10">
        <v>20504</v>
      </c>
      <c r="E421" s="8" t="s">
        <v>965</v>
      </c>
      <c r="F421" s="9">
        <f>SUM(F422:F426)</f>
        <v>0</v>
      </c>
    </row>
    <row r="422" spans="1:6" ht="16.5" customHeight="1">
      <c r="A422" s="7">
        <v>1030603</v>
      </c>
      <c r="B422" s="12" t="s">
        <v>1854</v>
      </c>
      <c r="C422" s="9">
        <f>SUM(C423:C427)</f>
        <v>0</v>
      </c>
      <c r="D422" s="10">
        <v>2050401</v>
      </c>
      <c r="E422" s="12" t="s">
        <v>966</v>
      </c>
      <c r="F422" s="13">
        <v>0</v>
      </c>
    </row>
    <row r="423" spans="1:6" ht="16.5" customHeight="1">
      <c r="A423" s="7">
        <v>103060301</v>
      </c>
      <c r="B423" s="12" t="s">
        <v>1855</v>
      </c>
      <c r="C423" s="13">
        <v>0</v>
      </c>
      <c r="D423" s="10">
        <v>2050402</v>
      </c>
      <c r="E423" s="12" t="s">
        <v>967</v>
      </c>
      <c r="F423" s="13">
        <v>0</v>
      </c>
    </row>
    <row r="424" spans="1:6" ht="16.5" customHeight="1">
      <c r="A424" s="7">
        <v>103060304</v>
      </c>
      <c r="B424" s="12" t="s">
        <v>1856</v>
      </c>
      <c r="C424" s="13">
        <v>0</v>
      </c>
      <c r="D424" s="10">
        <v>2050403</v>
      </c>
      <c r="E424" s="12" t="s">
        <v>968</v>
      </c>
      <c r="F424" s="13">
        <v>0</v>
      </c>
    </row>
    <row r="425" spans="1:6" ht="16.5" customHeight="1">
      <c r="A425" s="7">
        <v>103060305</v>
      </c>
      <c r="B425" s="12" t="s">
        <v>1857</v>
      </c>
      <c r="C425" s="13">
        <v>0</v>
      </c>
      <c r="D425" s="10">
        <v>2050404</v>
      </c>
      <c r="E425" s="12" t="s">
        <v>969</v>
      </c>
      <c r="F425" s="13">
        <v>0</v>
      </c>
    </row>
    <row r="426" spans="1:6" ht="16.5" customHeight="1">
      <c r="A426" s="7">
        <v>103060307</v>
      </c>
      <c r="B426" s="12" t="s">
        <v>1858</v>
      </c>
      <c r="C426" s="13">
        <v>0</v>
      </c>
      <c r="D426" s="10">
        <v>2050499</v>
      </c>
      <c r="E426" s="12" t="s">
        <v>970</v>
      </c>
      <c r="F426" s="13">
        <v>0</v>
      </c>
    </row>
    <row r="427" spans="1:6" ht="16.5" customHeight="1">
      <c r="A427" s="7">
        <v>103060398</v>
      </c>
      <c r="B427" s="12" t="s">
        <v>1859</v>
      </c>
      <c r="C427" s="13">
        <v>0</v>
      </c>
      <c r="D427" s="10">
        <v>20505</v>
      </c>
      <c r="E427" s="8" t="s">
        <v>971</v>
      </c>
      <c r="F427" s="9">
        <f>SUM(F428:F430)</f>
        <v>0</v>
      </c>
    </row>
    <row r="428" spans="1:6" ht="16.5" customHeight="1">
      <c r="A428" s="7">
        <v>1030604</v>
      </c>
      <c r="B428" s="12" t="s">
        <v>1860</v>
      </c>
      <c r="C428" s="9">
        <f>C429+C430+C431</f>
        <v>0</v>
      </c>
      <c r="D428" s="10">
        <v>2050501</v>
      </c>
      <c r="E428" s="12" t="s">
        <v>972</v>
      </c>
      <c r="F428" s="13">
        <v>0</v>
      </c>
    </row>
    <row r="429" spans="1:6" ht="16.5" customHeight="1">
      <c r="A429" s="7">
        <v>103060401</v>
      </c>
      <c r="B429" s="12" t="s">
        <v>1861</v>
      </c>
      <c r="C429" s="13">
        <v>0</v>
      </c>
      <c r="D429" s="10">
        <v>2050502</v>
      </c>
      <c r="E429" s="12" t="s">
        <v>973</v>
      </c>
      <c r="F429" s="13">
        <v>0</v>
      </c>
    </row>
    <row r="430" spans="1:6" ht="16.5" customHeight="1">
      <c r="A430" s="7">
        <v>103060402</v>
      </c>
      <c r="B430" s="12" t="s">
        <v>1862</v>
      </c>
      <c r="C430" s="13">
        <v>0</v>
      </c>
      <c r="D430" s="10">
        <v>2050599</v>
      </c>
      <c r="E430" s="12" t="s">
        <v>974</v>
      </c>
      <c r="F430" s="13">
        <v>0</v>
      </c>
    </row>
    <row r="431" spans="1:6" ht="16.5" customHeight="1">
      <c r="A431" s="7">
        <v>103060498</v>
      </c>
      <c r="B431" s="12" t="s">
        <v>1863</v>
      </c>
      <c r="C431" s="13">
        <v>0</v>
      </c>
      <c r="D431" s="10">
        <v>20506</v>
      </c>
      <c r="E431" s="8" t="s">
        <v>975</v>
      </c>
      <c r="F431" s="9">
        <f>SUM(F432:F434)</f>
        <v>0</v>
      </c>
    </row>
    <row r="432" spans="1:6" ht="16.5" customHeight="1">
      <c r="A432" s="7">
        <v>1030698</v>
      </c>
      <c r="B432" s="12" t="s">
        <v>1864</v>
      </c>
      <c r="C432" s="13">
        <v>0</v>
      </c>
      <c r="D432" s="10">
        <v>2050601</v>
      </c>
      <c r="E432" s="12" t="s">
        <v>976</v>
      </c>
      <c r="F432" s="13">
        <v>0</v>
      </c>
    </row>
    <row r="433" spans="1:6" ht="16.5" customHeight="1">
      <c r="A433" s="7"/>
      <c r="B433" s="12"/>
      <c r="C433" s="20"/>
      <c r="D433" s="10">
        <v>2050602</v>
      </c>
      <c r="E433" s="12" t="s">
        <v>977</v>
      </c>
      <c r="F433" s="13">
        <v>0</v>
      </c>
    </row>
    <row r="434" spans="1:6" ht="16.5" customHeight="1">
      <c r="A434" s="7">
        <v>105</v>
      </c>
      <c r="B434" s="8" t="s">
        <v>1865</v>
      </c>
      <c r="C434" s="9">
        <f>C435+C442</f>
        <v>0</v>
      </c>
      <c r="D434" s="10">
        <v>2050699</v>
      </c>
      <c r="E434" s="12" t="s">
        <v>978</v>
      </c>
      <c r="F434" s="13">
        <v>0</v>
      </c>
    </row>
    <row r="435" spans="1:6" ht="16.5" customHeight="1">
      <c r="A435" s="7">
        <v>10503</v>
      </c>
      <c r="B435" s="8" t="s">
        <v>1866</v>
      </c>
      <c r="C435" s="9">
        <f>C436+C437</f>
        <v>0</v>
      </c>
      <c r="D435" s="10">
        <v>20507</v>
      </c>
      <c r="E435" s="8" t="s">
        <v>979</v>
      </c>
      <c r="F435" s="9">
        <f>SUM(F436:F438)</f>
        <v>94</v>
      </c>
    </row>
    <row r="436" spans="1:6" ht="16.5" customHeight="1">
      <c r="A436" s="7">
        <v>1050301</v>
      </c>
      <c r="B436" s="12" t="s">
        <v>1867</v>
      </c>
      <c r="C436" s="13">
        <v>0</v>
      </c>
      <c r="D436" s="10">
        <v>2050701</v>
      </c>
      <c r="E436" s="12" t="s">
        <v>980</v>
      </c>
      <c r="F436" s="13">
        <v>94</v>
      </c>
    </row>
    <row r="437" spans="1:6" ht="16.5" customHeight="1">
      <c r="A437" s="7">
        <v>1050302</v>
      </c>
      <c r="B437" s="12" t="s">
        <v>1868</v>
      </c>
      <c r="C437" s="9">
        <f>SUM(C438:C441)</f>
        <v>0</v>
      </c>
      <c r="D437" s="10">
        <v>2050702</v>
      </c>
      <c r="E437" s="12" t="s">
        <v>981</v>
      </c>
      <c r="F437" s="13">
        <v>0</v>
      </c>
    </row>
    <row r="438" spans="1:6" ht="16.5" customHeight="1">
      <c r="A438" s="7">
        <v>105030201</v>
      </c>
      <c r="B438" s="12" t="s">
        <v>1869</v>
      </c>
      <c r="C438" s="13">
        <v>0</v>
      </c>
      <c r="D438" s="10">
        <v>2050799</v>
      </c>
      <c r="E438" s="12" t="s">
        <v>982</v>
      </c>
      <c r="F438" s="13">
        <v>0</v>
      </c>
    </row>
    <row r="439" spans="1:6" ht="16.5" customHeight="1">
      <c r="A439" s="7">
        <v>105030202</v>
      </c>
      <c r="B439" s="12" t="s">
        <v>1870</v>
      </c>
      <c r="C439" s="13">
        <v>0</v>
      </c>
      <c r="D439" s="10">
        <v>20508</v>
      </c>
      <c r="E439" s="8" t="s">
        <v>983</v>
      </c>
      <c r="F439" s="9">
        <f>SUM(F440:F444)</f>
        <v>123</v>
      </c>
    </row>
    <row r="440" spans="1:6" ht="16.5" customHeight="1">
      <c r="A440" s="7">
        <v>105030203</v>
      </c>
      <c r="B440" s="12" t="s">
        <v>1871</v>
      </c>
      <c r="C440" s="13">
        <v>0</v>
      </c>
      <c r="D440" s="10">
        <v>2050801</v>
      </c>
      <c r="E440" s="12" t="s">
        <v>984</v>
      </c>
      <c r="F440" s="13">
        <v>64</v>
      </c>
    </row>
    <row r="441" spans="1:6" ht="16.5" customHeight="1">
      <c r="A441" s="7">
        <v>105030204</v>
      </c>
      <c r="B441" s="12" t="s">
        <v>1872</v>
      </c>
      <c r="C441" s="13">
        <v>0</v>
      </c>
      <c r="D441" s="10">
        <v>2050802</v>
      </c>
      <c r="E441" s="12" t="s">
        <v>985</v>
      </c>
      <c r="F441" s="13">
        <v>59</v>
      </c>
    </row>
    <row r="442" spans="1:6" ht="16.5" customHeight="1">
      <c r="A442" s="7">
        <v>10504</v>
      </c>
      <c r="B442" s="8" t="s">
        <v>1873</v>
      </c>
      <c r="C442" s="9">
        <f>C443+C448</f>
        <v>0</v>
      </c>
      <c r="D442" s="10">
        <v>2050803</v>
      </c>
      <c r="E442" s="12" t="s">
        <v>986</v>
      </c>
      <c r="F442" s="13">
        <v>0</v>
      </c>
    </row>
    <row r="443" spans="1:6" ht="16.5" customHeight="1">
      <c r="A443" s="7">
        <v>1050401</v>
      </c>
      <c r="B443" s="12" t="s">
        <v>1874</v>
      </c>
      <c r="C443" s="9">
        <f>SUM(C444:C447)</f>
        <v>0</v>
      </c>
      <c r="D443" s="10">
        <v>2050804</v>
      </c>
      <c r="E443" s="12" t="s">
        <v>987</v>
      </c>
      <c r="F443" s="13">
        <v>0</v>
      </c>
    </row>
    <row r="444" spans="1:6" ht="16.5" customHeight="1">
      <c r="A444" s="7">
        <v>105040101</v>
      </c>
      <c r="B444" s="12" t="s">
        <v>1875</v>
      </c>
      <c r="C444" s="13">
        <v>0</v>
      </c>
      <c r="D444" s="10">
        <v>2050899</v>
      </c>
      <c r="E444" s="12" t="s">
        <v>988</v>
      </c>
      <c r="F444" s="13">
        <v>0</v>
      </c>
    </row>
    <row r="445" spans="1:6" ht="16.5" customHeight="1">
      <c r="A445" s="7">
        <v>105040102</v>
      </c>
      <c r="B445" s="12" t="s">
        <v>1876</v>
      </c>
      <c r="C445" s="13">
        <v>0</v>
      </c>
      <c r="D445" s="10">
        <v>20509</v>
      </c>
      <c r="E445" s="8" t="s">
        <v>989</v>
      </c>
      <c r="F445" s="9">
        <f>SUM(F446:F451)</f>
        <v>82</v>
      </c>
    </row>
    <row r="446" spans="1:6" ht="16.5" customHeight="1">
      <c r="A446" s="7">
        <v>105040103</v>
      </c>
      <c r="B446" s="12" t="s">
        <v>1877</v>
      </c>
      <c r="C446" s="13">
        <v>0</v>
      </c>
      <c r="D446" s="10">
        <v>2050901</v>
      </c>
      <c r="E446" s="12" t="s">
        <v>990</v>
      </c>
      <c r="F446" s="13">
        <v>0</v>
      </c>
    </row>
    <row r="447" spans="1:6" ht="16.5" customHeight="1">
      <c r="A447" s="7">
        <v>105040104</v>
      </c>
      <c r="B447" s="12" t="s">
        <v>1878</v>
      </c>
      <c r="C447" s="13">
        <v>0</v>
      </c>
      <c r="D447" s="10">
        <v>2050902</v>
      </c>
      <c r="E447" s="12" t="s">
        <v>991</v>
      </c>
      <c r="F447" s="13">
        <v>0</v>
      </c>
    </row>
    <row r="448" spans="1:6" ht="16.5" customHeight="1">
      <c r="A448" s="7">
        <v>1050402</v>
      </c>
      <c r="B448" s="12" t="s">
        <v>1879</v>
      </c>
      <c r="C448" s="9">
        <f>SUM(C449:C464)</f>
        <v>0</v>
      </c>
      <c r="D448" s="10">
        <v>2050903</v>
      </c>
      <c r="E448" s="12" t="s">
        <v>992</v>
      </c>
      <c r="F448" s="13">
        <v>0</v>
      </c>
    </row>
    <row r="449" spans="1:6" ht="16.5" customHeight="1">
      <c r="A449" s="7">
        <v>105040201</v>
      </c>
      <c r="B449" s="12" t="s">
        <v>1880</v>
      </c>
      <c r="C449" s="13">
        <v>0</v>
      </c>
      <c r="D449" s="10">
        <v>2050904</v>
      </c>
      <c r="E449" s="12" t="s">
        <v>993</v>
      </c>
      <c r="F449" s="13">
        <v>0</v>
      </c>
    </row>
    <row r="450" spans="1:6" ht="16.5" customHeight="1">
      <c r="A450" s="7">
        <v>105040202</v>
      </c>
      <c r="B450" s="12" t="s">
        <v>1881</v>
      </c>
      <c r="C450" s="13">
        <v>0</v>
      </c>
      <c r="D450" s="10">
        <v>2050905</v>
      </c>
      <c r="E450" s="12" t="s">
        <v>994</v>
      </c>
      <c r="F450" s="13">
        <v>0</v>
      </c>
    </row>
    <row r="451" spans="1:6" ht="16.5" customHeight="1">
      <c r="A451" s="7">
        <v>105040205</v>
      </c>
      <c r="B451" s="12" t="s">
        <v>1882</v>
      </c>
      <c r="C451" s="13">
        <v>0</v>
      </c>
      <c r="D451" s="10">
        <v>2050999</v>
      </c>
      <c r="E451" s="12" t="s">
        <v>995</v>
      </c>
      <c r="F451" s="13">
        <v>82</v>
      </c>
    </row>
    <row r="452" spans="1:6" ht="16.5" customHeight="1">
      <c r="A452" s="7">
        <v>105040211</v>
      </c>
      <c r="B452" s="12" t="s">
        <v>1883</v>
      </c>
      <c r="C452" s="13">
        <v>0</v>
      </c>
      <c r="D452" s="10">
        <v>20599</v>
      </c>
      <c r="E452" s="8" t="s">
        <v>996</v>
      </c>
      <c r="F452" s="9">
        <f>F453</f>
        <v>0</v>
      </c>
    </row>
    <row r="453" spans="1:6" ht="16.5" customHeight="1">
      <c r="A453" s="7">
        <v>105040213</v>
      </c>
      <c r="B453" s="12" t="s">
        <v>1884</v>
      </c>
      <c r="C453" s="13">
        <v>0</v>
      </c>
      <c r="D453" s="10">
        <v>2059999</v>
      </c>
      <c r="E453" s="12" t="s">
        <v>997</v>
      </c>
      <c r="F453" s="13">
        <v>0</v>
      </c>
    </row>
    <row r="454" spans="1:6" ht="16.5" customHeight="1">
      <c r="A454" s="7">
        <v>105040214</v>
      </c>
      <c r="B454" s="12" t="s">
        <v>1885</v>
      </c>
      <c r="C454" s="13">
        <v>0</v>
      </c>
      <c r="D454" s="10">
        <v>206</v>
      </c>
      <c r="E454" s="8" t="s">
        <v>998</v>
      </c>
      <c r="F454" s="9">
        <f>SUM(F455,F460,F468,F474,F478,F483,F488,F495,F499,F503)</f>
        <v>129</v>
      </c>
    </row>
    <row r="455" spans="1:6" ht="16.5" customHeight="1">
      <c r="A455" s="7">
        <v>105040216</v>
      </c>
      <c r="B455" s="12" t="s">
        <v>1886</v>
      </c>
      <c r="C455" s="13">
        <v>0</v>
      </c>
      <c r="D455" s="10">
        <v>20601</v>
      </c>
      <c r="E455" s="8" t="s">
        <v>999</v>
      </c>
      <c r="F455" s="9">
        <f>SUM(F456:F459)</f>
        <v>122</v>
      </c>
    </row>
    <row r="456" spans="1:6" ht="16.5" customHeight="1">
      <c r="A456" s="7">
        <v>105040217</v>
      </c>
      <c r="B456" s="12" t="s">
        <v>1887</v>
      </c>
      <c r="C456" s="13">
        <v>0</v>
      </c>
      <c r="D456" s="10">
        <v>2060101</v>
      </c>
      <c r="E456" s="12" t="s">
        <v>707</v>
      </c>
      <c r="F456" s="13">
        <v>118</v>
      </c>
    </row>
    <row r="457" spans="1:6" ht="16.5" customHeight="1">
      <c r="A457" s="7">
        <v>105040218</v>
      </c>
      <c r="B457" s="12" t="s">
        <v>1888</v>
      </c>
      <c r="C457" s="13">
        <v>0</v>
      </c>
      <c r="D457" s="10">
        <v>2060102</v>
      </c>
      <c r="E457" s="12" t="s">
        <v>708</v>
      </c>
      <c r="F457" s="13">
        <v>4</v>
      </c>
    </row>
    <row r="458" spans="1:6" ht="16.5" customHeight="1">
      <c r="A458" s="7">
        <v>105040219</v>
      </c>
      <c r="B458" s="12" t="s">
        <v>1889</v>
      </c>
      <c r="C458" s="13">
        <v>0</v>
      </c>
      <c r="D458" s="10">
        <v>2060103</v>
      </c>
      <c r="E458" s="12" t="s">
        <v>709</v>
      </c>
      <c r="F458" s="13">
        <v>0</v>
      </c>
    </row>
    <row r="459" spans="1:6" ht="16.5" customHeight="1">
      <c r="A459" s="7">
        <v>105040220</v>
      </c>
      <c r="B459" s="12" t="s">
        <v>1890</v>
      </c>
      <c r="C459" s="13">
        <v>0</v>
      </c>
      <c r="D459" s="10">
        <v>2060199</v>
      </c>
      <c r="E459" s="12" t="s">
        <v>1000</v>
      </c>
      <c r="F459" s="13">
        <v>0</v>
      </c>
    </row>
    <row r="460" spans="1:6" ht="16.5" customHeight="1">
      <c r="A460" s="7">
        <v>105040231</v>
      </c>
      <c r="B460" s="12" t="s">
        <v>1891</v>
      </c>
      <c r="C460" s="13">
        <v>0</v>
      </c>
      <c r="D460" s="10">
        <v>20602</v>
      </c>
      <c r="E460" s="8" t="s">
        <v>1001</v>
      </c>
      <c r="F460" s="9">
        <f>SUM(F461:F467)</f>
        <v>0</v>
      </c>
    </row>
    <row r="461" spans="1:6" ht="16.5" customHeight="1">
      <c r="A461" s="7">
        <v>105040232</v>
      </c>
      <c r="B461" s="12" t="s">
        <v>1892</v>
      </c>
      <c r="C461" s="13">
        <v>0</v>
      </c>
      <c r="D461" s="10">
        <v>2060201</v>
      </c>
      <c r="E461" s="12" t="s">
        <v>1002</v>
      </c>
      <c r="F461" s="13">
        <v>0</v>
      </c>
    </row>
    <row r="462" spans="1:6" ht="16.5" customHeight="1">
      <c r="A462" s="7">
        <v>105040233</v>
      </c>
      <c r="B462" s="12" t="s">
        <v>1893</v>
      </c>
      <c r="C462" s="13">
        <v>0</v>
      </c>
      <c r="D462" s="10">
        <v>2060203</v>
      </c>
      <c r="E462" s="12" t="s">
        <v>1003</v>
      </c>
      <c r="F462" s="13">
        <v>0</v>
      </c>
    </row>
    <row r="463" spans="1:6" ht="16.5" customHeight="1">
      <c r="A463" s="22">
        <v>105040298</v>
      </c>
      <c r="B463" s="23" t="s">
        <v>1894</v>
      </c>
      <c r="C463" s="14">
        <v>0</v>
      </c>
      <c r="D463" s="10">
        <v>2060204</v>
      </c>
      <c r="E463" s="12" t="s">
        <v>1004</v>
      </c>
      <c r="F463" s="13">
        <v>0</v>
      </c>
    </row>
    <row r="464" spans="1:6" ht="16.5" customHeight="1">
      <c r="A464" s="7">
        <v>105040299</v>
      </c>
      <c r="B464" s="12" t="s">
        <v>1895</v>
      </c>
      <c r="C464" s="13">
        <v>0</v>
      </c>
      <c r="D464" s="10">
        <v>2060205</v>
      </c>
      <c r="E464" s="12" t="s">
        <v>1005</v>
      </c>
      <c r="F464" s="13">
        <v>0</v>
      </c>
    </row>
    <row r="465" spans="1:6" ht="16.5" customHeight="1">
      <c r="A465" s="16"/>
      <c r="B465" s="16"/>
      <c r="C465" s="24"/>
      <c r="D465" s="7">
        <v>2060206</v>
      </c>
      <c r="E465" s="12" t="s">
        <v>1006</v>
      </c>
      <c r="F465" s="13">
        <v>0</v>
      </c>
    </row>
    <row r="466" spans="1:6" ht="16.5" customHeight="1">
      <c r="A466" s="7"/>
      <c r="B466" s="7"/>
      <c r="C466" s="25"/>
      <c r="D466" s="7">
        <v>2060207</v>
      </c>
      <c r="E466" s="12" t="s">
        <v>1007</v>
      </c>
      <c r="F466" s="13">
        <v>0</v>
      </c>
    </row>
    <row r="467" spans="1:6" ht="16.5" customHeight="1">
      <c r="A467" s="7"/>
      <c r="B467" s="7"/>
      <c r="C467" s="25"/>
      <c r="D467" s="7">
        <v>2060299</v>
      </c>
      <c r="E467" s="12" t="s">
        <v>1008</v>
      </c>
      <c r="F467" s="13">
        <v>0</v>
      </c>
    </row>
    <row r="468" spans="1:6" ht="16.5" customHeight="1">
      <c r="A468" s="7"/>
      <c r="B468" s="7"/>
      <c r="C468" s="25"/>
      <c r="D468" s="7">
        <v>20603</v>
      </c>
      <c r="E468" s="8" t="s">
        <v>1009</v>
      </c>
      <c r="F468" s="9">
        <f>SUM(F469:F473)</f>
        <v>0</v>
      </c>
    </row>
    <row r="469" spans="1:6" ht="16.5" customHeight="1">
      <c r="A469" s="7"/>
      <c r="B469" s="7"/>
      <c r="C469" s="25"/>
      <c r="D469" s="7">
        <v>2060301</v>
      </c>
      <c r="E469" s="12" t="s">
        <v>1002</v>
      </c>
      <c r="F469" s="13">
        <v>0</v>
      </c>
    </row>
    <row r="470" spans="1:6" ht="16.5" customHeight="1">
      <c r="A470" s="7"/>
      <c r="B470" s="7"/>
      <c r="C470" s="25"/>
      <c r="D470" s="7">
        <v>2060302</v>
      </c>
      <c r="E470" s="12" t="s">
        <v>1010</v>
      </c>
      <c r="F470" s="13">
        <v>0</v>
      </c>
    </row>
    <row r="471" spans="1:6" ht="16.5" customHeight="1">
      <c r="A471" s="88" t="s">
        <v>1896</v>
      </c>
      <c r="B471" s="88"/>
      <c r="C471" s="88"/>
      <c r="D471" s="26">
        <v>2060303</v>
      </c>
      <c r="E471" s="27" t="s">
        <v>1011</v>
      </c>
      <c r="F471" s="28">
        <v>0</v>
      </c>
    </row>
    <row r="472" spans="1:6" ht="17.25" customHeight="1">
      <c r="A472" s="7"/>
      <c r="B472" s="12" t="s">
        <v>1897</v>
      </c>
      <c r="C472" s="13">
        <v>0</v>
      </c>
      <c r="D472" s="10">
        <v>2060304</v>
      </c>
      <c r="E472" s="12" t="s">
        <v>1012</v>
      </c>
      <c r="F472" s="13">
        <v>0</v>
      </c>
    </row>
    <row r="473" spans="1:6" ht="17.25" customHeight="1">
      <c r="A473" s="7"/>
      <c r="B473" s="12" t="s">
        <v>1898</v>
      </c>
      <c r="C473" s="15">
        <v>0</v>
      </c>
      <c r="D473" s="10">
        <v>2060399</v>
      </c>
      <c r="E473" s="12" t="s">
        <v>1013</v>
      </c>
      <c r="F473" s="13">
        <v>0</v>
      </c>
    </row>
    <row r="474" spans="1:6" ht="17.25" customHeight="1">
      <c r="A474" s="7"/>
      <c r="B474" s="12" t="s">
        <v>1899</v>
      </c>
      <c r="C474" s="13">
        <v>0</v>
      </c>
      <c r="D474" s="10">
        <v>20604</v>
      </c>
      <c r="E474" s="8" t="s">
        <v>1014</v>
      </c>
      <c r="F474" s="9">
        <f>SUM(F475:F477)</f>
        <v>0</v>
      </c>
    </row>
    <row r="475" spans="1:6" ht="17.25" customHeight="1">
      <c r="A475" s="7"/>
      <c r="B475" s="12" t="s">
        <v>1900</v>
      </c>
      <c r="C475" s="13">
        <v>0</v>
      </c>
      <c r="D475" s="10">
        <v>2060401</v>
      </c>
      <c r="E475" s="12" t="s">
        <v>1002</v>
      </c>
      <c r="F475" s="13">
        <v>0</v>
      </c>
    </row>
    <row r="476" spans="1:6" ht="17.25" customHeight="1">
      <c r="A476" s="7"/>
      <c r="B476" s="12" t="s">
        <v>1901</v>
      </c>
      <c r="C476" s="13">
        <v>0</v>
      </c>
      <c r="D476" s="10">
        <v>2060404</v>
      </c>
      <c r="E476" s="12" t="s">
        <v>1015</v>
      </c>
      <c r="F476" s="13">
        <v>0</v>
      </c>
    </row>
    <row r="477" spans="1:6" ht="16.5" customHeight="1">
      <c r="A477" s="7"/>
      <c r="B477" s="12" t="s">
        <v>1902</v>
      </c>
      <c r="C477" s="13">
        <v>0</v>
      </c>
      <c r="D477" s="10">
        <v>2060499</v>
      </c>
      <c r="E477" s="12" t="s">
        <v>1016</v>
      </c>
      <c r="F477" s="13">
        <v>0</v>
      </c>
    </row>
    <row r="478" spans="1:6" ht="16.5" customHeight="1">
      <c r="A478" s="7"/>
      <c r="B478" s="12" t="s">
        <v>1903</v>
      </c>
      <c r="C478" s="13">
        <v>0</v>
      </c>
      <c r="D478" s="10">
        <v>20605</v>
      </c>
      <c r="E478" s="8" t="s">
        <v>1017</v>
      </c>
      <c r="F478" s="9">
        <f>SUM(F479:F482)</f>
        <v>0</v>
      </c>
    </row>
    <row r="479" spans="1:6" ht="16.5" customHeight="1">
      <c r="A479" s="7"/>
      <c r="B479" s="12" t="s">
        <v>1904</v>
      </c>
      <c r="C479" s="13">
        <v>0</v>
      </c>
      <c r="D479" s="10">
        <v>2060501</v>
      </c>
      <c r="E479" s="12" t="s">
        <v>1002</v>
      </c>
      <c r="F479" s="13">
        <v>0</v>
      </c>
    </row>
    <row r="480" spans="1:6" ht="16.5" customHeight="1">
      <c r="A480" s="7"/>
      <c r="B480" s="12" t="s">
        <v>1905</v>
      </c>
      <c r="C480" s="13">
        <v>0</v>
      </c>
      <c r="D480" s="10">
        <v>2060502</v>
      </c>
      <c r="E480" s="12" t="s">
        <v>1018</v>
      </c>
      <c r="F480" s="13">
        <v>0</v>
      </c>
    </row>
    <row r="481" spans="1:6" ht="16.5" customHeight="1">
      <c r="A481" s="7"/>
      <c r="B481" s="12" t="s">
        <v>1906</v>
      </c>
      <c r="C481" s="13">
        <v>0</v>
      </c>
      <c r="D481" s="10">
        <v>2060503</v>
      </c>
      <c r="E481" s="12" t="s">
        <v>1019</v>
      </c>
      <c r="F481" s="13">
        <v>0</v>
      </c>
    </row>
    <row r="482" spans="1:6" ht="16.5" customHeight="1">
      <c r="A482" s="7"/>
      <c r="B482" s="12" t="s">
        <v>1907</v>
      </c>
      <c r="C482" s="13">
        <v>0</v>
      </c>
      <c r="D482" s="10">
        <v>2060599</v>
      </c>
      <c r="E482" s="12" t="s">
        <v>1020</v>
      </c>
      <c r="F482" s="13">
        <v>0</v>
      </c>
    </row>
    <row r="483" spans="1:6" ht="16.5" customHeight="1">
      <c r="A483" s="7"/>
      <c r="B483" s="12" t="s">
        <v>1908</v>
      </c>
      <c r="C483" s="13">
        <v>0</v>
      </c>
      <c r="D483" s="10">
        <v>20606</v>
      </c>
      <c r="E483" s="8" t="s">
        <v>1021</v>
      </c>
      <c r="F483" s="9">
        <f>SUM(F484:F487)</f>
        <v>4</v>
      </c>
    </row>
    <row r="484" spans="1:6" ht="16.5" customHeight="1">
      <c r="A484" s="7"/>
      <c r="B484" s="12" t="s">
        <v>1909</v>
      </c>
      <c r="C484" s="13">
        <v>0</v>
      </c>
      <c r="D484" s="10">
        <v>2060601</v>
      </c>
      <c r="E484" s="12" t="s">
        <v>1022</v>
      </c>
      <c r="F484" s="13">
        <v>4</v>
      </c>
    </row>
    <row r="485" spans="1:6" ht="16.5" customHeight="1">
      <c r="A485" s="7"/>
      <c r="B485" s="12" t="s">
        <v>1910</v>
      </c>
      <c r="C485" s="13">
        <v>0</v>
      </c>
      <c r="D485" s="10">
        <v>2060602</v>
      </c>
      <c r="E485" s="12" t="s">
        <v>1023</v>
      </c>
      <c r="F485" s="13">
        <v>0</v>
      </c>
    </row>
    <row r="486" spans="1:6" ht="16.5" customHeight="1">
      <c r="A486" s="7"/>
      <c r="B486" s="12" t="s">
        <v>1911</v>
      </c>
      <c r="C486" s="13">
        <v>0</v>
      </c>
      <c r="D486" s="10">
        <v>2060603</v>
      </c>
      <c r="E486" s="12" t="s">
        <v>1024</v>
      </c>
      <c r="F486" s="13">
        <v>0</v>
      </c>
    </row>
    <row r="487" spans="1:6" ht="16.5" customHeight="1">
      <c r="A487" s="7"/>
      <c r="B487" s="12" t="s">
        <v>1912</v>
      </c>
      <c r="C487" s="13">
        <v>0</v>
      </c>
      <c r="D487" s="10">
        <v>2060699</v>
      </c>
      <c r="E487" s="12" t="s">
        <v>1025</v>
      </c>
      <c r="F487" s="13">
        <v>0</v>
      </c>
    </row>
    <row r="488" spans="1:6" ht="16.5" customHeight="1">
      <c r="A488" s="7"/>
      <c r="B488" s="12" t="s">
        <v>1913</v>
      </c>
      <c r="C488" s="13">
        <v>0</v>
      </c>
      <c r="D488" s="10">
        <v>20607</v>
      </c>
      <c r="E488" s="8" t="s">
        <v>1026</v>
      </c>
      <c r="F488" s="9">
        <f>SUM(F489:F494)</f>
        <v>3</v>
      </c>
    </row>
    <row r="489" spans="1:6" ht="16.5" customHeight="1">
      <c r="A489" s="7"/>
      <c r="B489" s="12" t="s">
        <v>1914</v>
      </c>
      <c r="C489" s="13">
        <v>0</v>
      </c>
      <c r="D489" s="10">
        <v>2060701</v>
      </c>
      <c r="E489" s="12" t="s">
        <v>1002</v>
      </c>
      <c r="F489" s="13">
        <v>0</v>
      </c>
    </row>
    <row r="490" spans="1:6" ht="16.5" customHeight="1">
      <c r="A490" s="7"/>
      <c r="B490" s="12" t="s">
        <v>1915</v>
      </c>
      <c r="C490" s="13">
        <v>0</v>
      </c>
      <c r="D490" s="10">
        <v>2060702</v>
      </c>
      <c r="E490" s="12" t="s">
        <v>1027</v>
      </c>
      <c r="F490" s="13">
        <v>3</v>
      </c>
    </row>
    <row r="491" spans="1:6" ht="16.5" customHeight="1">
      <c r="A491" s="7"/>
      <c r="B491" s="12" t="s">
        <v>1916</v>
      </c>
      <c r="C491" s="13">
        <v>0</v>
      </c>
      <c r="D491" s="10">
        <v>2060703</v>
      </c>
      <c r="E491" s="12" t="s">
        <v>1028</v>
      </c>
      <c r="F491" s="13">
        <v>0</v>
      </c>
    </row>
    <row r="492" spans="1:6" ht="16.5" customHeight="1">
      <c r="A492" s="7"/>
      <c r="B492" s="12" t="s">
        <v>1917</v>
      </c>
      <c r="C492" s="13">
        <v>0</v>
      </c>
      <c r="D492" s="10">
        <v>2060704</v>
      </c>
      <c r="E492" s="12" t="s">
        <v>1029</v>
      </c>
      <c r="F492" s="13">
        <v>0</v>
      </c>
    </row>
    <row r="493" spans="1:6" ht="16.5" customHeight="1">
      <c r="A493" s="7"/>
      <c r="B493" s="12" t="s">
        <v>1918</v>
      </c>
      <c r="C493" s="13">
        <v>0</v>
      </c>
      <c r="D493" s="10">
        <v>2060705</v>
      </c>
      <c r="E493" s="12" t="s">
        <v>1030</v>
      </c>
      <c r="F493" s="13">
        <v>0</v>
      </c>
    </row>
    <row r="494" spans="1:6" ht="16.5" customHeight="1">
      <c r="A494" s="7"/>
      <c r="B494" s="12" t="s">
        <v>1919</v>
      </c>
      <c r="C494" s="13">
        <v>0</v>
      </c>
      <c r="D494" s="10">
        <v>2060799</v>
      </c>
      <c r="E494" s="12" t="s">
        <v>1031</v>
      </c>
      <c r="F494" s="13">
        <v>0</v>
      </c>
    </row>
    <row r="495" spans="1:6" ht="16.5" customHeight="1">
      <c r="A495" s="7"/>
      <c r="B495" s="12" t="s">
        <v>1920</v>
      </c>
      <c r="C495" s="13">
        <v>0</v>
      </c>
      <c r="D495" s="10">
        <v>20608</v>
      </c>
      <c r="E495" s="8" t="s">
        <v>1032</v>
      </c>
      <c r="F495" s="9">
        <f>SUM(F496:F498)</f>
        <v>0</v>
      </c>
    </row>
    <row r="496" spans="1:6" ht="16.5" customHeight="1">
      <c r="A496" s="7"/>
      <c r="B496" s="12" t="s">
        <v>1921</v>
      </c>
      <c r="C496" s="13">
        <v>0</v>
      </c>
      <c r="D496" s="10">
        <v>2060801</v>
      </c>
      <c r="E496" s="12" t="s">
        <v>1033</v>
      </c>
      <c r="F496" s="13">
        <v>0</v>
      </c>
    </row>
    <row r="497" spans="1:6" ht="16.5" customHeight="1">
      <c r="A497" s="7"/>
      <c r="B497" s="12" t="s">
        <v>1922</v>
      </c>
      <c r="C497" s="13">
        <v>0</v>
      </c>
      <c r="D497" s="10">
        <v>2060802</v>
      </c>
      <c r="E497" s="12" t="s">
        <v>1034</v>
      </c>
      <c r="F497" s="13">
        <v>0</v>
      </c>
    </row>
    <row r="498" spans="1:6" ht="16.5" customHeight="1">
      <c r="A498" s="7"/>
      <c r="B498" s="12" t="s">
        <v>1923</v>
      </c>
      <c r="C498" s="13">
        <v>0</v>
      </c>
      <c r="D498" s="10">
        <v>2060899</v>
      </c>
      <c r="E498" s="12" t="s">
        <v>1035</v>
      </c>
      <c r="F498" s="13">
        <v>0</v>
      </c>
    </row>
    <row r="499" spans="1:6" ht="16.5" customHeight="1">
      <c r="A499" s="7"/>
      <c r="B499" s="12" t="s">
        <v>1924</v>
      </c>
      <c r="C499" s="13">
        <v>0</v>
      </c>
      <c r="D499" s="10">
        <v>20609</v>
      </c>
      <c r="E499" s="8" t="s">
        <v>1036</v>
      </c>
      <c r="F499" s="9">
        <f>F500+F501+F502</f>
        <v>0</v>
      </c>
    </row>
    <row r="500" spans="1:6" ht="16.5" customHeight="1">
      <c r="A500" s="7"/>
      <c r="B500" s="12" t="s">
        <v>1925</v>
      </c>
      <c r="C500" s="13">
        <v>0</v>
      </c>
      <c r="D500" s="10">
        <v>2060901</v>
      </c>
      <c r="E500" s="12" t="s">
        <v>1037</v>
      </c>
      <c r="F500" s="13">
        <v>0</v>
      </c>
    </row>
    <row r="501" spans="1:6" ht="16.5" customHeight="1">
      <c r="A501" s="7"/>
      <c r="B501" s="12" t="s">
        <v>1926</v>
      </c>
      <c r="C501" s="13">
        <v>0</v>
      </c>
      <c r="D501" s="10">
        <v>2060902</v>
      </c>
      <c r="E501" s="12" t="s">
        <v>1038</v>
      </c>
      <c r="F501" s="13">
        <v>0</v>
      </c>
    </row>
    <row r="502" spans="1:6" ht="16.5" customHeight="1">
      <c r="A502" s="7"/>
      <c r="B502" s="7"/>
      <c r="C502" s="29"/>
      <c r="D502" s="7">
        <v>2060999</v>
      </c>
      <c r="E502" s="12" t="s">
        <v>1039</v>
      </c>
      <c r="F502" s="13">
        <v>0</v>
      </c>
    </row>
    <row r="503" spans="1:6" ht="16.5" customHeight="1">
      <c r="A503" s="7"/>
      <c r="B503" s="7"/>
      <c r="C503" s="25"/>
      <c r="D503" s="7">
        <v>20699</v>
      </c>
      <c r="E503" s="8" t="s">
        <v>1040</v>
      </c>
      <c r="F503" s="9">
        <f>SUM(F504:F507)</f>
        <v>0</v>
      </c>
    </row>
    <row r="504" spans="1:6" ht="16.5" customHeight="1">
      <c r="A504" s="7"/>
      <c r="B504" s="7"/>
      <c r="C504" s="25"/>
      <c r="D504" s="7">
        <v>2069901</v>
      </c>
      <c r="E504" s="12" t="s">
        <v>1041</v>
      </c>
      <c r="F504" s="13">
        <v>0</v>
      </c>
    </row>
    <row r="505" spans="1:6" ht="16.5" customHeight="1">
      <c r="A505" s="7"/>
      <c r="B505" s="7"/>
      <c r="C505" s="25"/>
      <c r="D505" s="7">
        <v>2069902</v>
      </c>
      <c r="E505" s="12" t="s">
        <v>1042</v>
      </c>
      <c r="F505" s="13">
        <v>0</v>
      </c>
    </row>
    <row r="506" spans="1:6" ht="16.5" customHeight="1">
      <c r="A506" s="7"/>
      <c r="B506" s="7"/>
      <c r="C506" s="25"/>
      <c r="D506" s="7">
        <v>2069903</v>
      </c>
      <c r="E506" s="12" t="s">
        <v>1043</v>
      </c>
      <c r="F506" s="13">
        <v>0</v>
      </c>
    </row>
    <row r="507" spans="1:6" ht="16.5" customHeight="1">
      <c r="A507" s="7"/>
      <c r="B507" s="7"/>
      <c r="C507" s="25"/>
      <c r="D507" s="7">
        <v>2069999</v>
      </c>
      <c r="E507" s="12" t="s">
        <v>1044</v>
      </c>
      <c r="F507" s="13">
        <v>0</v>
      </c>
    </row>
    <row r="508" spans="1:6" ht="16.5" customHeight="1">
      <c r="A508" s="7"/>
      <c r="B508" s="7"/>
      <c r="C508" s="25"/>
      <c r="D508" s="7">
        <v>207</v>
      </c>
      <c r="E508" s="8" t="s">
        <v>1045</v>
      </c>
      <c r="F508" s="9">
        <f>SUM(F509,F525,F533,F544,F553,F561)</f>
        <v>1118</v>
      </c>
    </row>
    <row r="509" spans="1:6" ht="16.5" customHeight="1">
      <c r="A509" s="7"/>
      <c r="B509" s="7"/>
      <c r="C509" s="25"/>
      <c r="D509" s="7">
        <v>20701</v>
      </c>
      <c r="E509" s="8" t="s">
        <v>1046</v>
      </c>
      <c r="F509" s="9">
        <f>SUM(F510:F524)</f>
        <v>329</v>
      </c>
    </row>
    <row r="510" spans="1:6" ht="16.5" customHeight="1">
      <c r="A510" s="7"/>
      <c r="B510" s="7"/>
      <c r="C510" s="25"/>
      <c r="D510" s="7">
        <v>2070101</v>
      </c>
      <c r="E510" s="12" t="s">
        <v>707</v>
      </c>
      <c r="F510" s="13">
        <v>211</v>
      </c>
    </row>
    <row r="511" spans="1:6" ht="16.5" customHeight="1">
      <c r="A511" s="7"/>
      <c r="B511" s="7"/>
      <c r="C511" s="25"/>
      <c r="D511" s="7">
        <v>2070102</v>
      </c>
      <c r="E511" s="12" t="s">
        <v>708</v>
      </c>
      <c r="F511" s="13">
        <v>0</v>
      </c>
    </row>
    <row r="512" spans="1:6" ht="16.5" customHeight="1">
      <c r="A512" s="7"/>
      <c r="B512" s="7"/>
      <c r="C512" s="25"/>
      <c r="D512" s="7">
        <v>2070103</v>
      </c>
      <c r="E512" s="12" t="s">
        <v>709</v>
      </c>
      <c r="F512" s="13">
        <v>0</v>
      </c>
    </row>
    <row r="513" spans="1:6" ht="16.5" customHeight="1">
      <c r="A513" s="7"/>
      <c r="B513" s="7"/>
      <c r="C513" s="25"/>
      <c r="D513" s="7">
        <v>2070104</v>
      </c>
      <c r="E513" s="12" t="s">
        <v>1047</v>
      </c>
      <c r="F513" s="13">
        <v>26</v>
      </c>
    </row>
    <row r="514" spans="1:6" ht="16.5" customHeight="1">
      <c r="A514" s="7"/>
      <c r="B514" s="7"/>
      <c r="C514" s="25"/>
      <c r="D514" s="7">
        <v>2070105</v>
      </c>
      <c r="E514" s="12" t="s">
        <v>1048</v>
      </c>
      <c r="F514" s="13">
        <v>0</v>
      </c>
    </row>
    <row r="515" spans="1:6" ht="16.5" customHeight="1">
      <c r="A515" s="7"/>
      <c r="B515" s="7"/>
      <c r="C515" s="25"/>
      <c r="D515" s="7">
        <v>2070106</v>
      </c>
      <c r="E515" s="12" t="s">
        <v>1049</v>
      </c>
      <c r="F515" s="13">
        <v>0</v>
      </c>
    </row>
    <row r="516" spans="1:6" ht="16.5" customHeight="1">
      <c r="A516" s="7"/>
      <c r="B516" s="7"/>
      <c r="C516" s="25"/>
      <c r="D516" s="7">
        <v>2070107</v>
      </c>
      <c r="E516" s="12" t="s">
        <v>1050</v>
      </c>
      <c r="F516" s="13">
        <v>16</v>
      </c>
    </row>
    <row r="517" spans="1:6" ht="16.5" customHeight="1">
      <c r="A517" s="7"/>
      <c r="B517" s="7"/>
      <c r="C517" s="25"/>
      <c r="D517" s="7">
        <v>2070108</v>
      </c>
      <c r="E517" s="12" t="s">
        <v>1051</v>
      </c>
      <c r="F517" s="13">
        <v>0</v>
      </c>
    </row>
    <row r="518" spans="1:6" ht="16.5" customHeight="1">
      <c r="A518" s="7"/>
      <c r="B518" s="7"/>
      <c r="C518" s="25"/>
      <c r="D518" s="7">
        <v>2070109</v>
      </c>
      <c r="E518" s="12" t="s">
        <v>1052</v>
      </c>
      <c r="F518" s="13">
        <v>27</v>
      </c>
    </row>
    <row r="519" spans="1:6" ht="16.5" customHeight="1">
      <c r="A519" s="7"/>
      <c r="B519" s="7"/>
      <c r="C519" s="25"/>
      <c r="D519" s="7">
        <v>2070110</v>
      </c>
      <c r="E519" s="12" t="s">
        <v>1053</v>
      </c>
      <c r="F519" s="13">
        <v>0</v>
      </c>
    </row>
    <row r="520" spans="1:6" ht="16.5" customHeight="1">
      <c r="A520" s="7"/>
      <c r="B520" s="7"/>
      <c r="C520" s="25"/>
      <c r="D520" s="7">
        <v>2070111</v>
      </c>
      <c r="E520" s="12" t="s">
        <v>1054</v>
      </c>
      <c r="F520" s="13">
        <v>0</v>
      </c>
    </row>
    <row r="521" spans="1:6" ht="16.5" customHeight="1">
      <c r="A521" s="7"/>
      <c r="B521" s="7"/>
      <c r="C521" s="25"/>
      <c r="D521" s="7">
        <v>2070112</v>
      </c>
      <c r="E521" s="12" t="s">
        <v>1055</v>
      </c>
      <c r="F521" s="13">
        <v>0</v>
      </c>
    </row>
    <row r="522" spans="1:6" ht="16.5" customHeight="1">
      <c r="A522" s="7"/>
      <c r="B522" s="7"/>
      <c r="C522" s="25"/>
      <c r="D522" s="7">
        <v>2070113</v>
      </c>
      <c r="E522" s="12" t="s">
        <v>1056</v>
      </c>
      <c r="F522" s="13">
        <v>0</v>
      </c>
    </row>
    <row r="523" spans="1:6" ht="16.5" customHeight="1">
      <c r="A523" s="7"/>
      <c r="B523" s="7"/>
      <c r="C523" s="25"/>
      <c r="D523" s="7">
        <v>2070114</v>
      </c>
      <c r="E523" s="12" t="s">
        <v>1057</v>
      </c>
      <c r="F523" s="13">
        <v>23</v>
      </c>
    </row>
    <row r="524" spans="1:6" ht="16.5" customHeight="1">
      <c r="A524" s="7"/>
      <c r="B524" s="7"/>
      <c r="C524" s="25"/>
      <c r="D524" s="7">
        <v>2070199</v>
      </c>
      <c r="E524" s="12" t="s">
        <v>1058</v>
      </c>
      <c r="F524" s="13">
        <v>26</v>
      </c>
    </row>
    <row r="525" spans="1:6" ht="16.5" customHeight="1">
      <c r="A525" s="7"/>
      <c r="B525" s="7"/>
      <c r="C525" s="25"/>
      <c r="D525" s="7">
        <v>20702</v>
      </c>
      <c r="E525" s="8" t="s">
        <v>1059</v>
      </c>
      <c r="F525" s="9">
        <f>SUM(F526:F532)</f>
        <v>34</v>
      </c>
    </row>
    <row r="526" spans="1:6" ht="16.5" customHeight="1">
      <c r="A526" s="7"/>
      <c r="B526" s="7"/>
      <c r="C526" s="25"/>
      <c r="D526" s="7">
        <v>2070201</v>
      </c>
      <c r="E526" s="12" t="s">
        <v>707</v>
      </c>
      <c r="F526" s="13">
        <v>0</v>
      </c>
    </row>
    <row r="527" spans="1:6" ht="16.5" customHeight="1">
      <c r="A527" s="7"/>
      <c r="B527" s="7"/>
      <c r="C527" s="25"/>
      <c r="D527" s="7">
        <v>2070202</v>
      </c>
      <c r="E527" s="12" t="s">
        <v>708</v>
      </c>
      <c r="F527" s="13">
        <v>0</v>
      </c>
    </row>
    <row r="528" spans="1:6" ht="16.5" customHeight="1">
      <c r="A528" s="7"/>
      <c r="B528" s="7"/>
      <c r="C528" s="25"/>
      <c r="D528" s="7">
        <v>2070203</v>
      </c>
      <c r="E528" s="12" t="s">
        <v>709</v>
      </c>
      <c r="F528" s="13">
        <v>0</v>
      </c>
    </row>
    <row r="529" spans="1:6" ht="16.5" customHeight="1">
      <c r="A529" s="7"/>
      <c r="B529" s="7"/>
      <c r="C529" s="25"/>
      <c r="D529" s="7">
        <v>2070204</v>
      </c>
      <c r="E529" s="12" t="s">
        <v>1060</v>
      </c>
      <c r="F529" s="13">
        <v>18</v>
      </c>
    </row>
    <row r="530" spans="1:6" ht="16.5" customHeight="1">
      <c r="A530" s="7"/>
      <c r="B530" s="7"/>
      <c r="C530" s="25"/>
      <c r="D530" s="7">
        <v>2070205</v>
      </c>
      <c r="E530" s="12" t="s">
        <v>1061</v>
      </c>
      <c r="F530" s="13">
        <v>16</v>
      </c>
    </row>
    <row r="531" spans="1:6" ht="16.5" customHeight="1">
      <c r="A531" s="7"/>
      <c r="B531" s="7"/>
      <c r="C531" s="25"/>
      <c r="D531" s="7">
        <v>2070206</v>
      </c>
      <c r="E531" s="12" t="s">
        <v>1062</v>
      </c>
      <c r="F531" s="13">
        <v>0</v>
      </c>
    </row>
    <row r="532" spans="1:6" ht="16.5" customHeight="1">
      <c r="A532" s="7"/>
      <c r="B532" s="7"/>
      <c r="C532" s="25"/>
      <c r="D532" s="7">
        <v>2070299</v>
      </c>
      <c r="E532" s="12" t="s">
        <v>1063</v>
      </c>
      <c r="F532" s="13">
        <v>0</v>
      </c>
    </row>
    <row r="533" spans="1:6" ht="16.5" customHeight="1">
      <c r="A533" s="7"/>
      <c r="B533" s="7"/>
      <c r="C533" s="25"/>
      <c r="D533" s="7">
        <v>20703</v>
      </c>
      <c r="E533" s="8" t="s">
        <v>1064</v>
      </c>
      <c r="F533" s="9">
        <f>SUM(F534:F543)</f>
        <v>174</v>
      </c>
    </row>
    <row r="534" spans="1:6" ht="16.5" customHeight="1">
      <c r="A534" s="7"/>
      <c r="B534" s="7"/>
      <c r="C534" s="25"/>
      <c r="D534" s="7">
        <v>2070301</v>
      </c>
      <c r="E534" s="12" t="s">
        <v>707</v>
      </c>
      <c r="F534" s="13">
        <v>0</v>
      </c>
    </row>
    <row r="535" spans="1:6" ht="16.5" customHeight="1">
      <c r="A535" s="7"/>
      <c r="B535" s="7"/>
      <c r="C535" s="25"/>
      <c r="D535" s="7">
        <v>2070302</v>
      </c>
      <c r="E535" s="12" t="s">
        <v>708</v>
      </c>
      <c r="F535" s="13">
        <v>0</v>
      </c>
    </row>
    <row r="536" spans="1:6" ht="16.5" customHeight="1">
      <c r="A536" s="7"/>
      <c r="B536" s="7"/>
      <c r="C536" s="25"/>
      <c r="D536" s="7">
        <v>2070303</v>
      </c>
      <c r="E536" s="12" t="s">
        <v>709</v>
      </c>
      <c r="F536" s="13">
        <v>0</v>
      </c>
    </row>
    <row r="537" spans="1:6" ht="16.5" customHeight="1">
      <c r="A537" s="7"/>
      <c r="B537" s="7"/>
      <c r="C537" s="25"/>
      <c r="D537" s="7">
        <v>2070304</v>
      </c>
      <c r="E537" s="12" t="s">
        <v>1065</v>
      </c>
      <c r="F537" s="13">
        <v>0</v>
      </c>
    </row>
    <row r="538" spans="1:6" ht="16.5" customHeight="1">
      <c r="A538" s="7"/>
      <c r="B538" s="7"/>
      <c r="C538" s="25"/>
      <c r="D538" s="7">
        <v>2070305</v>
      </c>
      <c r="E538" s="12" t="s">
        <v>1066</v>
      </c>
      <c r="F538" s="13">
        <v>0</v>
      </c>
    </row>
    <row r="539" spans="1:6" ht="16.5" customHeight="1">
      <c r="A539" s="7"/>
      <c r="B539" s="7"/>
      <c r="C539" s="25"/>
      <c r="D539" s="7">
        <v>2070306</v>
      </c>
      <c r="E539" s="12" t="s">
        <v>1067</v>
      </c>
      <c r="F539" s="13">
        <v>0</v>
      </c>
    </row>
    <row r="540" spans="1:6" ht="16.5" customHeight="1">
      <c r="A540" s="7"/>
      <c r="B540" s="7"/>
      <c r="C540" s="25"/>
      <c r="D540" s="7">
        <v>2070307</v>
      </c>
      <c r="E540" s="12" t="s">
        <v>1068</v>
      </c>
      <c r="F540" s="13">
        <v>0</v>
      </c>
    </row>
    <row r="541" spans="1:6" ht="16.5" customHeight="1">
      <c r="A541" s="7"/>
      <c r="B541" s="7"/>
      <c r="C541" s="25"/>
      <c r="D541" s="7">
        <v>2070308</v>
      </c>
      <c r="E541" s="12" t="s">
        <v>1069</v>
      </c>
      <c r="F541" s="13">
        <v>4</v>
      </c>
    </row>
    <row r="542" spans="1:6" ht="16.5" customHeight="1">
      <c r="A542" s="7"/>
      <c r="B542" s="7"/>
      <c r="C542" s="25"/>
      <c r="D542" s="7">
        <v>2070309</v>
      </c>
      <c r="E542" s="12" t="s">
        <v>1070</v>
      </c>
      <c r="F542" s="13">
        <v>0</v>
      </c>
    </row>
    <row r="543" spans="1:6" ht="16.5" customHeight="1">
      <c r="A543" s="7"/>
      <c r="B543" s="7"/>
      <c r="C543" s="25"/>
      <c r="D543" s="7">
        <v>2070399</v>
      </c>
      <c r="E543" s="12" t="s">
        <v>1071</v>
      </c>
      <c r="F543" s="13">
        <v>170</v>
      </c>
    </row>
    <row r="544" spans="1:6" ht="16.5" customHeight="1">
      <c r="A544" s="7"/>
      <c r="B544" s="7"/>
      <c r="C544" s="25"/>
      <c r="D544" s="7">
        <v>20706</v>
      </c>
      <c r="E544" s="8" t="s">
        <v>1072</v>
      </c>
      <c r="F544" s="9">
        <f>SUM(F545:F552)</f>
        <v>57</v>
      </c>
    </row>
    <row r="545" spans="1:6" ht="16.5" customHeight="1">
      <c r="A545" s="7"/>
      <c r="B545" s="7"/>
      <c r="C545" s="25"/>
      <c r="D545" s="7">
        <v>2070601</v>
      </c>
      <c r="E545" s="12" t="s">
        <v>707</v>
      </c>
      <c r="F545" s="13">
        <v>0</v>
      </c>
    </row>
    <row r="546" spans="1:6" ht="16.5" customHeight="1">
      <c r="A546" s="7"/>
      <c r="B546" s="7"/>
      <c r="C546" s="25"/>
      <c r="D546" s="7">
        <v>2070602</v>
      </c>
      <c r="E546" s="12" t="s">
        <v>708</v>
      </c>
      <c r="F546" s="13">
        <v>0</v>
      </c>
    </row>
    <row r="547" spans="1:6" ht="16.5" customHeight="1">
      <c r="A547" s="7"/>
      <c r="B547" s="7"/>
      <c r="C547" s="25"/>
      <c r="D547" s="7">
        <v>2070603</v>
      </c>
      <c r="E547" s="12" t="s">
        <v>709</v>
      </c>
      <c r="F547" s="13">
        <v>0</v>
      </c>
    </row>
    <row r="548" spans="1:6" ht="16.5" customHeight="1">
      <c r="A548" s="7"/>
      <c r="B548" s="7"/>
      <c r="C548" s="25"/>
      <c r="D548" s="7">
        <v>2070604</v>
      </c>
      <c r="E548" s="12" t="s">
        <v>1073</v>
      </c>
      <c r="F548" s="13">
        <v>0</v>
      </c>
    </row>
    <row r="549" spans="1:6" ht="16.5" customHeight="1">
      <c r="A549" s="7"/>
      <c r="B549" s="7"/>
      <c r="C549" s="25"/>
      <c r="D549" s="7">
        <v>2070605</v>
      </c>
      <c r="E549" s="12" t="s">
        <v>1074</v>
      </c>
      <c r="F549" s="13">
        <v>57</v>
      </c>
    </row>
    <row r="550" spans="1:6" ht="16.5" customHeight="1">
      <c r="A550" s="7"/>
      <c r="B550" s="7"/>
      <c r="C550" s="25"/>
      <c r="D550" s="7">
        <v>2070606</v>
      </c>
      <c r="E550" s="12" t="s">
        <v>1075</v>
      </c>
      <c r="F550" s="13">
        <v>0</v>
      </c>
    </row>
    <row r="551" spans="1:6" ht="16.5" customHeight="1">
      <c r="A551" s="7"/>
      <c r="B551" s="7"/>
      <c r="C551" s="25"/>
      <c r="D551" s="7">
        <v>2070607</v>
      </c>
      <c r="E551" s="12" t="s">
        <v>1076</v>
      </c>
      <c r="F551" s="13">
        <v>0</v>
      </c>
    </row>
    <row r="552" spans="1:6" ht="16.5" customHeight="1">
      <c r="A552" s="7"/>
      <c r="B552" s="7"/>
      <c r="C552" s="25"/>
      <c r="D552" s="7">
        <v>2070699</v>
      </c>
      <c r="E552" s="12" t="s">
        <v>1077</v>
      </c>
      <c r="F552" s="13">
        <v>0</v>
      </c>
    </row>
    <row r="553" spans="1:6" ht="16.5" customHeight="1">
      <c r="A553" s="7"/>
      <c r="B553" s="7"/>
      <c r="C553" s="25"/>
      <c r="D553" s="7">
        <v>20708</v>
      </c>
      <c r="E553" s="8" t="s">
        <v>1078</v>
      </c>
      <c r="F553" s="9">
        <f>SUM(F554:F560)</f>
        <v>178</v>
      </c>
    </row>
    <row r="554" spans="1:6" ht="16.5" customHeight="1">
      <c r="A554" s="7"/>
      <c r="B554" s="7"/>
      <c r="C554" s="25"/>
      <c r="D554" s="7">
        <v>2070801</v>
      </c>
      <c r="E554" s="12" t="s">
        <v>707</v>
      </c>
      <c r="F554" s="13">
        <v>0</v>
      </c>
    </row>
    <row r="555" spans="1:6" ht="16.5" customHeight="1">
      <c r="A555" s="7"/>
      <c r="B555" s="7"/>
      <c r="C555" s="25"/>
      <c r="D555" s="7">
        <v>2070802</v>
      </c>
      <c r="E555" s="12" t="s">
        <v>708</v>
      </c>
      <c r="F555" s="13">
        <v>128</v>
      </c>
    </row>
    <row r="556" spans="1:6" ht="16.5" customHeight="1">
      <c r="A556" s="7"/>
      <c r="B556" s="7"/>
      <c r="C556" s="25"/>
      <c r="D556" s="7">
        <v>2070803</v>
      </c>
      <c r="E556" s="12" t="s">
        <v>709</v>
      </c>
      <c r="F556" s="13">
        <v>0</v>
      </c>
    </row>
    <row r="557" spans="1:6" ht="16.5" customHeight="1">
      <c r="A557" s="7"/>
      <c r="B557" s="7"/>
      <c r="C557" s="25"/>
      <c r="D557" s="7">
        <v>2070804</v>
      </c>
      <c r="E557" s="12" t="s">
        <v>1079</v>
      </c>
      <c r="F557" s="13">
        <v>0</v>
      </c>
    </row>
    <row r="558" spans="1:6" ht="16.5" customHeight="1">
      <c r="A558" s="7"/>
      <c r="B558" s="7"/>
      <c r="C558" s="25"/>
      <c r="D558" s="7">
        <v>2070805</v>
      </c>
      <c r="E558" s="12" t="s">
        <v>1080</v>
      </c>
      <c r="F558" s="13">
        <v>0</v>
      </c>
    </row>
    <row r="559" spans="1:6" ht="16.5" customHeight="1">
      <c r="A559" s="7"/>
      <c r="B559" s="7"/>
      <c r="C559" s="25"/>
      <c r="D559" s="7">
        <v>2070806</v>
      </c>
      <c r="E559" s="12" t="s">
        <v>1081</v>
      </c>
      <c r="F559" s="13">
        <v>0</v>
      </c>
    </row>
    <row r="560" spans="1:6" ht="16.5" customHeight="1">
      <c r="A560" s="7"/>
      <c r="B560" s="7"/>
      <c r="C560" s="25"/>
      <c r="D560" s="7">
        <v>2070899</v>
      </c>
      <c r="E560" s="12" t="s">
        <v>1082</v>
      </c>
      <c r="F560" s="13">
        <v>50</v>
      </c>
    </row>
    <row r="561" spans="1:6" ht="16.5" customHeight="1">
      <c r="A561" s="7"/>
      <c r="B561" s="7"/>
      <c r="C561" s="25"/>
      <c r="D561" s="7">
        <v>20799</v>
      </c>
      <c r="E561" s="8" t="s">
        <v>1083</v>
      </c>
      <c r="F561" s="9">
        <f>SUM(F562:F564)</f>
        <v>346</v>
      </c>
    </row>
    <row r="562" spans="1:6" ht="16.5" customHeight="1">
      <c r="A562" s="7"/>
      <c r="B562" s="7"/>
      <c r="C562" s="25"/>
      <c r="D562" s="7">
        <v>2079902</v>
      </c>
      <c r="E562" s="12" t="s">
        <v>1084</v>
      </c>
      <c r="F562" s="13">
        <v>50</v>
      </c>
    </row>
    <row r="563" spans="1:6" ht="16.5" customHeight="1">
      <c r="A563" s="7"/>
      <c r="B563" s="7"/>
      <c r="C563" s="25"/>
      <c r="D563" s="7">
        <v>2079903</v>
      </c>
      <c r="E563" s="12" t="s">
        <v>1085</v>
      </c>
      <c r="F563" s="13">
        <v>0</v>
      </c>
    </row>
    <row r="564" spans="1:6" ht="16.5" customHeight="1">
      <c r="A564" s="7"/>
      <c r="B564" s="7"/>
      <c r="C564" s="25"/>
      <c r="D564" s="7">
        <v>2079999</v>
      </c>
      <c r="E564" s="12" t="s">
        <v>1086</v>
      </c>
      <c r="F564" s="13">
        <v>296</v>
      </c>
    </row>
    <row r="565" spans="1:6" ht="16.5" customHeight="1">
      <c r="A565" s="7"/>
      <c r="B565" s="7"/>
      <c r="C565" s="25"/>
      <c r="D565" s="7">
        <v>208</v>
      </c>
      <c r="E565" s="8" t="s">
        <v>1087</v>
      </c>
      <c r="F565" s="9">
        <f>F566+F580+F588+F590+F598+F602+F612+F620+F627+F635+F644+F649+F652+F655+F658+F661+F664+F668+F673+F681+F684</f>
        <v>9123</v>
      </c>
    </row>
    <row r="566" spans="1:6" ht="16.5" customHeight="1">
      <c r="A566" s="7"/>
      <c r="B566" s="7"/>
      <c r="C566" s="25"/>
      <c r="D566" s="7">
        <v>20801</v>
      </c>
      <c r="E566" s="8" t="s">
        <v>1088</v>
      </c>
      <c r="F566" s="9">
        <f>SUM(F567:F579)</f>
        <v>452</v>
      </c>
    </row>
    <row r="567" spans="1:6" ht="16.5" customHeight="1">
      <c r="A567" s="7"/>
      <c r="B567" s="7"/>
      <c r="C567" s="30"/>
      <c r="D567" s="7">
        <v>2080101</v>
      </c>
      <c r="E567" s="12" t="s">
        <v>707</v>
      </c>
      <c r="F567" s="13">
        <v>360</v>
      </c>
    </row>
    <row r="568" spans="1:6" ht="16.5" customHeight="1">
      <c r="A568" s="7"/>
      <c r="B568" s="7"/>
      <c r="C568" s="30"/>
      <c r="D568" s="7">
        <v>2080102</v>
      </c>
      <c r="E568" s="12" t="s">
        <v>708</v>
      </c>
      <c r="F568" s="13">
        <v>0</v>
      </c>
    </row>
    <row r="569" spans="1:6" ht="16.5" customHeight="1">
      <c r="A569" s="7"/>
      <c r="B569" s="7"/>
      <c r="C569" s="25"/>
      <c r="D569" s="7">
        <v>2080103</v>
      </c>
      <c r="E569" s="12" t="s">
        <v>709</v>
      </c>
      <c r="F569" s="13">
        <v>0</v>
      </c>
    </row>
    <row r="570" spans="1:6" ht="16.5" customHeight="1">
      <c r="A570" s="7"/>
      <c r="B570" s="7"/>
      <c r="C570" s="25"/>
      <c r="D570" s="7">
        <v>2080104</v>
      </c>
      <c r="E570" s="12" t="s">
        <v>1089</v>
      </c>
      <c r="F570" s="13">
        <v>0</v>
      </c>
    </row>
    <row r="571" spans="1:6" ht="16.5" customHeight="1">
      <c r="A571" s="7"/>
      <c r="B571" s="7"/>
      <c r="C571" s="25"/>
      <c r="D571" s="7">
        <v>2080105</v>
      </c>
      <c r="E571" s="12" t="s">
        <v>1090</v>
      </c>
      <c r="F571" s="13">
        <v>4</v>
      </c>
    </row>
    <row r="572" spans="1:6" ht="16.5" customHeight="1">
      <c r="A572" s="7"/>
      <c r="B572" s="7"/>
      <c r="C572" s="25"/>
      <c r="D572" s="7">
        <v>2080106</v>
      </c>
      <c r="E572" s="12" t="s">
        <v>1091</v>
      </c>
      <c r="F572" s="13">
        <v>14</v>
      </c>
    </row>
    <row r="573" spans="1:6" ht="16.5" customHeight="1">
      <c r="A573" s="7"/>
      <c r="B573" s="7"/>
      <c r="C573" s="25"/>
      <c r="D573" s="7">
        <v>2080107</v>
      </c>
      <c r="E573" s="12" t="s">
        <v>1092</v>
      </c>
      <c r="F573" s="13">
        <v>0</v>
      </c>
    </row>
    <row r="574" spans="1:6" ht="16.5" customHeight="1">
      <c r="A574" s="7"/>
      <c r="B574" s="7"/>
      <c r="C574" s="25"/>
      <c r="D574" s="7">
        <v>2080108</v>
      </c>
      <c r="E574" s="12" t="s">
        <v>748</v>
      </c>
      <c r="F574" s="13">
        <v>0</v>
      </c>
    </row>
    <row r="575" spans="1:6" ht="16.5" customHeight="1">
      <c r="A575" s="7"/>
      <c r="B575" s="7"/>
      <c r="C575" s="25"/>
      <c r="D575" s="7">
        <v>2080109</v>
      </c>
      <c r="E575" s="12" t="s">
        <v>1093</v>
      </c>
      <c r="F575" s="13">
        <v>30</v>
      </c>
    </row>
    <row r="576" spans="1:6" ht="16.5" customHeight="1">
      <c r="A576" s="7"/>
      <c r="B576" s="7"/>
      <c r="C576" s="25"/>
      <c r="D576" s="7">
        <v>2080110</v>
      </c>
      <c r="E576" s="12" t="s">
        <v>1094</v>
      </c>
      <c r="F576" s="13">
        <v>0</v>
      </c>
    </row>
    <row r="577" spans="1:6" ht="16.5" customHeight="1">
      <c r="A577" s="7"/>
      <c r="B577" s="7"/>
      <c r="C577" s="25"/>
      <c r="D577" s="7">
        <v>2080111</v>
      </c>
      <c r="E577" s="12" t="s">
        <v>1095</v>
      </c>
      <c r="F577" s="13">
        <v>0</v>
      </c>
    </row>
    <row r="578" spans="1:6" ht="16.5" customHeight="1">
      <c r="A578" s="7"/>
      <c r="B578" s="7"/>
      <c r="C578" s="25"/>
      <c r="D578" s="7">
        <v>2080112</v>
      </c>
      <c r="E578" s="12" t="s">
        <v>1096</v>
      </c>
      <c r="F578" s="13">
        <v>0</v>
      </c>
    </row>
    <row r="579" spans="1:6" ht="16.5" customHeight="1">
      <c r="A579" s="7"/>
      <c r="B579" s="7"/>
      <c r="C579" s="25"/>
      <c r="D579" s="7">
        <v>2080199</v>
      </c>
      <c r="E579" s="12" t="s">
        <v>1097</v>
      </c>
      <c r="F579" s="13">
        <v>44</v>
      </c>
    </row>
    <row r="580" spans="1:6" ht="16.5" customHeight="1">
      <c r="A580" s="7"/>
      <c r="B580" s="7"/>
      <c r="C580" s="25"/>
      <c r="D580" s="7">
        <v>20802</v>
      </c>
      <c r="E580" s="8" t="s">
        <v>1098</v>
      </c>
      <c r="F580" s="9">
        <f>SUM(F581:F587)</f>
        <v>106</v>
      </c>
    </row>
    <row r="581" spans="1:6" ht="16.5" customHeight="1">
      <c r="A581" s="7"/>
      <c r="B581" s="7"/>
      <c r="C581" s="25"/>
      <c r="D581" s="7">
        <v>2080201</v>
      </c>
      <c r="E581" s="12" t="s">
        <v>707</v>
      </c>
      <c r="F581" s="13">
        <v>92</v>
      </c>
    </row>
    <row r="582" spans="1:6" ht="16.5" customHeight="1">
      <c r="A582" s="7"/>
      <c r="B582" s="7"/>
      <c r="C582" s="25"/>
      <c r="D582" s="7">
        <v>2080202</v>
      </c>
      <c r="E582" s="12" t="s">
        <v>708</v>
      </c>
      <c r="F582" s="13">
        <v>0</v>
      </c>
    </row>
    <row r="583" spans="1:6" ht="16.5" customHeight="1">
      <c r="A583" s="7"/>
      <c r="B583" s="7"/>
      <c r="C583" s="25"/>
      <c r="D583" s="7">
        <v>2080203</v>
      </c>
      <c r="E583" s="12" t="s">
        <v>709</v>
      </c>
      <c r="F583" s="13">
        <v>0</v>
      </c>
    </row>
    <row r="584" spans="1:6" ht="16.5" customHeight="1">
      <c r="A584" s="7"/>
      <c r="B584" s="7"/>
      <c r="C584" s="25"/>
      <c r="D584" s="7">
        <v>2080206</v>
      </c>
      <c r="E584" s="12" t="s">
        <v>1099</v>
      </c>
      <c r="F584" s="13">
        <v>0</v>
      </c>
    </row>
    <row r="585" spans="1:6" ht="16.5" customHeight="1">
      <c r="A585" s="7"/>
      <c r="B585" s="7"/>
      <c r="C585" s="25"/>
      <c r="D585" s="7">
        <v>2080207</v>
      </c>
      <c r="E585" s="12" t="s">
        <v>1100</v>
      </c>
      <c r="F585" s="13">
        <v>0</v>
      </c>
    </row>
    <row r="586" spans="1:6" ht="16.5" customHeight="1">
      <c r="A586" s="7"/>
      <c r="B586" s="7"/>
      <c r="C586" s="25"/>
      <c r="D586" s="7">
        <v>2080208</v>
      </c>
      <c r="E586" s="12" t="s">
        <v>1101</v>
      </c>
      <c r="F586" s="13">
        <v>3</v>
      </c>
    </row>
    <row r="587" spans="1:6" ht="16.5" customHeight="1">
      <c r="A587" s="7"/>
      <c r="B587" s="7"/>
      <c r="C587" s="25"/>
      <c r="D587" s="7">
        <v>2080299</v>
      </c>
      <c r="E587" s="12" t="s">
        <v>1102</v>
      </c>
      <c r="F587" s="13">
        <v>11</v>
      </c>
    </row>
    <row r="588" spans="1:6" ht="16.5" customHeight="1">
      <c r="A588" s="7"/>
      <c r="B588" s="7"/>
      <c r="C588" s="25"/>
      <c r="D588" s="7">
        <v>20804</v>
      </c>
      <c r="E588" s="8" t="s">
        <v>1103</v>
      </c>
      <c r="F588" s="9">
        <f>F589</f>
        <v>0</v>
      </c>
    </row>
    <row r="589" spans="1:6" ht="16.5" customHeight="1">
      <c r="A589" s="7"/>
      <c r="B589" s="7"/>
      <c r="C589" s="25"/>
      <c r="D589" s="7">
        <v>2080402</v>
      </c>
      <c r="E589" s="12" t="s">
        <v>1104</v>
      </c>
      <c r="F589" s="13">
        <v>0</v>
      </c>
    </row>
    <row r="590" spans="1:6" ht="16.5" customHeight="1">
      <c r="A590" s="7"/>
      <c r="B590" s="7"/>
      <c r="C590" s="25"/>
      <c r="D590" s="7">
        <v>20805</v>
      </c>
      <c r="E590" s="8" t="s">
        <v>1105</v>
      </c>
      <c r="F590" s="9">
        <f>SUM(F591:F597)</f>
        <v>4500</v>
      </c>
    </row>
    <row r="591" spans="1:6" ht="16.5" customHeight="1">
      <c r="A591" s="7"/>
      <c r="B591" s="7"/>
      <c r="C591" s="25"/>
      <c r="D591" s="7">
        <v>2080501</v>
      </c>
      <c r="E591" s="12" t="s">
        <v>1106</v>
      </c>
      <c r="F591" s="13">
        <v>94</v>
      </c>
    </row>
    <row r="592" spans="1:6" ht="16.5" customHeight="1">
      <c r="A592" s="7"/>
      <c r="B592" s="7"/>
      <c r="C592" s="25"/>
      <c r="D592" s="7">
        <v>2080502</v>
      </c>
      <c r="E592" s="12" t="s">
        <v>1107</v>
      </c>
      <c r="F592" s="13">
        <v>13</v>
      </c>
    </row>
    <row r="593" spans="1:6" ht="16.5" customHeight="1">
      <c r="A593" s="7"/>
      <c r="B593" s="7"/>
      <c r="C593" s="25"/>
      <c r="D593" s="7">
        <v>2080503</v>
      </c>
      <c r="E593" s="12" t="s">
        <v>1108</v>
      </c>
      <c r="F593" s="13">
        <v>0</v>
      </c>
    </row>
    <row r="594" spans="1:6" ht="16.5" customHeight="1">
      <c r="A594" s="7"/>
      <c r="B594" s="7"/>
      <c r="C594" s="25"/>
      <c r="D594" s="7">
        <v>2080505</v>
      </c>
      <c r="E594" s="12" t="s">
        <v>1109</v>
      </c>
      <c r="F594" s="13">
        <v>4254</v>
      </c>
    </row>
    <row r="595" spans="1:6" ht="16.5" customHeight="1">
      <c r="A595" s="7"/>
      <c r="B595" s="7"/>
      <c r="C595" s="25"/>
      <c r="D595" s="7">
        <v>2080506</v>
      </c>
      <c r="E595" s="12" t="s">
        <v>1110</v>
      </c>
      <c r="F595" s="13">
        <v>139</v>
      </c>
    </row>
    <row r="596" spans="1:6" ht="16.5" customHeight="1">
      <c r="A596" s="7"/>
      <c r="B596" s="7"/>
      <c r="C596" s="25"/>
      <c r="D596" s="7">
        <v>2080507</v>
      </c>
      <c r="E596" s="12" t="s">
        <v>1111</v>
      </c>
      <c r="F596" s="13">
        <v>0</v>
      </c>
    </row>
    <row r="597" spans="1:6" ht="16.5" customHeight="1">
      <c r="A597" s="7"/>
      <c r="B597" s="7"/>
      <c r="C597" s="25"/>
      <c r="D597" s="7">
        <v>2080599</v>
      </c>
      <c r="E597" s="12" t="s">
        <v>1112</v>
      </c>
      <c r="F597" s="13">
        <v>0</v>
      </c>
    </row>
    <row r="598" spans="1:6" ht="16.5" customHeight="1">
      <c r="A598" s="7"/>
      <c r="B598" s="7"/>
      <c r="C598" s="25"/>
      <c r="D598" s="7">
        <v>20806</v>
      </c>
      <c r="E598" s="8" t="s">
        <v>1113</v>
      </c>
      <c r="F598" s="9">
        <f>SUM(F599:F601)</f>
        <v>0</v>
      </c>
    </row>
    <row r="599" spans="1:6" ht="16.5" customHeight="1">
      <c r="A599" s="7"/>
      <c r="B599" s="7"/>
      <c r="C599" s="25"/>
      <c r="D599" s="7">
        <v>2080601</v>
      </c>
      <c r="E599" s="12" t="s">
        <v>1114</v>
      </c>
      <c r="F599" s="13">
        <v>0</v>
      </c>
    </row>
    <row r="600" spans="1:6" ht="16.5" customHeight="1">
      <c r="A600" s="7"/>
      <c r="B600" s="7"/>
      <c r="C600" s="25"/>
      <c r="D600" s="7">
        <v>2080602</v>
      </c>
      <c r="E600" s="12" t="s">
        <v>1115</v>
      </c>
      <c r="F600" s="13">
        <v>0</v>
      </c>
    </row>
    <row r="601" spans="1:6" ht="16.5" customHeight="1">
      <c r="A601" s="7"/>
      <c r="B601" s="7"/>
      <c r="C601" s="25"/>
      <c r="D601" s="7">
        <v>2080699</v>
      </c>
      <c r="E601" s="12" t="s">
        <v>1116</v>
      </c>
      <c r="F601" s="13">
        <v>0</v>
      </c>
    </row>
    <row r="602" spans="1:6" ht="16.5" customHeight="1">
      <c r="A602" s="7"/>
      <c r="B602" s="7"/>
      <c r="C602" s="25"/>
      <c r="D602" s="7">
        <v>20807</v>
      </c>
      <c r="E602" s="8" t="s">
        <v>1117</v>
      </c>
      <c r="F602" s="9">
        <f>SUM(F603:F611)</f>
        <v>927</v>
      </c>
    </row>
    <row r="603" spans="1:6" ht="16.5" customHeight="1">
      <c r="A603" s="7"/>
      <c r="B603" s="7"/>
      <c r="C603" s="25"/>
      <c r="D603" s="7">
        <v>2080701</v>
      </c>
      <c r="E603" s="12" t="s">
        <v>1118</v>
      </c>
      <c r="F603" s="13">
        <v>1</v>
      </c>
    </row>
    <row r="604" spans="1:6" ht="16.5" customHeight="1">
      <c r="A604" s="7"/>
      <c r="B604" s="7"/>
      <c r="C604" s="25"/>
      <c r="D604" s="7">
        <v>2080702</v>
      </c>
      <c r="E604" s="12" t="s">
        <v>1119</v>
      </c>
      <c r="F604" s="13">
        <v>12</v>
      </c>
    </row>
    <row r="605" spans="1:6" ht="16.5" customHeight="1">
      <c r="A605" s="7"/>
      <c r="B605" s="7"/>
      <c r="C605" s="25"/>
      <c r="D605" s="7">
        <v>2080704</v>
      </c>
      <c r="E605" s="12" t="s">
        <v>1120</v>
      </c>
      <c r="F605" s="13">
        <v>117</v>
      </c>
    </row>
    <row r="606" spans="1:6" ht="16.5" customHeight="1">
      <c r="A606" s="7"/>
      <c r="B606" s="7"/>
      <c r="C606" s="25"/>
      <c r="D606" s="7">
        <v>2080705</v>
      </c>
      <c r="E606" s="12" t="s">
        <v>1121</v>
      </c>
      <c r="F606" s="13">
        <v>188</v>
      </c>
    </row>
    <row r="607" spans="1:6" ht="16.5" customHeight="1">
      <c r="A607" s="7"/>
      <c r="B607" s="7"/>
      <c r="C607" s="25"/>
      <c r="D607" s="7">
        <v>2080709</v>
      </c>
      <c r="E607" s="12" t="s">
        <v>1122</v>
      </c>
      <c r="F607" s="13">
        <v>5</v>
      </c>
    </row>
    <row r="608" spans="1:6" ht="16.5" customHeight="1">
      <c r="A608" s="7"/>
      <c r="B608" s="7"/>
      <c r="C608" s="25"/>
      <c r="D608" s="7">
        <v>2080711</v>
      </c>
      <c r="E608" s="12" t="s">
        <v>1123</v>
      </c>
      <c r="F608" s="13">
        <v>0</v>
      </c>
    </row>
    <row r="609" spans="1:6" ht="16.5" customHeight="1">
      <c r="A609" s="7"/>
      <c r="B609" s="7"/>
      <c r="C609" s="25"/>
      <c r="D609" s="7">
        <v>2080712</v>
      </c>
      <c r="E609" s="12" t="s">
        <v>1124</v>
      </c>
      <c r="F609" s="13">
        <v>0</v>
      </c>
    </row>
    <row r="610" spans="1:6" ht="16.5" customHeight="1">
      <c r="A610" s="7"/>
      <c r="B610" s="7"/>
      <c r="C610" s="25"/>
      <c r="D610" s="7">
        <v>2080713</v>
      </c>
      <c r="E610" s="12" t="s">
        <v>1125</v>
      </c>
      <c r="F610" s="13">
        <v>0</v>
      </c>
    </row>
    <row r="611" spans="1:6" ht="16.5" customHeight="1">
      <c r="A611" s="7"/>
      <c r="B611" s="7"/>
      <c r="C611" s="25"/>
      <c r="D611" s="7">
        <v>2080799</v>
      </c>
      <c r="E611" s="12" t="s">
        <v>1126</v>
      </c>
      <c r="F611" s="13">
        <v>604</v>
      </c>
    </row>
    <row r="612" spans="1:6" ht="16.5" customHeight="1">
      <c r="A612" s="7"/>
      <c r="B612" s="7"/>
      <c r="C612" s="25"/>
      <c r="D612" s="7">
        <v>20808</v>
      </c>
      <c r="E612" s="8" t="s">
        <v>1127</v>
      </c>
      <c r="F612" s="9">
        <f>SUM(F613:F619)</f>
        <v>389</v>
      </c>
    </row>
    <row r="613" spans="1:6" ht="16.5" customHeight="1">
      <c r="A613" s="7"/>
      <c r="B613" s="7"/>
      <c r="C613" s="25"/>
      <c r="D613" s="7">
        <v>2080801</v>
      </c>
      <c r="E613" s="12" t="s">
        <v>1128</v>
      </c>
      <c r="F613" s="13">
        <v>47</v>
      </c>
    </row>
    <row r="614" spans="1:6" ht="16.5" customHeight="1">
      <c r="A614" s="7"/>
      <c r="B614" s="7"/>
      <c r="C614" s="25"/>
      <c r="D614" s="7">
        <v>2080802</v>
      </c>
      <c r="E614" s="12" t="s">
        <v>1129</v>
      </c>
      <c r="F614" s="13">
        <v>164</v>
      </c>
    </row>
    <row r="615" spans="1:6" ht="16.5" customHeight="1">
      <c r="A615" s="7"/>
      <c r="B615" s="7"/>
      <c r="C615" s="25"/>
      <c r="D615" s="7">
        <v>2080803</v>
      </c>
      <c r="E615" s="12" t="s">
        <v>1130</v>
      </c>
      <c r="F615" s="13">
        <v>28</v>
      </c>
    </row>
    <row r="616" spans="1:6" ht="16.5" customHeight="1">
      <c r="A616" s="7"/>
      <c r="B616" s="7"/>
      <c r="C616" s="25"/>
      <c r="D616" s="7">
        <v>2080804</v>
      </c>
      <c r="E616" s="12" t="s">
        <v>1131</v>
      </c>
      <c r="F616" s="13">
        <v>0</v>
      </c>
    </row>
    <row r="617" spans="1:6" ht="16.5" customHeight="1">
      <c r="A617" s="7"/>
      <c r="B617" s="7"/>
      <c r="C617" s="25"/>
      <c r="D617" s="7">
        <v>2080805</v>
      </c>
      <c r="E617" s="12" t="s">
        <v>1132</v>
      </c>
      <c r="F617" s="13">
        <v>0</v>
      </c>
    </row>
    <row r="618" spans="1:6" ht="16.5" customHeight="1">
      <c r="A618" s="7"/>
      <c r="B618" s="7"/>
      <c r="C618" s="25"/>
      <c r="D618" s="7">
        <v>2080806</v>
      </c>
      <c r="E618" s="12" t="s">
        <v>1133</v>
      </c>
      <c r="F618" s="13">
        <v>17</v>
      </c>
    </row>
    <row r="619" spans="1:6" ht="16.5" customHeight="1">
      <c r="A619" s="7"/>
      <c r="B619" s="7"/>
      <c r="C619" s="25"/>
      <c r="D619" s="7">
        <v>2080899</v>
      </c>
      <c r="E619" s="12" t="s">
        <v>1134</v>
      </c>
      <c r="F619" s="13">
        <v>133</v>
      </c>
    </row>
    <row r="620" spans="1:6" ht="16.5" customHeight="1">
      <c r="A620" s="7"/>
      <c r="B620" s="7"/>
      <c r="C620" s="25"/>
      <c r="D620" s="7">
        <v>20809</v>
      </c>
      <c r="E620" s="8" t="s">
        <v>1135</v>
      </c>
      <c r="F620" s="9">
        <f>SUM(F621:F626)</f>
        <v>17</v>
      </c>
    </row>
    <row r="621" spans="1:6" ht="16.5" customHeight="1">
      <c r="A621" s="7"/>
      <c r="B621" s="7"/>
      <c r="C621" s="25"/>
      <c r="D621" s="7">
        <v>2080901</v>
      </c>
      <c r="E621" s="12" t="s">
        <v>1136</v>
      </c>
      <c r="F621" s="13">
        <v>1</v>
      </c>
    </row>
    <row r="622" spans="1:6" ht="16.5" customHeight="1">
      <c r="A622" s="7"/>
      <c r="B622" s="7"/>
      <c r="C622" s="25"/>
      <c r="D622" s="7">
        <v>2080902</v>
      </c>
      <c r="E622" s="12" t="s">
        <v>1137</v>
      </c>
      <c r="F622" s="13">
        <v>0</v>
      </c>
    </row>
    <row r="623" spans="1:6" ht="16.5" customHeight="1">
      <c r="A623" s="7"/>
      <c r="B623" s="7"/>
      <c r="C623" s="25"/>
      <c r="D623" s="7">
        <v>2080903</v>
      </c>
      <c r="E623" s="12" t="s">
        <v>1138</v>
      </c>
      <c r="F623" s="13">
        <v>0</v>
      </c>
    </row>
    <row r="624" spans="1:6" ht="16.5" customHeight="1">
      <c r="A624" s="7"/>
      <c r="B624" s="7"/>
      <c r="C624" s="25"/>
      <c r="D624" s="7">
        <v>2080904</v>
      </c>
      <c r="E624" s="12" t="s">
        <v>1139</v>
      </c>
      <c r="F624" s="13">
        <v>0</v>
      </c>
    </row>
    <row r="625" spans="1:6" ht="16.5" customHeight="1">
      <c r="A625" s="7"/>
      <c r="B625" s="7"/>
      <c r="C625" s="25"/>
      <c r="D625" s="7">
        <v>2080905</v>
      </c>
      <c r="E625" s="12" t="s">
        <v>1140</v>
      </c>
      <c r="F625" s="13">
        <v>15</v>
      </c>
    </row>
    <row r="626" spans="1:6" ht="16.5" customHeight="1">
      <c r="A626" s="7"/>
      <c r="B626" s="7"/>
      <c r="C626" s="25"/>
      <c r="D626" s="7">
        <v>2080999</v>
      </c>
      <c r="E626" s="12" t="s">
        <v>1141</v>
      </c>
      <c r="F626" s="13">
        <v>1</v>
      </c>
    </row>
    <row r="627" spans="1:6" ht="16.5" customHeight="1">
      <c r="A627" s="7"/>
      <c r="B627" s="7"/>
      <c r="C627" s="25"/>
      <c r="D627" s="7">
        <v>20810</v>
      </c>
      <c r="E627" s="8" t="s">
        <v>1142</v>
      </c>
      <c r="F627" s="9">
        <f>SUM(F628:F634)</f>
        <v>61</v>
      </c>
    </row>
    <row r="628" spans="1:6" ht="16.5" customHeight="1">
      <c r="A628" s="7"/>
      <c r="B628" s="7"/>
      <c r="C628" s="25"/>
      <c r="D628" s="7">
        <v>2081001</v>
      </c>
      <c r="E628" s="12" t="s">
        <v>1143</v>
      </c>
      <c r="F628" s="13">
        <v>30</v>
      </c>
    </row>
    <row r="629" spans="1:6" ht="16.5" customHeight="1">
      <c r="A629" s="7"/>
      <c r="B629" s="7"/>
      <c r="C629" s="25"/>
      <c r="D629" s="7">
        <v>2081002</v>
      </c>
      <c r="E629" s="12" t="s">
        <v>1144</v>
      </c>
      <c r="F629" s="13">
        <v>0</v>
      </c>
    </row>
    <row r="630" spans="1:6" ht="16.5" customHeight="1">
      <c r="A630" s="7"/>
      <c r="B630" s="7"/>
      <c r="C630" s="25"/>
      <c r="D630" s="7">
        <v>2081003</v>
      </c>
      <c r="E630" s="12" t="s">
        <v>1145</v>
      </c>
      <c r="F630" s="13">
        <v>0</v>
      </c>
    </row>
    <row r="631" spans="1:6" ht="16.5" customHeight="1">
      <c r="A631" s="7"/>
      <c r="B631" s="7"/>
      <c r="C631" s="25"/>
      <c r="D631" s="7">
        <v>2081004</v>
      </c>
      <c r="E631" s="12" t="s">
        <v>1146</v>
      </c>
      <c r="F631" s="13">
        <v>11</v>
      </c>
    </row>
    <row r="632" spans="1:6" ht="16.5" customHeight="1">
      <c r="A632" s="7"/>
      <c r="B632" s="7"/>
      <c r="C632" s="25"/>
      <c r="D632" s="7">
        <v>2081005</v>
      </c>
      <c r="E632" s="12" t="s">
        <v>1147</v>
      </c>
      <c r="F632" s="13">
        <v>20</v>
      </c>
    </row>
    <row r="633" spans="1:6" ht="16.5" customHeight="1">
      <c r="A633" s="7"/>
      <c r="B633" s="7"/>
      <c r="C633" s="25"/>
      <c r="D633" s="7">
        <v>2081006</v>
      </c>
      <c r="E633" s="12" t="s">
        <v>1148</v>
      </c>
      <c r="F633" s="13">
        <v>0</v>
      </c>
    </row>
    <row r="634" spans="1:6" ht="16.5" customHeight="1">
      <c r="A634" s="7"/>
      <c r="B634" s="7"/>
      <c r="C634" s="25"/>
      <c r="D634" s="7">
        <v>2081099</v>
      </c>
      <c r="E634" s="12" t="s">
        <v>1149</v>
      </c>
      <c r="F634" s="13">
        <v>0</v>
      </c>
    </row>
    <row r="635" spans="1:6" ht="16.5" customHeight="1">
      <c r="A635" s="7"/>
      <c r="B635" s="7"/>
      <c r="C635" s="25"/>
      <c r="D635" s="7">
        <v>20811</v>
      </c>
      <c r="E635" s="8" t="s">
        <v>1150</v>
      </c>
      <c r="F635" s="9">
        <f>SUM(F636:F643)</f>
        <v>67</v>
      </c>
    </row>
    <row r="636" spans="1:6" ht="16.5" customHeight="1">
      <c r="A636" s="7"/>
      <c r="B636" s="7"/>
      <c r="C636" s="25"/>
      <c r="D636" s="7">
        <v>2081101</v>
      </c>
      <c r="E636" s="12" t="s">
        <v>707</v>
      </c>
      <c r="F636" s="13">
        <v>47</v>
      </c>
    </row>
    <row r="637" spans="1:6" ht="16.5" customHeight="1">
      <c r="A637" s="7"/>
      <c r="B637" s="7"/>
      <c r="C637" s="25"/>
      <c r="D637" s="7">
        <v>2081102</v>
      </c>
      <c r="E637" s="12" t="s">
        <v>708</v>
      </c>
      <c r="F637" s="13">
        <v>0</v>
      </c>
    </row>
    <row r="638" spans="1:6" ht="16.5" customHeight="1">
      <c r="A638" s="7"/>
      <c r="B638" s="7"/>
      <c r="C638" s="25"/>
      <c r="D638" s="7">
        <v>2081103</v>
      </c>
      <c r="E638" s="12" t="s">
        <v>709</v>
      </c>
      <c r="F638" s="13">
        <v>0</v>
      </c>
    </row>
    <row r="639" spans="1:6" ht="16.5" customHeight="1">
      <c r="A639" s="7"/>
      <c r="B639" s="7"/>
      <c r="C639" s="25"/>
      <c r="D639" s="7">
        <v>2081104</v>
      </c>
      <c r="E639" s="12" t="s">
        <v>1151</v>
      </c>
      <c r="F639" s="13">
        <v>0</v>
      </c>
    </row>
    <row r="640" spans="1:6" ht="16.5" customHeight="1">
      <c r="A640" s="7"/>
      <c r="B640" s="7"/>
      <c r="C640" s="25"/>
      <c r="D640" s="7">
        <v>2081105</v>
      </c>
      <c r="E640" s="12" t="s">
        <v>1152</v>
      </c>
      <c r="F640" s="13">
        <v>20</v>
      </c>
    </row>
    <row r="641" spans="1:6" ht="16.5" customHeight="1">
      <c r="A641" s="7"/>
      <c r="B641" s="7"/>
      <c r="C641" s="25"/>
      <c r="D641" s="7">
        <v>2081106</v>
      </c>
      <c r="E641" s="12" t="s">
        <v>1153</v>
      </c>
      <c r="F641" s="13">
        <v>0</v>
      </c>
    </row>
    <row r="642" spans="1:6" ht="16.5" customHeight="1">
      <c r="A642" s="7"/>
      <c r="B642" s="7"/>
      <c r="C642" s="25"/>
      <c r="D642" s="7">
        <v>2081107</v>
      </c>
      <c r="E642" s="12" t="s">
        <v>1154</v>
      </c>
      <c r="F642" s="13">
        <v>0</v>
      </c>
    </row>
    <row r="643" spans="1:6" ht="16.5" customHeight="1">
      <c r="A643" s="7"/>
      <c r="B643" s="7"/>
      <c r="C643" s="25"/>
      <c r="D643" s="7">
        <v>2081199</v>
      </c>
      <c r="E643" s="12" t="s">
        <v>1155</v>
      </c>
      <c r="F643" s="13">
        <v>0</v>
      </c>
    </row>
    <row r="644" spans="1:6" ht="16.5" customHeight="1">
      <c r="A644" s="7"/>
      <c r="B644" s="7"/>
      <c r="C644" s="25"/>
      <c r="D644" s="7">
        <v>20816</v>
      </c>
      <c r="E644" s="8" t="s">
        <v>1156</v>
      </c>
      <c r="F644" s="9">
        <f>SUM(F645:F648)</f>
        <v>16</v>
      </c>
    </row>
    <row r="645" spans="1:6" ht="16.5" customHeight="1">
      <c r="A645" s="7"/>
      <c r="B645" s="7"/>
      <c r="C645" s="25"/>
      <c r="D645" s="7">
        <v>2081601</v>
      </c>
      <c r="E645" s="12" t="s">
        <v>707</v>
      </c>
      <c r="F645" s="13">
        <v>15</v>
      </c>
    </row>
    <row r="646" spans="1:6" ht="16.5" customHeight="1">
      <c r="A646" s="7"/>
      <c r="B646" s="7"/>
      <c r="C646" s="25"/>
      <c r="D646" s="7">
        <v>2081602</v>
      </c>
      <c r="E646" s="12" t="s">
        <v>708</v>
      </c>
      <c r="F646" s="13">
        <v>1</v>
      </c>
    </row>
    <row r="647" spans="1:6" ht="16.5" customHeight="1">
      <c r="A647" s="7"/>
      <c r="B647" s="7"/>
      <c r="C647" s="25"/>
      <c r="D647" s="7">
        <v>2081603</v>
      </c>
      <c r="E647" s="12" t="s">
        <v>709</v>
      </c>
      <c r="F647" s="13">
        <v>0</v>
      </c>
    </row>
    <row r="648" spans="1:6" ht="16.5" customHeight="1">
      <c r="A648" s="7"/>
      <c r="B648" s="7"/>
      <c r="C648" s="25"/>
      <c r="D648" s="7">
        <v>2081699</v>
      </c>
      <c r="E648" s="12" t="s">
        <v>1157</v>
      </c>
      <c r="F648" s="13">
        <v>0</v>
      </c>
    </row>
    <row r="649" spans="1:6" ht="16.5" customHeight="1">
      <c r="A649" s="7"/>
      <c r="B649" s="7"/>
      <c r="C649" s="25"/>
      <c r="D649" s="7">
        <v>20819</v>
      </c>
      <c r="E649" s="8" t="s">
        <v>1158</v>
      </c>
      <c r="F649" s="9">
        <f>SUM(F650:F651)</f>
        <v>2142</v>
      </c>
    </row>
    <row r="650" spans="1:6" ht="16.5" customHeight="1">
      <c r="A650" s="7"/>
      <c r="B650" s="7"/>
      <c r="C650" s="25"/>
      <c r="D650" s="7">
        <v>2081901</v>
      </c>
      <c r="E650" s="12" t="s">
        <v>1159</v>
      </c>
      <c r="F650" s="13">
        <v>663</v>
      </c>
    </row>
    <row r="651" spans="1:6" ht="16.5" customHeight="1">
      <c r="A651" s="7"/>
      <c r="B651" s="7"/>
      <c r="C651" s="25"/>
      <c r="D651" s="7">
        <v>2081902</v>
      </c>
      <c r="E651" s="12" t="s">
        <v>1160</v>
      </c>
      <c r="F651" s="13">
        <v>1479</v>
      </c>
    </row>
    <row r="652" spans="1:6" ht="16.5" customHeight="1">
      <c r="A652" s="7"/>
      <c r="B652" s="7"/>
      <c r="C652" s="25"/>
      <c r="D652" s="7">
        <v>20820</v>
      </c>
      <c r="E652" s="8" t="s">
        <v>1161</v>
      </c>
      <c r="F652" s="9">
        <f>SUM(F653:F654)</f>
        <v>49</v>
      </c>
    </row>
    <row r="653" spans="1:6" ht="16.5" customHeight="1">
      <c r="A653" s="7"/>
      <c r="B653" s="7"/>
      <c r="C653" s="25"/>
      <c r="D653" s="7">
        <v>2082001</v>
      </c>
      <c r="E653" s="12" t="s">
        <v>1162</v>
      </c>
      <c r="F653" s="13">
        <v>49</v>
      </c>
    </row>
    <row r="654" spans="1:6" ht="16.5" customHeight="1">
      <c r="A654" s="7"/>
      <c r="B654" s="7"/>
      <c r="C654" s="25"/>
      <c r="D654" s="7">
        <v>2082002</v>
      </c>
      <c r="E654" s="12" t="s">
        <v>1163</v>
      </c>
      <c r="F654" s="13">
        <v>0</v>
      </c>
    </row>
    <row r="655" spans="1:6" ht="16.5" customHeight="1">
      <c r="A655" s="7"/>
      <c r="B655" s="7"/>
      <c r="C655" s="25"/>
      <c r="D655" s="7">
        <v>20821</v>
      </c>
      <c r="E655" s="8" t="s">
        <v>1164</v>
      </c>
      <c r="F655" s="9">
        <f>SUM(F656:F657)</f>
        <v>256</v>
      </c>
    </row>
    <row r="656" spans="1:6" ht="16.5" customHeight="1">
      <c r="A656" s="7"/>
      <c r="B656" s="7"/>
      <c r="C656" s="25"/>
      <c r="D656" s="7">
        <v>2082101</v>
      </c>
      <c r="E656" s="12" t="s">
        <v>1165</v>
      </c>
      <c r="F656" s="13">
        <v>0</v>
      </c>
    </row>
    <row r="657" spans="1:6" ht="16.5" customHeight="1">
      <c r="A657" s="7"/>
      <c r="B657" s="7"/>
      <c r="C657" s="25"/>
      <c r="D657" s="7">
        <v>2082102</v>
      </c>
      <c r="E657" s="12" t="s">
        <v>1166</v>
      </c>
      <c r="F657" s="13">
        <v>256</v>
      </c>
    </row>
    <row r="658" spans="1:6" ht="16.5" customHeight="1">
      <c r="A658" s="7"/>
      <c r="B658" s="7"/>
      <c r="C658" s="25"/>
      <c r="D658" s="7">
        <v>20824</v>
      </c>
      <c r="E658" s="8" t="s">
        <v>1167</v>
      </c>
      <c r="F658" s="9">
        <f>SUM(F659:F660)</f>
        <v>0</v>
      </c>
    </row>
    <row r="659" spans="1:6" ht="16.5" customHeight="1">
      <c r="A659" s="7"/>
      <c r="B659" s="7"/>
      <c r="C659" s="25"/>
      <c r="D659" s="7">
        <v>2082401</v>
      </c>
      <c r="E659" s="12" t="s">
        <v>1168</v>
      </c>
      <c r="F659" s="13">
        <v>0</v>
      </c>
    </row>
    <row r="660" spans="1:6" ht="16.5" customHeight="1">
      <c r="A660" s="7"/>
      <c r="B660" s="7"/>
      <c r="C660" s="25"/>
      <c r="D660" s="7">
        <v>2082402</v>
      </c>
      <c r="E660" s="12" t="s">
        <v>1169</v>
      </c>
      <c r="F660" s="13">
        <v>0</v>
      </c>
    </row>
    <row r="661" spans="1:6" ht="16.5" customHeight="1">
      <c r="A661" s="7"/>
      <c r="B661" s="7"/>
      <c r="C661" s="25"/>
      <c r="D661" s="7">
        <v>20825</v>
      </c>
      <c r="E661" s="8" t="s">
        <v>1170</v>
      </c>
      <c r="F661" s="9">
        <f>SUM(F662:F663)</f>
        <v>0</v>
      </c>
    </row>
    <row r="662" spans="1:6" ht="16.5" customHeight="1">
      <c r="A662" s="7"/>
      <c r="B662" s="7"/>
      <c r="C662" s="25"/>
      <c r="D662" s="7">
        <v>2082501</v>
      </c>
      <c r="E662" s="12" t="s">
        <v>1171</v>
      </c>
      <c r="F662" s="13">
        <v>0</v>
      </c>
    </row>
    <row r="663" spans="1:6" ht="16.5" customHeight="1">
      <c r="A663" s="7"/>
      <c r="B663" s="7"/>
      <c r="C663" s="25"/>
      <c r="D663" s="7">
        <v>2082502</v>
      </c>
      <c r="E663" s="12" t="s">
        <v>1172</v>
      </c>
      <c r="F663" s="13">
        <v>0</v>
      </c>
    </row>
    <row r="664" spans="1:6" ht="16.5" customHeight="1">
      <c r="A664" s="7"/>
      <c r="B664" s="7"/>
      <c r="C664" s="25"/>
      <c r="D664" s="7">
        <v>20826</v>
      </c>
      <c r="E664" s="8" t="s">
        <v>1173</v>
      </c>
      <c r="F664" s="9">
        <f>SUM(F665:F667)</f>
        <v>0</v>
      </c>
    </row>
    <row r="665" spans="1:6" ht="16.5" customHeight="1">
      <c r="A665" s="7"/>
      <c r="B665" s="7"/>
      <c r="C665" s="25"/>
      <c r="D665" s="7">
        <v>2082601</v>
      </c>
      <c r="E665" s="12" t="s">
        <v>1174</v>
      </c>
      <c r="F665" s="13">
        <v>0</v>
      </c>
    </row>
    <row r="666" spans="1:6" ht="16.5" customHeight="1">
      <c r="A666" s="7"/>
      <c r="B666" s="7"/>
      <c r="C666" s="25"/>
      <c r="D666" s="7">
        <v>2082602</v>
      </c>
      <c r="E666" s="12" t="s">
        <v>1175</v>
      </c>
      <c r="F666" s="13">
        <v>0</v>
      </c>
    </row>
    <row r="667" spans="1:6" ht="16.5" customHeight="1">
      <c r="A667" s="7"/>
      <c r="B667" s="7"/>
      <c r="C667" s="25"/>
      <c r="D667" s="7">
        <v>2082699</v>
      </c>
      <c r="E667" s="12" t="s">
        <v>1176</v>
      </c>
      <c r="F667" s="13">
        <v>0</v>
      </c>
    </row>
    <row r="668" spans="1:6" ht="16.5" customHeight="1">
      <c r="A668" s="7"/>
      <c r="B668" s="7"/>
      <c r="C668" s="25"/>
      <c r="D668" s="7">
        <v>20827</v>
      </c>
      <c r="E668" s="8" t="s">
        <v>1177</v>
      </c>
      <c r="F668" s="9">
        <f>SUM(F669:F672)</f>
        <v>0</v>
      </c>
    </row>
    <row r="669" spans="1:6" ht="16.5" customHeight="1">
      <c r="A669" s="7"/>
      <c r="B669" s="7"/>
      <c r="C669" s="25"/>
      <c r="D669" s="7">
        <v>2082701</v>
      </c>
      <c r="E669" s="12" t="s">
        <v>1178</v>
      </c>
      <c r="F669" s="13">
        <v>0</v>
      </c>
    </row>
    <row r="670" spans="1:6" ht="16.5" customHeight="1">
      <c r="A670" s="7"/>
      <c r="B670" s="7"/>
      <c r="C670" s="25"/>
      <c r="D670" s="7">
        <v>2082702</v>
      </c>
      <c r="E670" s="12" t="s">
        <v>1179</v>
      </c>
      <c r="F670" s="13">
        <v>0</v>
      </c>
    </row>
    <row r="671" spans="1:6" ht="16.5" customHeight="1">
      <c r="A671" s="7"/>
      <c r="B671" s="7"/>
      <c r="C671" s="25"/>
      <c r="D671" s="7">
        <v>2082703</v>
      </c>
      <c r="E671" s="12" t="s">
        <v>1180</v>
      </c>
      <c r="F671" s="13">
        <v>0</v>
      </c>
    </row>
    <row r="672" spans="1:6" ht="16.5" customHeight="1">
      <c r="A672" s="7"/>
      <c r="B672" s="7"/>
      <c r="C672" s="25"/>
      <c r="D672" s="7">
        <v>2082799</v>
      </c>
      <c r="E672" s="12" t="s">
        <v>1181</v>
      </c>
      <c r="F672" s="13">
        <v>0</v>
      </c>
    </row>
    <row r="673" spans="1:6" ht="16.5" customHeight="1">
      <c r="A673" s="7"/>
      <c r="B673" s="7"/>
      <c r="C673" s="25"/>
      <c r="D673" s="7">
        <v>20828</v>
      </c>
      <c r="E673" s="8" t="s">
        <v>1182</v>
      </c>
      <c r="F673" s="9">
        <f>SUM(F674:F680)</f>
        <v>93</v>
      </c>
    </row>
    <row r="674" spans="1:6" ht="16.5" customHeight="1">
      <c r="A674" s="7"/>
      <c r="B674" s="7"/>
      <c r="C674" s="25"/>
      <c r="D674" s="7">
        <v>2082801</v>
      </c>
      <c r="E674" s="12" t="s">
        <v>707</v>
      </c>
      <c r="F674" s="13">
        <v>93</v>
      </c>
    </row>
    <row r="675" spans="1:6" ht="16.5" customHeight="1">
      <c r="A675" s="7"/>
      <c r="B675" s="7"/>
      <c r="C675" s="25"/>
      <c r="D675" s="7">
        <v>2082802</v>
      </c>
      <c r="E675" s="12" t="s">
        <v>708</v>
      </c>
      <c r="F675" s="13">
        <v>0</v>
      </c>
    </row>
    <row r="676" spans="1:6" ht="16.5" customHeight="1">
      <c r="A676" s="7"/>
      <c r="B676" s="7"/>
      <c r="C676" s="25"/>
      <c r="D676" s="7">
        <v>2082803</v>
      </c>
      <c r="E676" s="12" t="s">
        <v>709</v>
      </c>
      <c r="F676" s="13">
        <v>0</v>
      </c>
    </row>
    <row r="677" spans="1:6" ht="16.5" customHeight="1">
      <c r="A677" s="7"/>
      <c r="B677" s="7"/>
      <c r="C677" s="25"/>
      <c r="D677" s="7">
        <v>2082804</v>
      </c>
      <c r="E677" s="12" t="s">
        <v>1183</v>
      </c>
      <c r="F677" s="13">
        <v>0</v>
      </c>
    </row>
    <row r="678" spans="1:6" ht="16.5" customHeight="1">
      <c r="A678" s="7"/>
      <c r="B678" s="7"/>
      <c r="C678" s="25"/>
      <c r="D678" s="7">
        <v>2082805</v>
      </c>
      <c r="E678" s="12" t="s">
        <v>1184</v>
      </c>
      <c r="F678" s="13">
        <v>0</v>
      </c>
    </row>
    <row r="679" spans="1:6" ht="16.5" customHeight="1">
      <c r="A679" s="7"/>
      <c r="B679" s="7"/>
      <c r="C679" s="25"/>
      <c r="D679" s="7">
        <v>2082850</v>
      </c>
      <c r="E679" s="12" t="s">
        <v>716</v>
      </c>
      <c r="F679" s="13">
        <v>0</v>
      </c>
    </row>
    <row r="680" spans="1:6" ht="16.5" customHeight="1">
      <c r="A680" s="7"/>
      <c r="B680" s="7"/>
      <c r="C680" s="25"/>
      <c r="D680" s="7">
        <v>2082899</v>
      </c>
      <c r="E680" s="12" t="s">
        <v>1185</v>
      </c>
      <c r="F680" s="13">
        <v>0</v>
      </c>
    </row>
    <row r="681" spans="1:6" ht="16.5" customHeight="1">
      <c r="A681" s="7"/>
      <c r="B681" s="7"/>
      <c r="C681" s="25"/>
      <c r="D681" s="7">
        <v>20830</v>
      </c>
      <c r="E681" s="8" t="s">
        <v>1186</v>
      </c>
      <c r="F681" s="9">
        <f>SUM(F682:F683)</f>
        <v>0</v>
      </c>
    </row>
    <row r="682" spans="1:6" ht="16.5" customHeight="1">
      <c r="A682" s="7"/>
      <c r="B682" s="7"/>
      <c r="C682" s="25"/>
      <c r="D682" s="7">
        <v>2083001</v>
      </c>
      <c r="E682" s="12" t="s">
        <v>1187</v>
      </c>
      <c r="F682" s="13">
        <v>0</v>
      </c>
    </row>
    <row r="683" spans="1:6" ht="16.5" customHeight="1">
      <c r="A683" s="7"/>
      <c r="B683" s="7"/>
      <c r="C683" s="25"/>
      <c r="D683" s="7">
        <v>2083099</v>
      </c>
      <c r="E683" s="12" t="s">
        <v>1188</v>
      </c>
      <c r="F683" s="13">
        <v>0</v>
      </c>
    </row>
    <row r="684" spans="1:6" ht="16.5" customHeight="1">
      <c r="A684" s="31"/>
      <c r="B684" s="31"/>
      <c r="C684" s="31"/>
      <c r="D684" s="7">
        <v>20899</v>
      </c>
      <c r="E684" s="8" t="s">
        <v>1189</v>
      </c>
      <c r="F684" s="9">
        <f>F685</f>
        <v>48</v>
      </c>
    </row>
    <row r="685" spans="1:6" ht="16.5" customHeight="1">
      <c r="A685" s="7"/>
      <c r="B685" s="7"/>
      <c r="C685" s="25"/>
      <c r="D685" s="7">
        <v>2089901</v>
      </c>
      <c r="E685" s="12" t="s">
        <v>1190</v>
      </c>
      <c r="F685" s="13">
        <v>48</v>
      </c>
    </row>
    <row r="686" spans="1:6" ht="16.5" customHeight="1">
      <c r="A686" s="7"/>
      <c r="B686" s="7"/>
      <c r="C686" s="25"/>
      <c r="D686" s="7">
        <v>210</v>
      </c>
      <c r="E686" s="8" t="s">
        <v>1191</v>
      </c>
      <c r="F686" s="9">
        <f>F687+F692+F706+F710+F722+F725+F729+F734+F738+F742+F745+F754+F756</f>
        <v>8251</v>
      </c>
    </row>
    <row r="687" spans="1:6" ht="16.5" customHeight="1">
      <c r="A687" s="7"/>
      <c r="B687" s="7"/>
      <c r="C687" s="25"/>
      <c r="D687" s="7">
        <v>21001</v>
      </c>
      <c r="E687" s="8" t="s">
        <v>1192</v>
      </c>
      <c r="F687" s="9">
        <f>SUM(F688:F691)</f>
        <v>278</v>
      </c>
    </row>
    <row r="688" spans="1:6" ht="16.5" customHeight="1">
      <c r="A688" s="7"/>
      <c r="B688" s="7"/>
      <c r="C688" s="25"/>
      <c r="D688" s="7">
        <v>2100101</v>
      </c>
      <c r="E688" s="12" t="s">
        <v>707</v>
      </c>
      <c r="F688" s="13">
        <v>168</v>
      </c>
    </row>
    <row r="689" spans="1:6" ht="16.5" customHeight="1">
      <c r="A689" s="7"/>
      <c r="B689" s="7"/>
      <c r="C689" s="25"/>
      <c r="D689" s="7">
        <v>2100102</v>
      </c>
      <c r="E689" s="12" t="s">
        <v>708</v>
      </c>
      <c r="F689" s="13">
        <v>27</v>
      </c>
    </row>
    <row r="690" spans="1:6" ht="16.5" customHeight="1">
      <c r="A690" s="7"/>
      <c r="B690" s="7"/>
      <c r="C690" s="25"/>
      <c r="D690" s="7">
        <v>2100103</v>
      </c>
      <c r="E690" s="12" t="s">
        <v>709</v>
      </c>
      <c r="F690" s="13">
        <v>66</v>
      </c>
    </row>
    <row r="691" spans="1:6" ht="16.5" customHeight="1">
      <c r="A691" s="7"/>
      <c r="B691" s="7"/>
      <c r="C691" s="30"/>
      <c r="D691" s="7">
        <v>2100199</v>
      </c>
      <c r="E691" s="12" t="s">
        <v>1193</v>
      </c>
      <c r="F691" s="13">
        <v>17</v>
      </c>
    </row>
    <row r="692" spans="1:6" ht="16.5" customHeight="1">
      <c r="A692" s="7"/>
      <c r="B692" s="7"/>
      <c r="C692" s="30"/>
      <c r="D692" s="7">
        <v>21002</v>
      </c>
      <c r="E692" s="8" t="s">
        <v>1194</v>
      </c>
      <c r="F692" s="9">
        <f>SUM(F693:F705)</f>
        <v>86</v>
      </c>
    </row>
    <row r="693" spans="1:6" ht="16.5" customHeight="1">
      <c r="A693" s="7"/>
      <c r="B693" s="7"/>
      <c r="C693" s="30"/>
      <c r="D693" s="7">
        <v>2100201</v>
      </c>
      <c r="E693" s="12" t="s">
        <v>1195</v>
      </c>
      <c r="F693" s="13">
        <v>86</v>
      </c>
    </row>
    <row r="694" spans="1:6" ht="16.5" customHeight="1">
      <c r="A694" s="7"/>
      <c r="B694" s="7"/>
      <c r="C694" s="25"/>
      <c r="D694" s="7">
        <v>2100202</v>
      </c>
      <c r="E694" s="12" t="s">
        <v>1196</v>
      </c>
      <c r="F694" s="13">
        <v>0</v>
      </c>
    </row>
    <row r="695" spans="1:6" ht="16.5" customHeight="1">
      <c r="A695" s="7"/>
      <c r="B695" s="7"/>
      <c r="C695" s="25"/>
      <c r="D695" s="7">
        <v>2100203</v>
      </c>
      <c r="E695" s="12" t="s">
        <v>1197</v>
      </c>
      <c r="F695" s="13">
        <v>0</v>
      </c>
    </row>
    <row r="696" spans="1:6" ht="16.5" customHeight="1">
      <c r="A696" s="7"/>
      <c r="B696" s="7"/>
      <c r="C696" s="25"/>
      <c r="D696" s="7">
        <v>2100204</v>
      </c>
      <c r="E696" s="12" t="s">
        <v>1198</v>
      </c>
      <c r="F696" s="13">
        <v>0</v>
      </c>
    </row>
    <row r="697" spans="1:6" ht="16.5" customHeight="1">
      <c r="A697" s="7"/>
      <c r="B697" s="7"/>
      <c r="C697" s="25"/>
      <c r="D697" s="7">
        <v>2100205</v>
      </c>
      <c r="E697" s="12" t="s">
        <v>1199</v>
      </c>
      <c r="F697" s="13">
        <v>0</v>
      </c>
    </row>
    <row r="698" spans="1:6" ht="16.5" customHeight="1">
      <c r="A698" s="7"/>
      <c r="B698" s="7"/>
      <c r="C698" s="25"/>
      <c r="D698" s="7">
        <v>2100206</v>
      </c>
      <c r="E698" s="12" t="s">
        <v>1200</v>
      </c>
      <c r="F698" s="13">
        <v>0</v>
      </c>
    </row>
    <row r="699" spans="1:6" ht="16.5" customHeight="1">
      <c r="A699" s="7"/>
      <c r="B699" s="7"/>
      <c r="C699" s="25"/>
      <c r="D699" s="7">
        <v>2100207</v>
      </c>
      <c r="E699" s="12" t="s">
        <v>1201</v>
      </c>
      <c r="F699" s="13">
        <v>0</v>
      </c>
    </row>
    <row r="700" spans="1:6" ht="16.5" customHeight="1">
      <c r="A700" s="7"/>
      <c r="B700" s="7"/>
      <c r="C700" s="25"/>
      <c r="D700" s="7">
        <v>2100208</v>
      </c>
      <c r="E700" s="12" t="s">
        <v>1202</v>
      </c>
      <c r="F700" s="13">
        <v>0</v>
      </c>
    </row>
    <row r="701" spans="1:6" ht="16.5" customHeight="1">
      <c r="A701" s="7"/>
      <c r="B701" s="7"/>
      <c r="C701" s="25"/>
      <c r="D701" s="7">
        <v>2100209</v>
      </c>
      <c r="E701" s="12" t="s">
        <v>1203</v>
      </c>
      <c r="F701" s="13">
        <v>0</v>
      </c>
    </row>
    <row r="702" spans="1:6" ht="16.5" customHeight="1">
      <c r="A702" s="7"/>
      <c r="B702" s="7"/>
      <c r="C702" s="25"/>
      <c r="D702" s="7">
        <v>2100210</v>
      </c>
      <c r="E702" s="12" t="s">
        <v>1204</v>
      </c>
      <c r="F702" s="13">
        <v>0</v>
      </c>
    </row>
    <row r="703" spans="1:6" ht="16.5" customHeight="1">
      <c r="A703" s="7"/>
      <c r="B703" s="7"/>
      <c r="C703" s="25"/>
      <c r="D703" s="7">
        <v>2100211</v>
      </c>
      <c r="E703" s="12" t="s">
        <v>1205</v>
      </c>
      <c r="F703" s="13">
        <v>0</v>
      </c>
    </row>
    <row r="704" spans="1:6" ht="16.5" customHeight="1">
      <c r="A704" s="7"/>
      <c r="B704" s="7"/>
      <c r="C704" s="25"/>
      <c r="D704" s="7">
        <v>2100212</v>
      </c>
      <c r="E704" s="12" t="s">
        <v>1206</v>
      </c>
      <c r="F704" s="13">
        <v>0</v>
      </c>
    </row>
    <row r="705" spans="1:6" ht="16.5" customHeight="1">
      <c r="A705" s="7"/>
      <c r="B705" s="7"/>
      <c r="C705" s="25"/>
      <c r="D705" s="7">
        <v>2100299</v>
      </c>
      <c r="E705" s="12" t="s">
        <v>1207</v>
      </c>
      <c r="F705" s="13">
        <v>0</v>
      </c>
    </row>
    <row r="706" spans="1:6" ht="16.5" customHeight="1">
      <c r="A706" s="7"/>
      <c r="B706" s="7"/>
      <c r="C706" s="25"/>
      <c r="D706" s="7">
        <v>21003</v>
      </c>
      <c r="E706" s="8" t="s">
        <v>1208</v>
      </c>
      <c r="F706" s="9">
        <f>SUM(F707:F709)</f>
        <v>745</v>
      </c>
    </row>
    <row r="707" spans="1:6" ht="16.5" customHeight="1">
      <c r="A707" s="7"/>
      <c r="B707" s="7"/>
      <c r="C707" s="25"/>
      <c r="D707" s="7">
        <v>2100301</v>
      </c>
      <c r="E707" s="12" t="s">
        <v>1209</v>
      </c>
      <c r="F707" s="13">
        <v>35</v>
      </c>
    </row>
    <row r="708" spans="1:6" ht="16.5" customHeight="1">
      <c r="A708" s="7"/>
      <c r="B708" s="7"/>
      <c r="C708" s="25"/>
      <c r="D708" s="7">
        <v>2100302</v>
      </c>
      <c r="E708" s="12" t="s">
        <v>1210</v>
      </c>
      <c r="F708" s="13">
        <v>680</v>
      </c>
    </row>
    <row r="709" spans="1:6" ht="16.5" customHeight="1">
      <c r="A709" s="7"/>
      <c r="B709" s="7"/>
      <c r="C709" s="25"/>
      <c r="D709" s="7">
        <v>2100399</v>
      </c>
      <c r="E709" s="12" t="s">
        <v>1211</v>
      </c>
      <c r="F709" s="13">
        <v>30</v>
      </c>
    </row>
    <row r="710" spans="1:6" ht="16.5" customHeight="1">
      <c r="A710" s="7"/>
      <c r="B710" s="7"/>
      <c r="C710" s="25"/>
      <c r="D710" s="7">
        <v>21004</v>
      </c>
      <c r="E710" s="8" t="s">
        <v>1212</v>
      </c>
      <c r="F710" s="9">
        <f>SUM(F711:F721)</f>
        <v>949</v>
      </c>
    </row>
    <row r="711" spans="1:6" ht="16.5" customHeight="1">
      <c r="A711" s="7"/>
      <c r="B711" s="7"/>
      <c r="C711" s="25"/>
      <c r="D711" s="7">
        <v>2100401</v>
      </c>
      <c r="E711" s="12" t="s">
        <v>1213</v>
      </c>
      <c r="F711" s="13">
        <v>194</v>
      </c>
    </row>
    <row r="712" spans="1:6" ht="16.5" customHeight="1">
      <c r="A712" s="7"/>
      <c r="B712" s="7"/>
      <c r="C712" s="25"/>
      <c r="D712" s="7">
        <v>2100402</v>
      </c>
      <c r="E712" s="12" t="s">
        <v>1214</v>
      </c>
      <c r="F712" s="13">
        <v>81</v>
      </c>
    </row>
    <row r="713" spans="1:6" ht="16.5" customHeight="1">
      <c r="A713" s="7"/>
      <c r="B713" s="7"/>
      <c r="C713" s="25"/>
      <c r="D713" s="7">
        <v>2100403</v>
      </c>
      <c r="E713" s="12" t="s">
        <v>1215</v>
      </c>
      <c r="F713" s="13">
        <v>58</v>
      </c>
    </row>
    <row r="714" spans="1:6" ht="16.5" customHeight="1">
      <c r="A714" s="7"/>
      <c r="B714" s="7"/>
      <c r="C714" s="25"/>
      <c r="D714" s="7">
        <v>2100404</v>
      </c>
      <c r="E714" s="12" t="s">
        <v>1216</v>
      </c>
      <c r="F714" s="13">
        <v>0</v>
      </c>
    </row>
    <row r="715" spans="1:6" ht="16.5" customHeight="1">
      <c r="A715" s="7"/>
      <c r="B715" s="7"/>
      <c r="C715" s="25"/>
      <c r="D715" s="7">
        <v>2100405</v>
      </c>
      <c r="E715" s="12" t="s">
        <v>1217</v>
      </c>
      <c r="F715" s="13">
        <v>8</v>
      </c>
    </row>
    <row r="716" spans="1:6" ht="16.5" customHeight="1">
      <c r="A716" s="7"/>
      <c r="B716" s="7"/>
      <c r="C716" s="25"/>
      <c r="D716" s="7">
        <v>2100406</v>
      </c>
      <c r="E716" s="12" t="s">
        <v>1218</v>
      </c>
      <c r="F716" s="13">
        <v>0</v>
      </c>
    </row>
    <row r="717" spans="1:6" ht="16.5" customHeight="1">
      <c r="A717" s="7"/>
      <c r="B717" s="7"/>
      <c r="C717" s="25"/>
      <c r="D717" s="7">
        <v>2100407</v>
      </c>
      <c r="E717" s="12" t="s">
        <v>1219</v>
      </c>
      <c r="F717" s="13">
        <v>28</v>
      </c>
    </row>
    <row r="718" spans="1:6" ht="16.5" customHeight="1">
      <c r="A718" s="7"/>
      <c r="B718" s="7"/>
      <c r="C718" s="25"/>
      <c r="D718" s="7">
        <v>2100408</v>
      </c>
      <c r="E718" s="12" t="s">
        <v>1220</v>
      </c>
      <c r="F718" s="13">
        <v>503</v>
      </c>
    </row>
    <row r="719" spans="1:6" ht="16.5" customHeight="1">
      <c r="A719" s="7"/>
      <c r="B719" s="7"/>
      <c r="C719" s="25"/>
      <c r="D719" s="7">
        <v>2100409</v>
      </c>
      <c r="E719" s="12" t="s">
        <v>1221</v>
      </c>
      <c r="F719" s="13">
        <v>27</v>
      </c>
    </row>
    <row r="720" spans="1:6" ht="16.5" customHeight="1">
      <c r="A720" s="7"/>
      <c r="B720" s="7"/>
      <c r="C720" s="25"/>
      <c r="D720" s="7">
        <v>2100410</v>
      </c>
      <c r="E720" s="12" t="s">
        <v>1222</v>
      </c>
      <c r="F720" s="13">
        <v>42</v>
      </c>
    </row>
    <row r="721" spans="1:6" ht="16.5" customHeight="1">
      <c r="A721" s="7"/>
      <c r="B721" s="7"/>
      <c r="C721" s="25"/>
      <c r="D721" s="7">
        <v>2100499</v>
      </c>
      <c r="E721" s="12" t="s">
        <v>1223</v>
      </c>
      <c r="F721" s="13">
        <v>8</v>
      </c>
    </row>
    <row r="722" spans="1:6" ht="16.5" customHeight="1">
      <c r="A722" s="7"/>
      <c r="B722" s="7"/>
      <c r="C722" s="25"/>
      <c r="D722" s="7">
        <v>21006</v>
      </c>
      <c r="E722" s="8" t="s">
        <v>1224</v>
      </c>
      <c r="F722" s="9">
        <f>SUM(F723:F724)</f>
        <v>1</v>
      </c>
    </row>
    <row r="723" spans="1:6" ht="16.5" customHeight="1">
      <c r="A723" s="7"/>
      <c r="B723" s="7"/>
      <c r="C723" s="25"/>
      <c r="D723" s="7">
        <v>2100601</v>
      </c>
      <c r="E723" s="12" t="s">
        <v>1225</v>
      </c>
      <c r="F723" s="13">
        <v>1</v>
      </c>
    </row>
    <row r="724" spans="1:6" ht="16.5" customHeight="1">
      <c r="A724" s="7"/>
      <c r="B724" s="7"/>
      <c r="C724" s="25"/>
      <c r="D724" s="7">
        <v>2100699</v>
      </c>
      <c r="E724" s="12" t="s">
        <v>1226</v>
      </c>
      <c r="F724" s="13">
        <v>0</v>
      </c>
    </row>
    <row r="725" spans="1:6" ht="16.5" customHeight="1">
      <c r="A725" s="7"/>
      <c r="B725" s="7"/>
      <c r="C725" s="25"/>
      <c r="D725" s="7">
        <v>21007</v>
      </c>
      <c r="E725" s="8" t="s">
        <v>1227</v>
      </c>
      <c r="F725" s="9">
        <f>SUM(F726:F728)</f>
        <v>132</v>
      </c>
    </row>
    <row r="726" spans="1:6" ht="16.5" customHeight="1">
      <c r="A726" s="7"/>
      <c r="B726" s="7"/>
      <c r="C726" s="25"/>
      <c r="D726" s="7">
        <v>2100716</v>
      </c>
      <c r="E726" s="12" t="s">
        <v>1228</v>
      </c>
      <c r="F726" s="13">
        <v>6</v>
      </c>
    </row>
    <row r="727" spans="1:6" ht="16.5" customHeight="1">
      <c r="A727" s="7"/>
      <c r="B727" s="7"/>
      <c r="C727" s="25"/>
      <c r="D727" s="7">
        <v>2100717</v>
      </c>
      <c r="E727" s="12" t="s">
        <v>1229</v>
      </c>
      <c r="F727" s="13">
        <v>8</v>
      </c>
    </row>
    <row r="728" spans="1:6" ht="16.5" customHeight="1">
      <c r="A728" s="7"/>
      <c r="B728" s="7"/>
      <c r="C728" s="25"/>
      <c r="D728" s="7">
        <v>2100799</v>
      </c>
      <c r="E728" s="12" t="s">
        <v>1230</v>
      </c>
      <c r="F728" s="13">
        <v>118</v>
      </c>
    </row>
    <row r="729" spans="1:6" ht="16.5" customHeight="1">
      <c r="A729" s="7"/>
      <c r="B729" s="7"/>
      <c r="C729" s="25"/>
      <c r="D729" s="7">
        <v>21011</v>
      </c>
      <c r="E729" s="8" t="s">
        <v>1231</v>
      </c>
      <c r="F729" s="9">
        <f>SUM(F730:F733)</f>
        <v>4654</v>
      </c>
    </row>
    <row r="730" spans="1:6" ht="16.5" customHeight="1">
      <c r="A730" s="7"/>
      <c r="B730" s="7"/>
      <c r="C730" s="25"/>
      <c r="D730" s="7">
        <v>2101101</v>
      </c>
      <c r="E730" s="12" t="s">
        <v>1232</v>
      </c>
      <c r="F730" s="13">
        <v>449</v>
      </c>
    </row>
    <row r="731" spans="1:6" ht="16.5" customHeight="1">
      <c r="A731" s="7"/>
      <c r="B731" s="7"/>
      <c r="C731" s="25"/>
      <c r="D731" s="7">
        <v>2101102</v>
      </c>
      <c r="E731" s="12" t="s">
        <v>1233</v>
      </c>
      <c r="F731" s="13">
        <v>1790</v>
      </c>
    </row>
    <row r="732" spans="1:6" ht="16.5" customHeight="1">
      <c r="A732" s="7"/>
      <c r="B732" s="7"/>
      <c r="C732" s="25"/>
      <c r="D732" s="7">
        <v>2101103</v>
      </c>
      <c r="E732" s="12" t="s">
        <v>1234</v>
      </c>
      <c r="F732" s="13">
        <v>2415</v>
      </c>
    </row>
    <row r="733" spans="1:6" ht="16.5" customHeight="1">
      <c r="A733" s="7"/>
      <c r="B733" s="7"/>
      <c r="C733" s="25"/>
      <c r="D733" s="7">
        <v>2101199</v>
      </c>
      <c r="E733" s="12" t="s">
        <v>1235</v>
      </c>
      <c r="F733" s="13">
        <v>0</v>
      </c>
    </row>
    <row r="734" spans="1:6" ht="16.5" customHeight="1">
      <c r="A734" s="7"/>
      <c r="B734" s="7"/>
      <c r="C734" s="25"/>
      <c r="D734" s="7">
        <v>21012</v>
      </c>
      <c r="E734" s="8" t="s">
        <v>1236</v>
      </c>
      <c r="F734" s="9">
        <f>SUM(F735:F737)</f>
        <v>1322</v>
      </c>
    </row>
    <row r="735" spans="1:6" ht="16.5" customHeight="1">
      <c r="A735" s="7"/>
      <c r="B735" s="7"/>
      <c r="C735" s="25"/>
      <c r="D735" s="7">
        <v>2101201</v>
      </c>
      <c r="E735" s="12" t="s">
        <v>1237</v>
      </c>
      <c r="F735" s="13">
        <v>0</v>
      </c>
    </row>
    <row r="736" spans="1:6" ht="16.5" customHeight="1">
      <c r="A736" s="7"/>
      <c r="B736" s="7"/>
      <c r="C736" s="25"/>
      <c r="D736" s="7">
        <v>2101202</v>
      </c>
      <c r="E736" s="12" t="s">
        <v>1238</v>
      </c>
      <c r="F736" s="13">
        <v>1322</v>
      </c>
    </row>
    <row r="737" spans="1:6" ht="16.5" customHeight="1">
      <c r="A737" s="7"/>
      <c r="B737" s="7"/>
      <c r="C737" s="30"/>
      <c r="D737" s="7">
        <v>2101299</v>
      </c>
      <c r="E737" s="12" t="s">
        <v>1239</v>
      </c>
      <c r="F737" s="13">
        <v>0</v>
      </c>
    </row>
    <row r="738" spans="1:6" ht="16.5" customHeight="1">
      <c r="A738" s="7"/>
      <c r="B738" s="7"/>
      <c r="C738" s="25"/>
      <c r="D738" s="7">
        <v>21013</v>
      </c>
      <c r="E738" s="8" t="s">
        <v>1240</v>
      </c>
      <c r="F738" s="9">
        <f>SUM(F739:F741)</f>
        <v>0</v>
      </c>
    </row>
    <row r="739" spans="1:6" ht="16.5" customHeight="1">
      <c r="A739" s="7"/>
      <c r="B739" s="7"/>
      <c r="C739" s="25"/>
      <c r="D739" s="7">
        <v>2101301</v>
      </c>
      <c r="E739" s="12" t="s">
        <v>1241</v>
      </c>
      <c r="F739" s="13">
        <v>0</v>
      </c>
    </row>
    <row r="740" spans="1:6" ht="16.5" customHeight="1">
      <c r="A740" s="7"/>
      <c r="B740" s="7"/>
      <c r="C740" s="25"/>
      <c r="D740" s="7">
        <v>2101302</v>
      </c>
      <c r="E740" s="12" t="s">
        <v>1242</v>
      </c>
      <c r="F740" s="13">
        <v>0</v>
      </c>
    </row>
    <row r="741" spans="1:6" ht="16.5" customHeight="1">
      <c r="A741" s="7"/>
      <c r="B741" s="7"/>
      <c r="C741" s="25"/>
      <c r="D741" s="7">
        <v>2101399</v>
      </c>
      <c r="E741" s="12" t="s">
        <v>1243</v>
      </c>
      <c r="F741" s="13">
        <v>0</v>
      </c>
    </row>
    <row r="742" spans="1:6" ht="16.5" customHeight="1">
      <c r="A742" s="7"/>
      <c r="B742" s="7"/>
      <c r="C742" s="25"/>
      <c r="D742" s="7">
        <v>21014</v>
      </c>
      <c r="E742" s="8" t="s">
        <v>1244</v>
      </c>
      <c r="F742" s="9">
        <f>SUM(F743:F744)</f>
        <v>0</v>
      </c>
    </row>
    <row r="743" spans="1:6" ht="16.5" customHeight="1">
      <c r="A743" s="7"/>
      <c r="B743" s="7"/>
      <c r="C743" s="25"/>
      <c r="D743" s="7">
        <v>2101401</v>
      </c>
      <c r="E743" s="12" t="s">
        <v>1245</v>
      </c>
      <c r="F743" s="13">
        <v>0</v>
      </c>
    </row>
    <row r="744" spans="1:6" ht="16.5" customHeight="1">
      <c r="A744" s="7"/>
      <c r="B744" s="7"/>
      <c r="C744" s="25"/>
      <c r="D744" s="7">
        <v>2101499</v>
      </c>
      <c r="E744" s="12" t="s">
        <v>1246</v>
      </c>
      <c r="F744" s="13">
        <v>0</v>
      </c>
    </row>
    <row r="745" spans="1:6" ht="16.5" customHeight="1">
      <c r="A745" s="7"/>
      <c r="B745" s="7"/>
      <c r="C745" s="25"/>
      <c r="D745" s="7">
        <v>21015</v>
      </c>
      <c r="E745" s="8" t="s">
        <v>1247</v>
      </c>
      <c r="F745" s="9">
        <f>SUM(F746:F753)</f>
        <v>70</v>
      </c>
    </row>
    <row r="746" spans="1:6" ht="16.5" customHeight="1">
      <c r="A746" s="7"/>
      <c r="B746" s="7"/>
      <c r="C746" s="25"/>
      <c r="D746" s="7">
        <v>2101501</v>
      </c>
      <c r="E746" s="12" t="s">
        <v>707</v>
      </c>
      <c r="F746" s="13">
        <v>45</v>
      </c>
    </row>
    <row r="747" spans="1:6" ht="16.5" customHeight="1">
      <c r="A747" s="7"/>
      <c r="B747" s="7"/>
      <c r="C747" s="25"/>
      <c r="D747" s="7">
        <v>2101502</v>
      </c>
      <c r="E747" s="12" t="s">
        <v>708</v>
      </c>
      <c r="F747" s="13">
        <v>0</v>
      </c>
    </row>
    <row r="748" spans="1:6" ht="16.5" customHeight="1">
      <c r="A748" s="7"/>
      <c r="B748" s="7"/>
      <c r="C748" s="25"/>
      <c r="D748" s="7">
        <v>2101503</v>
      </c>
      <c r="E748" s="12" t="s">
        <v>709</v>
      </c>
      <c r="F748" s="13">
        <v>0</v>
      </c>
    </row>
    <row r="749" spans="1:6" ht="16.5" customHeight="1">
      <c r="A749" s="7"/>
      <c r="B749" s="7"/>
      <c r="C749" s="25"/>
      <c r="D749" s="7">
        <v>2101504</v>
      </c>
      <c r="E749" s="12" t="s">
        <v>748</v>
      </c>
      <c r="F749" s="13">
        <v>0</v>
      </c>
    </row>
    <row r="750" spans="1:6" ht="16.5" customHeight="1">
      <c r="A750" s="7"/>
      <c r="B750" s="7"/>
      <c r="C750" s="25"/>
      <c r="D750" s="7">
        <v>2101505</v>
      </c>
      <c r="E750" s="12" t="s">
        <v>1248</v>
      </c>
      <c r="F750" s="13">
        <v>0</v>
      </c>
    </row>
    <row r="751" spans="1:6" ht="16.5" customHeight="1">
      <c r="A751" s="7"/>
      <c r="B751" s="7"/>
      <c r="C751" s="25"/>
      <c r="D751" s="7">
        <v>2101506</v>
      </c>
      <c r="E751" s="12" t="s">
        <v>1249</v>
      </c>
      <c r="F751" s="13">
        <v>0</v>
      </c>
    </row>
    <row r="752" spans="1:6" ht="16.5" customHeight="1">
      <c r="A752" s="7"/>
      <c r="B752" s="7"/>
      <c r="C752" s="25"/>
      <c r="D752" s="7">
        <v>2101550</v>
      </c>
      <c r="E752" s="12" t="s">
        <v>716</v>
      </c>
      <c r="F752" s="13">
        <v>25</v>
      </c>
    </row>
    <row r="753" spans="1:6" ht="16.5" customHeight="1">
      <c r="A753" s="7"/>
      <c r="B753" s="7"/>
      <c r="C753" s="25"/>
      <c r="D753" s="7">
        <v>2101599</v>
      </c>
      <c r="E753" s="12" t="s">
        <v>1250</v>
      </c>
      <c r="F753" s="13">
        <v>0</v>
      </c>
    </row>
    <row r="754" spans="1:6" ht="16.5" customHeight="1">
      <c r="A754" s="7"/>
      <c r="B754" s="7"/>
      <c r="C754" s="25"/>
      <c r="D754" s="7">
        <v>21016</v>
      </c>
      <c r="E754" s="8" t="s">
        <v>1251</v>
      </c>
      <c r="F754" s="9">
        <f>F755</f>
        <v>0</v>
      </c>
    </row>
    <row r="755" spans="1:6" ht="16.5" customHeight="1">
      <c r="A755" s="7"/>
      <c r="B755" s="7"/>
      <c r="C755" s="25"/>
      <c r="D755" s="7">
        <v>2101601</v>
      </c>
      <c r="E755" s="12" t="s">
        <v>1252</v>
      </c>
      <c r="F755" s="13">
        <v>0</v>
      </c>
    </row>
    <row r="756" spans="1:6" ht="16.5" customHeight="1">
      <c r="A756" s="7"/>
      <c r="B756" s="7"/>
      <c r="C756" s="25"/>
      <c r="D756" s="7">
        <v>21099</v>
      </c>
      <c r="E756" s="8" t="s">
        <v>1253</v>
      </c>
      <c r="F756" s="9">
        <f>F757</f>
        <v>14</v>
      </c>
    </row>
    <row r="757" spans="1:6" ht="16.5" customHeight="1">
      <c r="A757" s="7"/>
      <c r="B757" s="7"/>
      <c r="C757" s="25"/>
      <c r="D757" s="7">
        <v>2109901</v>
      </c>
      <c r="E757" s="12" t="s">
        <v>1254</v>
      </c>
      <c r="F757" s="13">
        <v>14</v>
      </c>
    </row>
    <row r="758" spans="1:6" ht="16.5" customHeight="1">
      <c r="A758" s="7"/>
      <c r="B758" s="7"/>
      <c r="C758" s="25"/>
      <c r="D758" s="7">
        <v>211</v>
      </c>
      <c r="E758" s="8" t="s">
        <v>1255</v>
      </c>
      <c r="F758" s="9">
        <f>F759+F769+F773+F781+F786+F793+F799+F802+F805+F807+F809+F815+F817+F819+F834</f>
        <v>1417</v>
      </c>
    </row>
    <row r="759" spans="1:6" ht="16.5" customHeight="1">
      <c r="A759" s="7"/>
      <c r="B759" s="7"/>
      <c r="C759" s="25"/>
      <c r="D759" s="7">
        <v>21101</v>
      </c>
      <c r="E759" s="8" t="s">
        <v>1256</v>
      </c>
      <c r="F759" s="9">
        <f>SUM(F760:F768)</f>
        <v>71</v>
      </c>
    </row>
    <row r="760" spans="1:6" ht="16.5" customHeight="1">
      <c r="A760" s="7"/>
      <c r="B760" s="7"/>
      <c r="C760" s="25"/>
      <c r="D760" s="7">
        <v>2110101</v>
      </c>
      <c r="E760" s="12" t="s">
        <v>707</v>
      </c>
      <c r="F760" s="13">
        <v>48</v>
      </c>
    </row>
    <row r="761" spans="1:6" ht="16.5" customHeight="1">
      <c r="A761" s="7"/>
      <c r="B761" s="7"/>
      <c r="C761" s="25"/>
      <c r="D761" s="7">
        <v>2110102</v>
      </c>
      <c r="E761" s="12" t="s">
        <v>708</v>
      </c>
      <c r="F761" s="13">
        <v>0</v>
      </c>
    </row>
    <row r="762" spans="1:6" ht="16.5" customHeight="1">
      <c r="A762" s="7"/>
      <c r="B762" s="7"/>
      <c r="C762" s="25"/>
      <c r="D762" s="7">
        <v>2110103</v>
      </c>
      <c r="E762" s="12" t="s">
        <v>709</v>
      </c>
      <c r="F762" s="13">
        <v>0</v>
      </c>
    </row>
    <row r="763" spans="1:6" ht="16.5" customHeight="1">
      <c r="A763" s="7"/>
      <c r="B763" s="7"/>
      <c r="C763" s="25"/>
      <c r="D763" s="7">
        <v>2110104</v>
      </c>
      <c r="E763" s="12" t="s">
        <v>1257</v>
      </c>
      <c r="F763" s="13">
        <v>0</v>
      </c>
    </row>
    <row r="764" spans="1:6" ht="16.5" customHeight="1">
      <c r="A764" s="7"/>
      <c r="B764" s="7"/>
      <c r="C764" s="30"/>
      <c r="D764" s="7">
        <v>2110105</v>
      </c>
      <c r="E764" s="12" t="s">
        <v>1258</v>
      </c>
      <c r="F764" s="13">
        <v>0</v>
      </c>
    </row>
    <row r="765" spans="1:6" ht="16.5" customHeight="1">
      <c r="A765" s="7"/>
      <c r="B765" s="7"/>
      <c r="C765" s="30"/>
      <c r="D765" s="7">
        <v>2110106</v>
      </c>
      <c r="E765" s="12" t="s">
        <v>1259</v>
      </c>
      <c r="F765" s="13">
        <v>0</v>
      </c>
    </row>
    <row r="766" spans="1:6" ht="16.5" customHeight="1">
      <c r="A766" s="7"/>
      <c r="B766" s="7"/>
      <c r="C766" s="30"/>
      <c r="D766" s="7">
        <v>2110107</v>
      </c>
      <c r="E766" s="12" t="s">
        <v>1260</v>
      </c>
      <c r="F766" s="13">
        <v>0</v>
      </c>
    </row>
    <row r="767" spans="1:6" ht="16.5" customHeight="1">
      <c r="A767" s="7"/>
      <c r="B767" s="7"/>
      <c r="C767" s="30"/>
      <c r="D767" s="7">
        <v>2110108</v>
      </c>
      <c r="E767" s="12" t="s">
        <v>1261</v>
      </c>
      <c r="F767" s="13">
        <v>0</v>
      </c>
    </row>
    <row r="768" spans="1:6" ht="16.5" customHeight="1">
      <c r="A768" s="7"/>
      <c r="B768" s="7"/>
      <c r="C768" s="30"/>
      <c r="D768" s="7">
        <v>2110199</v>
      </c>
      <c r="E768" s="12" t="s">
        <v>1262</v>
      </c>
      <c r="F768" s="13">
        <v>23</v>
      </c>
    </row>
    <row r="769" spans="1:6" ht="16.5" customHeight="1">
      <c r="A769" s="7"/>
      <c r="B769" s="7"/>
      <c r="C769" s="30"/>
      <c r="D769" s="7">
        <v>21102</v>
      </c>
      <c r="E769" s="8" t="s">
        <v>1263</v>
      </c>
      <c r="F769" s="9">
        <f>SUM(F770:F772)</f>
        <v>46</v>
      </c>
    </row>
    <row r="770" spans="1:6" ht="16.5" customHeight="1">
      <c r="A770" s="7"/>
      <c r="B770" s="7"/>
      <c r="C770" s="30"/>
      <c r="D770" s="7">
        <v>2110203</v>
      </c>
      <c r="E770" s="12" t="s">
        <v>1264</v>
      </c>
      <c r="F770" s="13">
        <v>0</v>
      </c>
    </row>
    <row r="771" spans="1:6" ht="16.5" customHeight="1">
      <c r="A771" s="7"/>
      <c r="B771" s="7"/>
      <c r="C771" s="30"/>
      <c r="D771" s="7">
        <v>2110204</v>
      </c>
      <c r="E771" s="12" t="s">
        <v>1265</v>
      </c>
      <c r="F771" s="13">
        <v>8</v>
      </c>
    </row>
    <row r="772" spans="1:6" ht="16.5" customHeight="1">
      <c r="A772" s="7"/>
      <c r="B772" s="7"/>
      <c r="C772" s="30"/>
      <c r="D772" s="7">
        <v>2110299</v>
      </c>
      <c r="E772" s="12" t="s">
        <v>1266</v>
      </c>
      <c r="F772" s="13">
        <v>38</v>
      </c>
    </row>
    <row r="773" spans="1:6" ht="16.5" customHeight="1">
      <c r="A773" s="7"/>
      <c r="B773" s="7"/>
      <c r="C773" s="25"/>
      <c r="D773" s="7">
        <v>21103</v>
      </c>
      <c r="E773" s="8" t="s">
        <v>1267</v>
      </c>
      <c r="F773" s="9">
        <f>SUM(F774:F780)</f>
        <v>1117</v>
      </c>
    </row>
    <row r="774" spans="1:6" ht="16.5" customHeight="1">
      <c r="A774" s="7"/>
      <c r="B774" s="7"/>
      <c r="C774" s="25"/>
      <c r="D774" s="7">
        <v>2110301</v>
      </c>
      <c r="E774" s="12" t="s">
        <v>1268</v>
      </c>
      <c r="F774" s="13">
        <v>30</v>
      </c>
    </row>
    <row r="775" spans="1:6" ht="16.5" customHeight="1">
      <c r="A775" s="7"/>
      <c r="B775" s="7"/>
      <c r="C775" s="25"/>
      <c r="D775" s="7">
        <v>2110302</v>
      </c>
      <c r="E775" s="12" t="s">
        <v>1269</v>
      </c>
      <c r="F775" s="13">
        <v>1087</v>
      </c>
    </row>
    <row r="776" spans="1:6" ht="16.5" customHeight="1">
      <c r="A776" s="7"/>
      <c r="B776" s="7"/>
      <c r="C776" s="25"/>
      <c r="D776" s="7">
        <v>2110303</v>
      </c>
      <c r="E776" s="12" t="s">
        <v>1270</v>
      </c>
      <c r="F776" s="13">
        <v>0</v>
      </c>
    </row>
    <row r="777" spans="1:6" ht="16.5" customHeight="1">
      <c r="A777" s="7"/>
      <c r="B777" s="7"/>
      <c r="C777" s="25"/>
      <c r="D777" s="7">
        <v>2110304</v>
      </c>
      <c r="E777" s="12" t="s">
        <v>1271</v>
      </c>
      <c r="F777" s="13">
        <v>0</v>
      </c>
    </row>
    <row r="778" spans="1:6" ht="16.5" customHeight="1">
      <c r="A778" s="7"/>
      <c r="B778" s="7"/>
      <c r="C778" s="25"/>
      <c r="D778" s="7">
        <v>2110305</v>
      </c>
      <c r="E778" s="12" t="s">
        <v>1272</v>
      </c>
      <c r="F778" s="13">
        <v>0</v>
      </c>
    </row>
    <row r="779" spans="1:6" ht="16.5" customHeight="1">
      <c r="A779" s="7"/>
      <c r="B779" s="7"/>
      <c r="C779" s="25"/>
      <c r="D779" s="7">
        <v>2110306</v>
      </c>
      <c r="E779" s="12" t="s">
        <v>1273</v>
      </c>
      <c r="F779" s="13">
        <v>0</v>
      </c>
    </row>
    <row r="780" spans="1:6" ht="16.5" customHeight="1">
      <c r="A780" s="7"/>
      <c r="B780" s="7"/>
      <c r="C780" s="25"/>
      <c r="D780" s="7">
        <v>2110399</v>
      </c>
      <c r="E780" s="12" t="s">
        <v>1274</v>
      </c>
      <c r="F780" s="13">
        <v>0</v>
      </c>
    </row>
    <row r="781" spans="1:6" ht="16.5" customHeight="1">
      <c r="A781" s="7"/>
      <c r="B781" s="7"/>
      <c r="C781" s="25"/>
      <c r="D781" s="7">
        <v>21104</v>
      </c>
      <c r="E781" s="8" t="s">
        <v>1275</v>
      </c>
      <c r="F781" s="9">
        <f>SUM(F782:F785)</f>
        <v>183</v>
      </c>
    </row>
    <row r="782" spans="1:6" ht="16.5" customHeight="1">
      <c r="A782" s="7"/>
      <c r="B782" s="7"/>
      <c r="C782" s="25"/>
      <c r="D782" s="7">
        <v>2110401</v>
      </c>
      <c r="E782" s="12" t="s">
        <v>1276</v>
      </c>
      <c r="F782" s="13">
        <v>0</v>
      </c>
    </row>
    <row r="783" spans="1:6" ht="16.5" customHeight="1">
      <c r="A783" s="7"/>
      <c r="B783" s="7"/>
      <c r="C783" s="25"/>
      <c r="D783" s="7">
        <v>2110402</v>
      </c>
      <c r="E783" s="12" t="s">
        <v>1277</v>
      </c>
      <c r="F783" s="13">
        <v>183</v>
      </c>
    </row>
    <row r="784" spans="1:6" ht="16.5" customHeight="1">
      <c r="A784" s="7"/>
      <c r="B784" s="7"/>
      <c r="C784" s="25"/>
      <c r="D784" s="7">
        <v>2110404</v>
      </c>
      <c r="E784" s="12" t="s">
        <v>1278</v>
      </c>
      <c r="F784" s="13">
        <v>0</v>
      </c>
    </row>
    <row r="785" spans="1:6" ht="16.5" customHeight="1">
      <c r="A785" s="7"/>
      <c r="B785" s="7"/>
      <c r="C785" s="25"/>
      <c r="D785" s="7">
        <v>2110499</v>
      </c>
      <c r="E785" s="12" t="s">
        <v>1279</v>
      </c>
      <c r="F785" s="13">
        <v>0</v>
      </c>
    </row>
    <row r="786" spans="1:6" ht="16.5" customHeight="1">
      <c r="A786" s="7"/>
      <c r="B786" s="7"/>
      <c r="C786" s="25"/>
      <c r="D786" s="7">
        <v>21105</v>
      </c>
      <c r="E786" s="8" t="s">
        <v>1280</v>
      </c>
      <c r="F786" s="9">
        <f>SUM(F787:F792)</f>
        <v>0</v>
      </c>
    </row>
    <row r="787" spans="1:6" ht="16.5" customHeight="1">
      <c r="A787" s="7"/>
      <c r="B787" s="7"/>
      <c r="C787" s="25"/>
      <c r="D787" s="7">
        <v>2110501</v>
      </c>
      <c r="E787" s="12" t="s">
        <v>1281</v>
      </c>
      <c r="F787" s="13">
        <v>0</v>
      </c>
    </row>
    <row r="788" spans="1:6" ht="16.5" customHeight="1">
      <c r="A788" s="7"/>
      <c r="B788" s="7"/>
      <c r="C788" s="25"/>
      <c r="D788" s="7">
        <v>2110502</v>
      </c>
      <c r="E788" s="12" t="s">
        <v>1282</v>
      </c>
      <c r="F788" s="13">
        <v>0</v>
      </c>
    </row>
    <row r="789" spans="1:6" ht="16.5" customHeight="1">
      <c r="A789" s="7"/>
      <c r="B789" s="7"/>
      <c r="C789" s="25"/>
      <c r="D789" s="7">
        <v>2110503</v>
      </c>
      <c r="E789" s="12" t="s">
        <v>1283</v>
      </c>
      <c r="F789" s="13">
        <v>0</v>
      </c>
    </row>
    <row r="790" spans="1:6" ht="16.5" customHeight="1">
      <c r="A790" s="7"/>
      <c r="B790" s="7"/>
      <c r="C790" s="25"/>
      <c r="D790" s="7">
        <v>2110506</v>
      </c>
      <c r="E790" s="12" t="s">
        <v>1284</v>
      </c>
      <c r="F790" s="13">
        <v>0</v>
      </c>
    </row>
    <row r="791" spans="1:6" ht="16.5" customHeight="1">
      <c r="A791" s="7"/>
      <c r="B791" s="7"/>
      <c r="C791" s="25"/>
      <c r="D791" s="7">
        <v>2110507</v>
      </c>
      <c r="E791" s="12" t="s">
        <v>1285</v>
      </c>
      <c r="F791" s="13">
        <v>0</v>
      </c>
    </row>
    <row r="792" spans="1:6" ht="16.5" customHeight="1">
      <c r="A792" s="7"/>
      <c r="B792" s="7"/>
      <c r="C792" s="25"/>
      <c r="D792" s="7">
        <v>2110599</v>
      </c>
      <c r="E792" s="12" t="s">
        <v>1286</v>
      </c>
      <c r="F792" s="13">
        <v>0</v>
      </c>
    </row>
    <row r="793" spans="1:6" ht="16.5" customHeight="1">
      <c r="A793" s="7"/>
      <c r="B793" s="7"/>
      <c r="C793" s="25"/>
      <c r="D793" s="7">
        <v>21106</v>
      </c>
      <c r="E793" s="8" t="s">
        <v>1287</v>
      </c>
      <c r="F793" s="9">
        <f>SUM(F794:F798)</f>
        <v>0</v>
      </c>
    </row>
    <row r="794" spans="1:6" ht="16.5" customHeight="1">
      <c r="A794" s="7"/>
      <c r="B794" s="7"/>
      <c r="C794" s="25"/>
      <c r="D794" s="7">
        <v>2110602</v>
      </c>
      <c r="E794" s="12" t="s">
        <v>1288</v>
      </c>
      <c r="F794" s="13">
        <v>0</v>
      </c>
    </row>
    <row r="795" spans="1:6" ht="16.5" customHeight="1">
      <c r="A795" s="7"/>
      <c r="B795" s="7"/>
      <c r="C795" s="25"/>
      <c r="D795" s="7">
        <v>2110603</v>
      </c>
      <c r="E795" s="12" t="s">
        <v>1289</v>
      </c>
      <c r="F795" s="13">
        <v>0</v>
      </c>
    </row>
    <row r="796" spans="1:6" ht="16.5" customHeight="1">
      <c r="A796" s="7"/>
      <c r="B796" s="7"/>
      <c r="C796" s="25"/>
      <c r="D796" s="7">
        <v>2110604</v>
      </c>
      <c r="E796" s="12" t="s">
        <v>1290</v>
      </c>
      <c r="F796" s="13">
        <v>0</v>
      </c>
    </row>
    <row r="797" spans="1:6" ht="16.5" customHeight="1">
      <c r="A797" s="7"/>
      <c r="B797" s="7"/>
      <c r="C797" s="25"/>
      <c r="D797" s="7">
        <v>2110605</v>
      </c>
      <c r="E797" s="12" t="s">
        <v>1291</v>
      </c>
      <c r="F797" s="13">
        <v>0</v>
      </c>
    </row>
    <row r="798" spans="1:6" ht="16.5" customHeight="1">
      <c r="A798" s="7"/>
      <c r="B798" s="7"/>
      <c r="C798" s="25"/>
      <c r="D798" s="7">
        <v>2110699</v>
      </c>
      <c r="E798" s="12" t="s">
        <v>1292</v>
      </c>
      <c r="F798" s="13">
        <v>0</v>
      </c>
    </row>
    <row r="799" spans="1:6" ht="16.5" customHeight="1">
      <c r="A799" s="7"/>
      <c r="B799" s="7"/>
      <c r="C799" s="25"/>
      <c r="D799" s="7">
        <v>21107</v>
      </c>
      <c r="E799" s="8" t="s">
        <v>1293</v>
      </c>
      <c r="F799" s="9">
        <f>SUM(F800:F801)</f>
        <v>0</v>
      </c>
    </row>
    <row r="800" spans="1:6" ht="16.5" customHeight="1">
      <c r="A800" s="7"/>
      <c r="B800" s="7"/>
      <c r="C800" s="25"/>
      <c r="D800" s="7">
        <v>2110704</v>
      </c>
      <c r="E800" s="12" t="s">
        <v>1294</v>
      </c>
      <c r="F800" s="13">
        <v>0</v>
      </c>
    </row>
    <row r="801" spans="1:6" ht="16.5" customHeight="1">
      <c r="A801" s="7"/>
      <c r="B801" s="7"/>
      <c r="C801" s="25"/>
      <c r="D801" s="7">
        <v>2110799</v>
      </c>
      <c r="E801" s="12" t="s">
        <v>1295</v>
      </c>
      <c r="F801" s="13">
        <v>0</v>
      </c>
    </row>
    <row r="802" spans="1:6" ht="16.5" customHeight="1">
      <c r="A802" s="7"/>
      <c r="B802" s="7"/>
      <c r="C802" s="25"/>
      <c r="D802" s="7">
        <v>21108</v>
      </c>
      <c r="E802" s="8" t="s">
        <v>1296</v>
      </c>
      <c r="F802" s="9">
        <f>SUM(F803:F804)</f>
        <v>0</v>
      </c>
    </row>
    <row r="803" spans="1:6" ht="16.5" customHeight="1">
      <c r="A803" s="7"/>
      <c r="B803" s="7"/>
      <c r="C803" s="25"/>
      <c r="D803" s="7">
        <v>2110804</v>
      </c>
      <c r="E803" s="12" t="s">
        <v>1297</v>
      </c>
      <c r="F803" s="13">
        <v>0</v>
      </c>
    </row>
    <row r="804" spans="1:6" ht="16.5" customHeight="1">
      <c r="A804" s="7"/>
      <c r="B804" s="7"/>
      <c r="C804" s="25"/>
      <c r="D804" s="7">
        <v>2110899</v>
      </c>
      <c r="E804" s="12" t="s">
        <v>1298</v>
      </c>
      <c r="F804" s="13">
        <v>0</v>
      </c>
    </row>
    <row r="805" spans="1:6" ht="16.5" customHeight="1">
      <c r="A805" s="7"/>
      <c r="B805" s="7"/>
      <c r="C805" s="25"/>
      <c r="D805" s="7">
        <v>21109</v>
      </c>
      <c r="E805" s="8" t="s">
        <v>1299</v>
      </c>
      <c r="F805" s="9">
        <f>F806</f>
        <v>0</v>
      </c>
    </row>
    <row r="806" spans="1:6" ht="16.5" customHeight="1">
      <c r="A806" s="7"/>
      <c r="B806" s="7"/>
      <c r="C806" s="25"/>
      <c r="D806" s="7">
        <v>2110901</v>
      </c>
      <c r="E806" s="12" t="s">
        <v>1300</v>
      </c>
      <c r="F806" s="13">
        <v>0</v>
      </c>
    </row>
    <row r="807" spans="1:6" ht="16.5" customHeight="1">
      <c r="A807" s="7"/>
      <c r="B807" s="7"/>
      <c r="C807" s="25"/>
      <c r="D807" s="7">
        <v>21110</v>
      </c>
      <c r="E807" s="8" t="s">
        <v>1301</v>
      </c>
      <c r="F807" s="9">
        <f>F808</f>
        <v>0</v>
      </c>
    </row>
    <row r="808" spans="1:6" ht="16.5" customHeight="1">
      <c r="A808" s="7"/>
      <c r="B808" s="7"/>
      <c r="C808" s="25"/>
      <c r="D808" s="7">
        <v>2111001</v>
      </c>
      <c r="E808" s="12" t="s">
        <v>1302</v>
      </c>
      <c r="F808" s="13">
        <v>0</v>
      </c>
    </row>
    <row r="809" spans="1:6" ht="16.5" customHeight="1">
      <c r="A809" s="7"/>
      <c r="B809" s="7"/>
      <c r="C809" s="25"/>
      <c r="D809" s="7">
        <v>21111</v>
      </c>
      <c r="E809" s="8" t="s">
        <v>1303</v>
      </c>
      <c r="F809" s="9">
        <f>SUM(F810:F814)</f>
        <v>0</v>
      </c>
    </row>
    <row r="810" spans="1:6" ht="16.5" customHeight="1">
      <c r="A810" s="7"/>
      <c r="B810" s="7"/>
      <c r="C810" s="25"/>
      <c r="D810" s="7">
        <v>2111101</v>
      </c>
      <c r="E810" s="12" t="s">
        <v>1304</v>
      </c>
      <c r="F810" s="13">
        <v>0</v>
      </c>
    </row>
    <row r="811" spans="1:6" ht="16.5" customHeight="1">
      <c r="A811" s="7"/>
      <c r="B811" s="7"/>
      <c r="C811" s="25"/>
      <c r="D811" s="7">
        <v>2111102</v>
      </c>
      <c r="E811" s="12" t="s">
        <v>1305</v>
      </c>
      <c r="F811" s="13">
        <v>0</v>
      </c>
    </row>
    <row r="812" spans="1:6" ht="16.5" customHeight="1">
      <c r="A812" s="7"/>
      <c r="B812" s="7"/>
      <c r="C812" s="25"/>
      <c r="D812" s="7">
        <v>2111103</v>
      </c>
      <c r="E812" s="12" t="s">
        <v>1306</v>
      </c>
      <c r="F812" s="13">
        <v>0</v>
      </c>
    </row>
    <row r="813" spans="1:6" ht="16.5" customHeight="1">
      <c r="A813" s="7"/>
      <c r="B813" s="7"/>
      <c r="C813" s="25"/>
      <c r="D813" s="7">
        <v>2111104</v>
      </c>
      <c r="E813" s="12" t="s">
        <v>1307</v>
      </c>
      <c r="F813" s="13">
        <v>0</v>
      </c>
    </row>
    <row r="814" spans="1:6" ht="16.5" customHeight="1">
      <c r="A814" s="7"/>
      <c r="B814" s="7"/>
      <c r="C814" s="25"/>
      <c r="D814" s="7">
        <v>2111199</v>
      </c>
      <c r="E814" s="12" t="s">
        <v>1308</v>
      </c>
      <c r="F814" s="13">
        <v>0</v>
      </c>
    </row>
    <row r="815" spans="1:6" ht="16.5" customHeight="1">
      <c r="A815" s="7"/>
      <c r="B815" s="7"/>
      <c r="C815" s="25"/>
      <c r="D815" s="7">
        <v>21112</v>
      </c>
      <c r="E815" s="8" t="s">
        <v>1309</v>
      </c>
      <c r="F815" s="9">
        <f>F816</f>
        <v>0</v>
      </c>
    </row>
    <row r="816" spans="1:6" ht="16.5" customHeight="1">
      <c r="A816" s="7"/>
      <c r="B816" s="7"/>
      <c r="C816" s="25"/>
      <c r="D816" s="7">
        <v>2111201</v>
      </c>
      <c r="E816" s="12" t="s">
        <v>1310</v>
      </c>
      <c r="F816" s="13">
        <v>0</v>
      </c>
    </row>
    <row r="817" spans="1:6" ht="16.5" customHeight="1">
      <c r="A817" s="7"/>
      <c r="B817" s="7"/>
      <c r="C817" s="25"/>
      <c r="D817" s="7">
        <v>21113</v>
      </c>
      <c r="E817" s="8" t="s">
        <v>1311</v>
      </c>
      <c r="F817" s="9">
        <f>F818</f>
        <v>0</v>
      </c>
    </row>
    <row r="818" spans="1:6" ht="16.5" customHeight="1">
      <c r="A818" s="7"/>
      <c r="B818" s="7"/>
      <c r="C818" s="25"/>
      <c r="D818" s="7">
        <v>2111301</v>
      </c>
      <c r="E818" s="12" t="s">
        <v>1312</v>
      </c>
      <c r="F818" s="13">
        <v>0</v>
      </c>
    </row>
    <row r="819" spans="1:6" ht="16.5" customHeight="1">
      <c r="A819" s="7"/>
      <c r="B819" s="7"/>
      <c r="C819" s="25"/>
      <c r="D819" s="7">
        <v>21114</v>
      </c>
      <c r="E819" s="8" t="s">
        <v>1313</v>
      </c>
      <c r="F819" s="9">
        <f>SUM(F820:F833)</f>
        <v>0</v>
      </c>
    </row>
    <row r="820" spans="1:6" ht="16.5" customHeight="1">
      <c r="A820" s="7"/>
      <c r="B820" s="7"/>
      <c r="C820" s="25"/>
      <c r="D820" s="7">
        <v>2111401</v>
      </c>
      <c r="E820" s="12" t="s">
        <v>707</v>
      </c>
      <c r="F820" s="13">
        <v>0</v>
      </c>
    </row>
    <row r="821" spans="1:6" ht="16.5" customHeight="1">
      <c r="A821" s="7"/>
      <c r="B821" s="7"/>
      <c r="C821" s="25"/>
      <c r="D821" s="7">
        <v>2111402</v>
      </c>
      <c r="E821" s="12" t="s">
        <v>708</v>
      </c>
      <c r="F821" s="13">
        <v>0</v>
      </c>
    </row>
    <row r="822" spans="1:6" ht="16.5" customHeight="1">
      <c r="A822" s="7"/>
      <c r="B822" s="7"/>
      <c r="C822" s="25"/>
      <c r="D822" s="7">
        <v>2111403</v>
      </c>
      <c r="E822" s="12" t="s">
        <v>709</v>
      </c>
      <c r="F822" s="13">
        <v>0</v>
      </c>
    </row>
    <row r="823" spans="1:6" ht="16.5" customHeight="1">
      <c r="A823" s="7"/>
      <c r="B823" s="7"/>
      <c r="C823" s="25"/>
      <c r="D823" s="7">
        <v>2111404</v>
      </c>
      <c r="E823" s="12" t="s">
        <v>1314</v>
      </c>
      <c r="F823" s="13">
        <v>0</v>
      </c>
    </row>
    <row r="824" spans="1:6" ht="16.5" customHeight="1">
      <c r="A824" s="7"/>
      <c r="B824" s="7"/>
      <c r="C824" s="25"/>
      <c r="D824" s="7">
        <v>2111405</v>
      </c>
      <c r="E824" s="12" t="s">
        <v>1315</v>
      </c>
      <c r="F824" s="13">
        <v>0</v>
      </c>
    </row>
    <row r="825" spans="1:6" ht="16.5" customHeight="1">
      <c r="A825" s="7"/>
      <c r="B825" s="7"/>
      <c r="C825" s="25"/>
      <c r="D825" s="7">
        <v>2111406</v>
      </c>
      <c r="E825" s="12" t="s">
        <v>1316</v>
      </c>
      <c r="F825" s="13">
        <v>0</v>
      </c>
    </row>
    <row r="826" spans="1:6" ht="16.5" customHeight="1">
      <c r="A826" s="7"/>
      <c r="B826" s="7"/>
      <c r="C826" s="25"/>
      <c r="D826" s="7">
        <v>2111407</v>
      </c>
      <c r="E826" s="12" t="s">
        <v>1317</v>
      </c>
      <c r="F826" s="13">
        <v>0</v>
      </c>
    </row>
    <row r="827" spans="1:6" ht="16.5" customHeight="1">
      <c r="A827" s="7"/>
      <c r="B827" s="7"/>
      <c r="C827" s="30"/>
      <c r="D827" s="7">
        <v>2111408</v>
      </c>
      <c r="E827" s="12" t="s">
        <v>1318</v>
      </c>
      <c r="F827" s="13">
        <v>0</v>
      </c>
    </row>
    <row r="828" spans="1:6" ht="16.5" customHeight="1">
      <c r="A828" s="7"/>
      <c r="B828" s="7"/>
      <c r="C828" s="30"/>
      <c r="D828" s="7">
        <v>2111409</v>
      </c>
      <c r="E828" s="12" t="s">
        <v>1319</v>
      </c>
      <c r="F828" s="13">
        <v>0</v>
      </c>
    </row>
    <row r="829" spans="1:6" ht="16.5" customHeight="1">
      <c r="A829" s="7"/>
      <c r="B829" s="7"/>
      <c r="C829" s="30"/>
      <c r="D829" s="7">
        <v>2111410</v>
      </c>
      <c r="E829" s="12" t="s">
        <v>1320</v>
      </c>
      <c r="F829" s="13">
        <v>0</v>
      </c>
    </row>
    <row r="830" spans="1:6" ht="16.5" customHeight="1">
      <c r="A830" s="7"/>
      <c r="B830" s="7"/>
      <c r="C830" s="30"/>
      <c r="D830" s="7">
        <v>2111411</v>
      </c>
      <c r="E830" s="12" t="s">
        <v>748</v>
      </c>
      <c r="F830" s="13">
        <v>0</v>
      </c>
    </row>
    <row r="831" spans="1:6" ht="16.5" customHeight="1">
      <c r="A831" s="7"/>
      <c r="B831" s="7"/>
      <c r="C831" s="30"/>
      <c r="D831" s="7">
        <v>2111413</v>
      </c>
      <c r="E831" s="12" t="s">
        <v>1321</v>
      </c>
      <c r="F831" s="13">
        <v>0</v>
      </c>
    </row>
    <row r="832" spans="1:6" ht="16.5" customHeight="1">
      <c r="A832" s="7"/>
      <c r="B832" s="7"/>
      <c r="C832" s="30"/>
      <c r="D832" s="7">
        <v>2111450</v>
      </c>
      <c r="E832" s="12" t="s">
        <v>716</v>
      </c>
      <c r="F832" s="13">
        <v>0</v>
      </c>
    </row>
    <row r="833" spans="1:6" ht="16.5" customHeight="1">
      <c r="A833" s="7"/>
      <c r="B833" s="7"/>
      <c r="C833" s="30"/>
      <c r="D833" s="7">
        <v>2111499</v>
      </c>
      <c r="E833" s="12" t="s">
        <v>1322</v>
      </c>
      <c r="F833" s="13">
        <v>0</v>
      </c>
    </row>
    <row r="834" spans="1:6" ht="16.5" customHeight="1">
      <c r="A834" s="7"/>
      <c r="B834" s="7"/>
      <c r="C834" s="30"/>
      <c r="D834" s="7">
        <v>21199</v>
      </c>
      <c r="E834" s="8" t="s">
        <v>1323</v>
      </c>
      <c r="F834" s="9">
        <f>F835</f>
        <v>0</v>
      </c>
    </row>
    <row r="835" spans="1:6" ht="16.5" customHeight="1">
      <c r="A835" s="7"/>
      <c r="B835" s="7"/>
      <c r="C835" s="30"/>
      <c r="D835" s="7">
        <v>2119901</v>
      </c>
      <c r="E835" s="12" t="s">
        <v>1324</v>
      </c>
      <c r="F835" s="13">
        <v>0</v>
      </c>
    </row>
    <row r="836" spans="1:6" ht="16.5" customHeight="1">
      <c r="A836" s="7"/>
      <c r="B836" s="7"/>
      <c r="C836" s="30"/>
      <c r="D836" s="7">
        <v>212</v>
      </c>
      <c r="E836" s="8" t="s">
        <v>1325</v>
      </c>
      <c r="F836" s="9">
        <f>F837+F848+F850+F853+F855+F857</f>
        <v>9724</v>
      </c>
    </row>
    <row r="837" spans="1:6" ht="16.5" customHeight="1">
      <c r="A837" s="7"/>
      <c r="B837" s="7"/>
      <c r="C837" s="30"/>
      <c r="D837" s="7">
        <v>21201</v>
      </c>
      <c r="E837" s="8" t="s">
        <v>1326</v>
      </c>
      <c r="F837" s="9">
        <f>SUM(F838:F847)</f>
        <v>934</v>
      </c>
    </row>
    <row r="838" spans="1:6" ht="16.5" customHeight="1">
      <c r="A838" s="7"/>
      <c r="B838" s="7"/>
      <c r="C838" s="30"/>
      <c r="D838" s="7">
        <v>2120101</v>
      </c>
      <c r="E838" s="12" t="s">
        <v>707</v>
      </c>
      <c r="F838" s="13">
        <v>170</v>
      </c>
    </row>
    <row r="839" spans="1:6" ht="16.5" customHeight="1">
      <c r="A839" s="7"/>
      <c r="B839" s="7"/>
      <c r="C839" s="30"/>
      <c r="D839" s="7">
        <v>2120102</v>
      </c>
      <c r="E839" s="12" t="s">
        <v>708</v>
      </c>
      <c r="F839" s="13">
        <v>0</v>
      </c>
    </row>
    <row r="840" spans="1:6" ht="16.5" customHeight="1">
      <c r="A840" s="7"/>
      <c r="B840" s="7"/>
      <c r="C840" s="30"/>
      <c r="D840" s="7">
        <v>2120103</v>
      </c>
      <c r="E840" s="12" t="s">
        <v>709</v>
      </c>
      <c r="F840" s="13">
        <v>0</v>
      </c>
    </row>
    <row r="841" spans="1:6" ht="16.5" customHeight="1">
      <c r="A841" s="7"/>
      <c r="B841" s="7"/>
      <c r="C841" s="30"/>
      <c r="D841" s="7">
        <v>2120104</v>
      </c>
      <c r="E841" s="12" t="s">
        <v>1327</v>
      </c>
      <c r="F841" s="13">
        <v>442</v>
      </c>
    </row>
    <row r="842" spans="1:6" ht="16.5" customHeight="1">
      <c r="A842" s="7"/>
      <c r="B842" s="7"/>
      <c r="C842" s="30"/>
      <c r="D842" s="7">
        <v>2120105</v>
      </c>
      <c r="E842" s="12" t="s">
        <v>1328</v>
      </c>
      <c r="F842" s="13">
        <v>0</v>
      </c>
    </row>
    <row r="843" spans="1:6" ht="16.5" customHeight="1">
      <c r="A843" s="7"/>
      <c r="B843" s="7"/>
      <c r="C843" s="30"/>
      <c r="D843" s="7">
        <v>2120106</v>
      </c>
      <c r="E843" s="12" t="s">
        <v>1329</v>
      </c>
      <c r="F843" s="13">
        <v>0</v>
      </c>
    </row>
    <row r="844" spans="1:6" ht="16.5" customHeight="1">
      <c r="A844" s="7"/>
      <c r="B844" s="7"/>
      <c r="C844" s="30"/>
      <c r="D844" s="7">
        <v>2120107</v>
      </c>
      <c r="E844" s="12" t="s">
        <v>1330</v>
      </c>
      <c r="F844" s="13">
        <v>0</v>
      </c>
    </row>
    <row r="845" spans="1:6" ht="16.5" customHeight="1">
      <c r="A845" s="7"/>
      <c r="B845" s="7"/>
      <c r="C845" s="25"/>
      <c r="D845" s="7">
        <v>2120109</v>
      </c>
      <c r="E845" s="12" t="s">
        <v>1331</v>
      </c>
      <c r="F845" s="13">
        <v>0</v>
      </c>
    </row>
    <row r="846" spans="1:6" ht="16.5" customHeight="1">
      <c r="A846" s="7"/>
      <c r="B846" s="7"/>
      <c r="C846" s="25"/>
      <c r="D846" s="7">
        <v>2120110</v>
      </c>
      <c r="E846" s="12" t="s">
        <v>1332</v>
      </c>
      <c r="F846" s="13">
        <v>0</v>
      </c>
    </row>
    <row r="847" spans="1:6" ht="16.5" customHeight="1">
      <c r="A847" s="7"/>
      <c r="B847" s="7"/>
      <c r="C847" s="25"/>
      <c r="D847" s="7">
        <v>2120199</v>
      </c>
      <c r="E847" s="12" t="s">
        <v>1333</v>
      </c>
      <c r="F847" s="13">
        <v>322</v>
      </c>
    </row>
    <row r="848" spans="1:6" ht="16.5" customHeight="1">
      <c r="A848" s="7"/>
      <c r="B848" s="7"/>
      <c r="C848" s="25"/>
      <c r="D848" s="7">
        <v>21202</v>
      </c>
      <c r="E848" s="8" t="s">
        <v>1334</v>
      </c>
      <c r="F848" s="9">
        <f>F849</f>
        <v>0</v>
      </c>
    </row>
    <row r="849" spans="1:6" ht="16.5" customHeight="1">
      <c r="A849" s="7"/>
      <c r="B849" s="7"/>
      <c r="C849" s="25"/>
      <c r="D849" s="7">
        <v>2120201</v>
      </c>
      <c r="E849" s="12" t="s">
        <v>1335</v>
      </c>
      <c r="F849" s="13">
        <v>0</v>
      </c>
    </row>
    <row r="850" spans="1:6" ht="16.5" customHeight="1">
      <c r="A850" s="7"/>
      <c r="B850" s="7"/>
      <c r="C850" s="25"/>
      <c r="D850" s="7">
        <v>21203</v>
      </c>
      <c r="E850" s="8" t="s">
        <v>1336</v>
      </c>
      <c r="F850" s="9">
        <f>SUM(F851:F852)</f>
        <v>2468</v>
      </c>
    </row>
    <row r="851" spans="1:6" ht="16.5" customHeight="1">
      <c r="A851" s="7"/>
      <c r="B851" s="7"/>
      <c r="C851" s="25"/>
      <c r="D851" s="7">
        <v>2120303</v>
      </c>
      <c r="E851" s="12" t="s">
        <v>1337</v>
      </c>
      <c r="F851" s="13">
        <v>812</v>
      </c>
    </row>
    <row r="852" spans="1:6" ht="16.5" customHeight="1">
      <c r="A852" s="7"/>
      <c r="B852" s="7"/>
      <c r="C852" s="25"/>
      <c r="D852" s="7">
        <v>2120399</v>
      </c>
      <c r="E852" s="12" t="s">
        <v>1338</v>
      </c>
      <c r="F852" s="13">
        <v>1656</v>
      </c>
    </row>
    <row r="853" spans="1:6" ht="16.5" customHeight="1">
      <c r="A853" s="7"/>
      <c r="B853" s="7"/>
      <c r="C853" s="25"/>
      <c r="D853" s="7">
        <v>21205</v>
      </c>
      <c r="E853" s="8" t="s">
        <v>1339</v>
      </c>
      <c r="F853" s="9">
        <f>F854</f>
        <v>1313</v>
      </c>
    </row>
    <row r="854" spans="1:6" ht="16.5" customHeight="1">
      <c r="A854" s="7"/>
      <c r="B854" s="7"/>
      <c r="C854" s="25"/>
      <c r="D854" s="7">
        <v>2120501</v>
      </c>
      <c r="E854" s="12" t="s">
        <v>1340</v>
      </c>
      <c r="F854" s="13">
        <v>1313</v>
      </c>
    </row>
    <row r="855" spans="1:6" ht="16.5" customHeight="1">
      <c r="A855" s="7"/>
      <c r="B855" s="7"/>
      <c r="C855" s="25"/>
      <c r="D855" s="7">
        <v>21206</v>
      </c>
      <c r="E855" s="8" t="s">
        <v>1341</v>
      </c>
      <c r="F855" s="9">
        <f>F856</f>
        <v>62</v>
      </c>
    </row>
    <row r="856" spans="1:6" ht="16.5" customHeight="1">
      <c r="A856" s="7"/>
      <c r="B856" s="7"/>
      <c r="C856" s="25"/>
      <c r="D856" s="7">
        <v>2120601</v>
      </c>
      <c r="E856" s="12" t="s">
        <v>1342</v>
      </c>
      <c r="F856" s="13">
        <v>62</v>
      </c>
    </row>
    <row r="857" spans="1:6" ht="16.5" customHeight="1">
      <c r="A857" s="7"/>
      <c r="B857" s="7"/>
      <c r="C857" s="25"/>
      <c r="D857" s="7">
        <v>21299</v>
      </c>
      <c r="E857" s="8" t="s">
        <v>1343</v>
      </c>
      <c r="F857" s="9">
        <f>F858</f>
        <v>4947</v>
      </c>
    </row>
    <row r="858" spans="1:6" ht="16.5" customHeight="1">
      <c r="A858" s="7"/>
      <c r="B858" s="7"/>
      <c r="C858" s="25"/>
      <c r="D858" s="7">
        <v>2129901</v>
      </c>
      <c r="E858" s="12" t="s">
        <v>1344</v>
      </c>
      <c r="F858" s="13">
        <v>4947</v>
      </c>
    </row>
    <row r="859" spans="1:6" ht="16.5" customHeight="1">
      <c r="A859" s="7"/>
      <c r="B859" s="7"/>
      <c r="C859" s="25"/>
      <c r="D859" s="7">
        <v>213</v>
      </c>
      <c r="E859" s="8" t="s">
        <v>1345</v>
      </c>
      <c r="F859" s="9">
        <f>F860+F886+F911+F939+F950+F957+F964+F967</f>
        <v>9410</v>
      </c>
    </row>
    <row r="860" spans="1:6" ht="16.5" customHeight="1">
      <c r="A860" s="7"/>
      <c r="B860" s="7"/>
      <c r="C860" s="25"/>
      <c r="D860" s="7">
        <v>21301</v>
      </c>
      <c r="E860" s="8" t="s">
        <v>1346</v>
      </c>
      <c r="F860" s="9">
        <f>SUM(F861:F885)</f>
        <v>4519</v>
      </c>
    </row>
    <row r="861" spans="1:6" ht="16.5" customHeight="1">
      <c r="A861" s="7"/>
      <c r="B861" s="7"/>
      <c r="C861" s="25"/>
      <c r="D861" s="7">
        <v>2130101</v>
      </c>
      <c r="E861" s="12" t="s">
        <v>707</v>
      </c>
      <c r="F861" s="13">
        <v>183</v>
      </c>
    </row>
    <row r="862" spans="1:6" ht="16.5" customHeight="1">
      <c r="A862" s="7"/>
      <c r="B862" s="7"/>
      <c r="C862" s="25"/>
      <c r="D862" s="7">
        <v>2130102</v>
      </c>
      <c r="E862" s="12" t="s">
        <v>708</v>
      </c>
      <c r="F862" s="13">
        <v>0</v>
      </c>
    </row>
    <row r="863" spans="1:6" ht="16.5" customHeight="1">
      <c r="A863" s="7"/>
      <c r="B863" s="7"/>
      <c r="C863" s="25"/>
      <c r="D863" s="7">
        <v>2130103</v>
      </c>
      <c r="E863" s="12" t="s">
        <v>709</v>
      </c>
      <c r="F863" s="13">
        <v>0</v>
      </c>
    </row>
    <row r="864" spans="1:6" ht="16.5" customHeight="1">
      <c r="A864" s="7"/>
      <c r="B864" s="7"/>
      <c r="C864" s="25"/>
      <c r="D864" s="7">
        <v>2130104</v>
      </c>
      <c r="E864" s="12" t="s">
        <v>716</v>
      </c>
      <c r="F864" s="13">
        <v>678</v>
      </c>
    </row>
    <row r="865" spans="1:6" ht="16.5" customHeight="1">
      <c r="A865" s="7"/>
      <c r="B865" s="7"/>
      <c r="C865" s="25"/>
      <c r="D865" s="7">
        <v>2130105</v>
      </c>
      <c r="E865" s="12" t="s">
        <v>1347</v>
      </c>
      <c r="F865" s="13">
        <v>0</v>
      </c>
    </row>
    <row r="866" spans="1:6" ht="16.5" customHeight="1">
      <c r="A866" s="7"/>
      <c r="B866" s="7"/>
      <c r="C866" s="25"/>
      <c r="D866" s="7">
        <v>2130106</v>
      </c>
      <c r="E866" s="12" t="s">
        <v>1348</v>
      </c>
      <c r="F866" s="13">
        <v>0</v>
      </c>
    </row>
    <row r="867" spans="1:6" ht="16.5" customHeight="1">
      <c r="A867" s="7"/>
      <c r="B867" s="7"/>
      <c r="C867" s="25"/>
      <c r="D867" s="7">
        <v>2130108</v>
      </c>
      <c r="E867" s="12" t="s">
        <v>1349</v>
      </c>
      <c r="F867" s="13">
        <v>528</v>
      </c>
    </row>
    <row r="868" spans="1:6" ht="16.5" customHeight="1">
      <c r="A868" s="7"/>
      <c r="B868" s="7"/>
      <c r="C868" s="25"/>
      <c r="D868" s="7">
        <v>2130109</v>
      </c>
      <c r="E868" s="12" t="s">
        <v>1350</v>
      </c>
      <c r="F868" s="13">
        <v>0</v>
      </c>
    </row>
    <row r="869" spans="1:6" ht="16.5" customHeight="1">
      <c r="A869" s="7"/>
      <c r="B869" s="7"/>
      <c r="C869" s="25"/>
      <c r="D869" s="7">
        <v>2130110</v>
      </c>
      <c r="E869" s="12" t="s">
        <v>1351</v>
      </c>
      <c r="F869" s="13">
        <v>0</v>
      </c>
    </row>
    <row r="870" spans="1:6" ht="16.5" customHeight="1">
      <c r="A870" s="7"/>
      <c r="B870" s="7"/>
      <c r="C870" s="25"/>
      <c r="D870" s="7">
        <v>2130111</v>
      </c>
      <c r="E870" s="12" t="s">
        <v>1352</v>
      </c>
      <c r="F870" s="13">
        <v>0</v>
      </c>
    </row>
    <row r="871" spans="1:6" ht="16.5" customHeight="1">
      <c r="A871" s="7"/>
      <c r="B871" s="7"/>
      <c r="C871" s="25"/>
      <c r="D871" s="7">
        <v>2130112</v>
      </c>
      <c r="E871" s="12" t="s">
        <v>1353</v>
      </c>
      <c r="F871" s="13">
        <v>0</v>
      </c>
    </row>
    <row r="872" spans="1:6" ht="16.5" customHeight="1">
      <c r="A872" s="7"/>
      <c r="B872" s="7"/>
      <c r="C872" s="25"/>
      <c r="D872" s="7">
        <v>2130114</v>
      </c>
      <c r="E872" s="12" t="s">
        <v>1354</v>
      </c>
      <c r="F872" s="13">
        <v>0</v>
      </c>
    </row>
    <row r="873" spans="1:6" ht="16.5" customHeight="1">
      <c r="A873" s="7"/>
      <c r="B873" s="7"/>
      <c r="C873" s="25"/>
      <c r="D873" s="7">
        <v>2130119</v>
      </c>
      <c r="E873" s="12" t="s">
        <v>1355</v>
      </c>
      <c r="F873" s="13">
        <v>0</v>
      </c>
    </row>
    <row r="874" spans="1:6" ht="16.5" customHeight="1">
      <c r="A874" s="7"/>
      <c r="B874" s="7"/>
      <c r="C874" s="25"/>
      <c r="D874" s="7">
        <v>2130120</v>
      </c>
      <c r="E874" s="12" t="s">
        <v>1356</v>
      </c>
      <c r="F874" s="13">
        <v>0</v>
      </c>
    </row>
    <row r="875" spans="1:6" ht="16.5" customHeight="1">
      <c r="A875" s="7"/>
      <c r="B875" s="7"/>
      <c r="C875" s="25"/>
      <c r="D875" s="7">
        <v>2130121</v>
      </c>
      <c r="E875" s="12" t="s">
        <v>1357</v>
      </c>
      <c r="F875" s="13">
        <v>0</v>
      </c>
    </row>
    <row r="876" spans="1:6" ht="16.5" customHeight="1">
      <c r="A876" s="7"/>
      <c r="B876" s="7"/>
      <c r="C876" s="25"/>
      <c r="D876" s="7">
        <v>2130122</v>
      </c>
      <c r="E876" s="12" t="s">
        <v>1358</v>
      </c>
      <c r="F876" s="13">
        <v>8</v>
      </c>
    </row>
    <row r="877" spans="1:6" ht="16.5" customHeight="1">
      <c r="A877" s="7"/>
      <c r="B877" s="7"/>
      <c r="C877" s="25"/>
      <c r="D877" s="7">
        <v>2130124</v>
      </c>
      <c r="E877" s="12" t="s">
        <v>1359</v>
      </c>
      <c r="F877" s="13">
        <v>98</v>
      </c>
    </row>
    <row r="878" spans="1:6" ht="16.5" customHeight="1">
      <c r="A878" s="7"/>
      <c r="B878" s="7"/>
      <c r="C878" s="25"/>
      <c r="D878" s="7">
        <v>2130125</v>
      </c>
      <c r="E878" s="12" t="s">
        <v>1360</v>
      </c>
      <c r="F878" s="13">
        <v>0</v>
      </c>
    </row>
    <row r="879" spans="1:6" ht="16.5" customHeight="1">
      <c r="A879" s="7"/>
      <c r="B879" s="7"/>
      <c r="C879" s="25"/>
      <c r="D879" s="7">
        <v>2130126</v>
      </c>
      <c r="E879" s="12" t="s">
        <v>1361</v>
      </c>
      <c r="F879" s="13">
        <v>1391</v>
      </c>
    </row>
    <row r="880" spans="1:6" ht="16.5" customHeight="1">
      <c r="A880" s="7"/>
      <c r="B880" s="7"/>
      <c r="C880" s="25"/>
      <c r="D880" s="7">
        <v>2130135</v>
      </c>
      <c r="E880" s="12" t="s">
        <v>1362</v>
      </c>
      <c r="F880" s="13">
        <v>0</v>
      </c>
    </row>
    <row r="881" spans="1:6" ht="16.5" customHeight="1">
      <c r="A881" s="7"/>
      <c r="B881" s="7"/>
      <c r="C881" s="25"/>
      <c r="D881" s="7">
        <v>2130142</v>
      </c>
      <c r="E881" s="12" t="s">
        <v>1363</v>
      </c>
      <c r="F881" s="13">
        <v>658</v>
      </c>
    </row>
    <row r="882" spans="1:6" ht="16.5" customHeight="1">
      <c r="A882" s="7"/>
      <c r="B882" s="7"/>
      <c r="C882" s="25"/>
      <c r="D882" s="7">
        <v>2130148</v>
      </c>
      <c r="E882" s="12" t="s">
        <v>1364</v>
      </c>
      <c r="F882" s="13">
        <v>15</v>
      </c>
    </row>
    <row r="883" spans="1:6" ht="16.5" customHeight="1">
      <c r="A883" s="7"/>
      <c r="B883" s="7"/>
      <c r="C883" s="25"/>
      <c r="D883" s="7">
        <v>2130152</v>
      </c>
      <c r="E883" s="12" t="s">
        <v>1365</v>
      </c>
      <c r="F883" s="13">
        <v>10</v>
      </c>
    </row>
    <row r="884" spans="1:6" ht="16.5" customHeight="1">
      <c r="A884" s="7"/>
      <c r="B884" s="7"/>
      <c r="C884" s="25"/>
      <c r="D884" s="7">
        <v>2130153</v>
      </c>
      <c r="E884" s="12" t="s">
        <v>1366</v>
      </c>
      <c r="F884" s="13">
        <v>26</v>
      </c>
    </row>
    <row r="885" spans="1:6" ht="16.5" customHeight="1">
      <c r="A885" s="7"/>
      <c r="B885" s="7"/>
      <c r="C885" s="25"/>
      <c r="D885" s="7">
        <v>2130199</v>
      </c>
      <c r="E885" s="12" t="s">
        <v>1367</v>
      </c>
      <c r="F885" s="13">
        <v>924</v>
      </c>
    </row>
    <row r="886" spans="1:6" ht="16.5" customHeight="1">
      <c r="A886" s="7"/>
      <c r="B886" s="7"/>
      <c r="C886" s="25"/>
      <c r="D886" s="7">
        <v>21302</v>
      </c>
      <c r="E886" s="8" t="s">
        <v>1368</v>
      </c>
      <c r="F886" s="9">
        <f>SUM(F887:F910)</f>
        <v>191</v>
      </c>
    </row>
    <row r="887" spans="1:6" ht="16.5" customHeight="1">
      <c r="A887" s="7"/>
      <c r="B887" s="7"/>
      <c r="C887" s="25"/>
      <c r="D887" s="7">
        <v>2130201</v>
      </c>
      <c r="E887" s="12" t="s">
        <v>707</v>
      </c>
      <c r="F887" s="13">
        <v>0</v>
      </c>
    </row>
    <row r="888" spans="1:6" ht="16.5" customHeight="1">
      <c r="A888" s="7"/>
      <c r="B888" s="7"/>
      <c r="C888" s="25"/>
      <c r="D888" s="7">
        <v>2130202</v>
      </c>
      <c r="E888" s="12" t="s">
        <v>708</v>
      </c>
      <c r="F888" s="13">
        <v>0</v>
      </c>
    </row>
    <row r="889" spans="1:6" ht="16.5" customHeight="1">
      <c r="A889" s="7"/>
      <c r="B889" s="7"/>
      <c r="C889" s="25"/>
      <c r="D889" s="7">
        <v>2130203</v>
      </c>
      <c r="E889" s="12" t="s">
        <v>709</v>
      </c>
      <c r="F889" s="13">
        <v>0</v>
      </c>
    </row>
    <row r="890" spans="1:6" ht="16.5" customHeight="1">
      <c r="A890" s="7"/>
      <c r="B890" s="7"/>
      <c r="C890" s="25"/>
      <c r="D890" s="7">
        <v>2130204</v>
      </c>
      <c r="E890" s="12" t="s">
        <v>1369</v>
      </c>
      <c r="F890" s="13">
        <v>0</v>
      </c>
    </row>
    <row r="891" spans="1:6" ht="16.5" customHeight="1">
      <c r="A891" s="7"/>
      <c r="B891" s="7"/>
      <c r="C891" s="25"/>
      <c r="D891" s="7">
        <v>2130205</v>
      </c>
      <c r="E891" s="12" t="s">
        <v>1370</v>
      </c>
      <c r="F891" s="13">
        <v>0</v>
      </c>
    </row>
    <row r="892" spans="1:6" ht="16.5" customHeight="1">
      <c r="A892" s="7"/>
      <c r="B892" s="7"/>
      <c r="C892" s="25"/>
      <c r="D892" s="7">
        <v>2130206</v>
      </c>
      <c r="E892" s="12" t="s">
        <v>1371</v>
      </c>
      <c r="F892" s="13">
        <v>0</v>
      </c>
    </row>
    <row r="893" spans="1:6" ht="16.5" customHeight="1">
      <c r="A893" s="7"/>
      <c r="B893" s="7"/>
      <c r="C893" s="25"/>
      <c r="D893" s="7">
        <v>2130207</v>
      </c>
      <c r="E893" s="12" t="s">
        <v>1372</v>
      </c>
      <c r="F893" s="13">
        <v>31</v>
      </c>
    </row>
    <row r="894" spans="1:6" ht="16.5" customHeight="1">
      <c r="A894" s="7"/>
      <c r="B894" s="7"/>
      <c r="C894" s="25"/>
      <c r="D894" s="7">
        <v>2130209</v>
      </c>
      <c r="E894" s="12" t="s">
        <v>1373</v>
      </c>
      <c r="F894" s="13">
        <v>154</v>
      </c>
    </row>
    <row r="895" spans="1:6" ht="16.5" customHeight="1">
      <c r="A895" s="7"/>
      <c r="B895" s="7"/>
      <c r="C895" s="25"/>
      <c r="D895" s="7">
        <v>2130210</v>
      </c>
      <c r="E895" s="12" t="s">
        <v>1374</v>
      </c>
      <c r="F895" s="13">
        <v>0</v>
      </c>
    </row>
    <row r="896" spans="1:6" ht="16.5" customHeight="1">
      <c r="A896" s="7"/>
      <c r="B896" s="7"/>
      <c r="C896" s="25"/>
      <c r="D896" s="7">
        <v>2130211</v>
      </c>
      <c r="E896" s="12" t="s">
        <v>1375</v>
      </c>
      <c r="F896" s="13">
        <v>0</v>
      </c>
    </row>
    <row r="897" spans="1:6" ht="16.5" customHeight="1">
      <c r="A897" s="7"/>
      <c r="B897" s="7"/>
      <c r="C897" s="25"/>
      <c r="D897" s="7">
        <v>2130212</v>
      </c>
      <c r="E897" s="12" t="s">
        <v>1376</v>
      </c>
      <c r="F897" s="13">
        <v>0</v>
      </c>
    </row>
    <row r="898" spans="1:6" ht="16.5" customHeight="1">
      <c r="A898" s="7"/>
      <c r="B898" s="7"/>
      <c r="C898" s="25"/>
      <c r="D898" s="7">
        <v>2130213</v>
      </c>
      <c r="E898" s="12" t="s">
        <v>1377</v>
      </c>
      <c r="F898" s="13">
        <v>0</v>
      </c>
    </row>
    <row r="899" spans="1:6" ht="16.5" customHeight="1">
      <c r="A899" s="7"/>
      <c r="B899" s="7"/>
      <c r="C899" s="25"/>
      <c r="D899" s="7">
        <v>2130217</v>
      </c>
      <c r="E899" s="12" t="s">
        <v>1378</v>
      </c>
      <c r="F899" s="13">
        <v>0</v>
      </c>
    </row>
    <row r="900" spans="1:6" ht="16.5" customHeight="1">
      <c r="A900" s="7"/>
      <c r="B900" s="7"/>
      <c r="C900" s="25"/>
      <c r="D900" s="7">
        <v>2130220</v>
      </c>
      <c r="E900" s="12" t="s">
        <v>1379</v>
      </c>
      <c r="F900" s="13">
        <v>0</v>
      </c>
    </row>
    <row r="901" spans="1:6" ht="16.5" customHeight="1">
      <c r="A901" s="7"/>
      <c r="B901" s="7"/>
      <c r="C901" s="25"/>
      <c r="D901" s="7">
        <v>2130221</v>
      </c>
      <c r="E901" s="12" t="s">
        <v>1380</v>
      </c>
      <c r="F901" s="13">
        <v>0</v>
      </c>
    </row>
    <row r="902" spans="1:6" ht="16.5" customHeight="1">
      <c r="A902" s="7"/>
      <c r="B902" s="7"/>
      <c r="C902" s="25"/>
      <c r="D902" s="7">
        <v>2130223</v>
      </c>
      <c r="E902" s="12" t="s">
        <v>1381</v>
      </c>
      <c r="F902" s="13">
        <v>0</v>
      </c>
    </row>
    <row r="903" spans="1:6" ht="16.5" customHeight="1">
      <c r="A903" s="7"/>
      <c r="B903" s="7"/>
      <c r="C903" s="25"/>
      <c r="D903" s="7">
        <v>2130226</v>
      </c>
      <c r="E903" s="12" t="s">
        <v>1382</v>
      </c>
      <c r="F903" s="13">
        <v>0</v>
      </c>
    </row>
    <row r="904" spans="1:6" ht="16.5" customHeight="1">
      <c r="A904" s="7"/>
      <c r="B904" s="7"/>
      <c r="C904" s="25"/>
      <c r="D904" s="7">
        <v>2130227</v>
      </c>
      <c r="E904" s="12" t="s">
        <v>1383</v>
      </c>
      <c r="F904" s="13">
        <v>0</v>
      </c>
    </row>
    <row r="905" spans="1:6" ht="16.5" customHeight="1">
      <c r="A905" s="7"/>
      <c r="B905" s="7"/>
      <c r="C905" s="25"/>
      <c r="D905" s="7">
        <v>2130232</v>
      </c>
      <c r="E905" s="12" t="s">
        <v>1384</v>
      </c>
      <c r="F905" s="13">
        <v>0</v>
      </c>
    </row>
    <row r="906" spans="1:6" ht="16.5" customHeight="1">
      <c r="A906" s="7"/>
      <c r="B906" s="7"/>
      <c r="C906" s="25"/>
      <c r="D906" s="7">
        <v>2130234</v>
      </c>
      <c r="E906" s="12" t="s">
        <v>1385</v>
      </c>
      <c r="F906" s="13">
        <v>6</v>
      </c>
    </row>
    <row r="907" spans="1:6" ht="16.5" customHeight="1">
      <c r="A907" s="7"/>
      <c r="B907" s="7"/>
      <c r="C907" s="25"/>
      <c r="D907" s="7">
        <v>2130235</v>
      </c>
      <c r="E907" s="12" t="s">
        <v>1386</v>
      </c>
      <c r="F907" s="13">
        <v>0</v>
      </c>
    </row>
    <row r="908" spans="1:6" ht="16.5" customHeight="1">
      <c r="A908" s="7"/>
      <c r="B908" s="7"/>
      <c r="C908" s="25"/>
      <c r="D908" s="7">
        <v>2130236</v>
      </c>
      <c r="E908" s="12" t="s">
        <v>1387</v>
      </c>
      <c r="F908" s="13">
        <v>0</v>
      </c>
    </row>
    <row r="909" spans="1:6" ht="16.5" customHeight="1">
      <c r="A909" s="7"/>
      <c r="B909" s="7"/>
      <c r="C909" s="25"/>
      <c r="D909" s="7">
        <v>2130237</v>
      </c>
      <c r="E909" s="12" t="s">
        <v>1353</v>
      </c>
      <c r="F909" s="13">
        <v>0</v>
      </c>
    </row>
    <row r="910" spans="1:6" ht="16.5" customHeight="1">
      <c r="A910" s="7"/>
      <c r="B910" s="7"/>
      <c r="C910" s="25"/>
      <c r="D910" s="7">
        <v>2130299</v>
      </c>
      <c r="E910" s="12" t="s">
        <v>1388</v>
      </c>
      <c r="F910" s="13">
        <v>0</v>
      </c>
    </row>
    <row r="911" spans="1:6" ht="16.5" customHeight="1">
      <c r="A911" s="7"/>
      <c r="B911" s="7"/>
      <c r="C911" s="25"/>
      <c r="D911" s="7">
        <v>21303</v>
      </c>
      <c r="E911" s="8" t="s">
        <v>1389</v>
      </c>
      <c r="F911" s="9">
        <f>SUM(F912:F938)</f>
        <v>801</v>
      </c>
    </row>
    <row r="912" spans="1:6" ht="16.5" customHeight="1">
      <c r="A912" s="7"/>
      <c r="B912" s="7"/>
      <c r="C912" s="25"/>
      <c r="D912" s="7">
        <v>2130301</v>
      </c>
      <c r="E912" s="12" t="s">
        <v>707</v>
      </c>
      <c r="F912" s="13">
        <v>468</v>
      </c>
    </row>
    <row r="913" spans="1:6" ht="16.5" customHeight="1">
      <c r="A913" s="7"/>
      <c r="B913" s="7"/>
      <c r="C913" s="25"/>
      <c r="D913" s="7">
        <v>2130302</v>
      </c>
      <c r="E913" s="12" t="s">
        <v>708</v>
      </c>
      <c r="F913" s="13">
        <v>0</v>
      </c>
    </row>
    <row r="914" spans="1:6" ht="16.5" customHeight="1">
      <c r="A914" s="7"/>
      <c r="B914" s="7"/>
      <c r="C914" s="25"/>
      <c r="D914" s="7">
        <v>2130303</v>
      </c>
      <c r="E914" s="12" t="s">
        <v>709</v>
      </c>
      <c r="F914" s="13">
        <v>0</v>
      </c>
    </row>
    <row r="915" spans="1:6" ht="16.5" customHeight="1">
      <c r="A915" s="7"/>
      <c r="B915" s="7"/>
      <c r="C915" s="25"/>
      <c r="D915" s="7">
        <v>2130304</v>
      </c>
      <c r="E915" s="12" t="s">
        <v>1390</v>
      </c>
      <c r="F915" s="13">
        <v>0</v>
      </c>
    </row>
    <row r="916" spans="1:6" ht="16.5" customHeight="1">
      <c r="A916" s="7"/>
      <c r="B916" s="7"/>
      <c r="C916" s="25"/>
      <c r="D916" s="7">
        <v>2130305</v>
      </c>
      <c r="E916" s="12" t="s">
        <v>1391</v>
      </c>
      <c r="F916" s="13">
        <v>103</v>
      </c>
    </row>
    <row r="917" spans="1:6" ht="16.5" customHeight="1">
      <c r="A917" s="7"/>
      <c r="B917" s="7"/>
      <c r="C917" s="25"/>
      <c r="D917" s="7">
        <v>2130306</v>
      </c>
      <c r="E917" s="12" t="s">
        <v>1392</v>
      </c>
      <c r="F917" s="13">
        <v>0</v>
      </c>
    </row>
    <row r="918" spans="1:6" ht="16.5" customHeight="1">
      <c r="A918" s="7"/>
      <c r="B918" s="7"/>
      <c r="C918" s="25"/>
      <c r="D918" s="7">
        <v>2130307</v>
      </c>
      <c r="E918" s="12" t="s">
        <v>1393</v>
      </c>
      <c r="F918" s="13">
        <v>0</v>
      </c>
    </row>
    <row r="919" spans="1:6" ht="16.5" customHeight="1">
      <c r="A919" s="7"/>
      <c r="B919" s="7"/>
      <c r="C919" s="25"/>
      <c r="D919" s="7">
        <v>2130308</v>
      </c>
      <c r="E919" s="12" t="s">
        <v>1394</v>
      </c>
      <c r="F919" s="13">
        <v>0</v>
      </c>
    </row>
    <row r="920" spans="1:6" ht="16.5" customHeight="1">
      <c r="A920" s="7"/>
      <c r="B920" s="7"/>
      <c r="C920" s="25"/>
      <c r="D920" s="7">
        <v>2130309</v>
      </c>
      <c r="E920" s="12" t="s">
        <v>1395</v>
      </c>
      <c r="F920" s="13">
        <v>0</v>
      </c>
    </row>
    <row r="921" spans="1:6" ht="16.5" customHeight="1">
      <c r="A921" s="7"/>
      <c r="B921" s="7"/>
      <c r="C921" s="25"/>
      <c r="D921" s="7">
        <v>2130310</v>
      </c>
      <c r="E921" s="12" t="s">
        <v>1396</v>
      </c>
      <c r="F921" s="13">
        <v>0</v>
      </c>
    </row>
    <row r="922" spans="1:6" ht="16.5" customHeight="1">
      <c r="A922" s="7"/>
      <c r="B922" s="7"/>
      <c r="C922" s="25"/>
      <c r="D922" s="7">
        <v>2130311</v>
      </c>
      <c r="E922" s="12" t="s">
        <v>1397</v>
      </c>
      <c r="F922" s="13">
        <v>0</v>
      </c>
    </row>
    <row r="923" spans="1:6" ht="16.5" customHeight="1">
      <c r="A923" s="7"/>
      <c r="B923" s="7"/>
      <c r="C923" s="25"/>
      <c r="D923" s="7">
        <v>2130312</v>
      </c>
      <c r="E923" s="12" t="s">
        <v>1398</v>
      </c>
      <c r="F923" s="13">
        <v>0</v>
      </c>
    </row>
    <row r="924" spans="1:6" ht="16.5" customHeight="1">
      <c r="A924" s="7"/>
      <c r="B924" s="7"/>
      <c r="C924" s="25"/>
      <c r="D924" s="7">
        <v>2130313</v>
      </c>
      <c r="E924" s="12" t="s">
        <v>1399</v>
      </c>
      <c r="F924" s="13">
        <v>0</v>
      </c>
    </row>
    <row r="925" spans="1:6" ht="16.5" customHeight="1">
      <c r="A925" s="7"/>
      <c r="B925" s="7"/>
      <c r="C925" s="25"/>
      <c r="D925" s="7">
        <v>2130314</v>
      </c>
      <c r="E925" s="12" t="s">
        <v>1400</v>
      </c>
      <c r="F925" s="13">
        <v>63</v>
      </c>
    </row>
    <row r="926" spans="1:6" ht="16.5" customHeight="1">
      <c r="A926" s="7"/>
      <c r="B926" s="7"/>
      <c r="C926" s="25"/>
      <c r="D926" s="7">
        <v>2130315</v>
      </c>
      <c r="E926" s="12" t="s">
        <v>1401</v>
      </c>
      <c r="F926" s="13">
        <v>0</v>
      </c>
    </row>
    <row r="927" spans="1:6" ht="16.5" customHeight="1">
      <c r="A927" s="7"/>
      <c r="B927" s="7"/>
      <c r="C927" s="25"/>
      <c r="D927" s="7">
        <v>2130316</v>
      </c>
      <c r="E927" s="12" t="s">
        <v>1402</v>
      </c>
      <c r="F927" s="13">
        <v>117</v>
      </c>
    </row>
    <row r="928" spans="1:6" ht="16.5" customHeight="1">
      <c r="A928" s="7"/>
      <c r="B928" s="7"/>
      <c r="C928" s="25"/>
      <c r="D928" s="7">
        <v>2130317</v>
      </c>
      <c r="E928" s="12" t="s">
        <v>1403</v>
      </c>
      <c r="F928" s="13">
        <v>0</v>
      </c>
    </row>
    <row r="929" spans="1:6" ht="16.5" customHeight="1">
      <c r="A929" s="7"/>
      <c r="B929" s="7"/>
      <c r="C929" s="25"/>
      <c r="D929" s="7">
        <v>2130318</v>
      </c>
      <c r="E929" s="12" t="s">
        <v>1404</v>
      </c>
      <c r="F929" s="13">
        <v>0</v>
      </c>
    </row>
    <row r="930" spans="1:6" ht="16.5" customHeight="1">
      <c r="A930" s="7"/>
      <c r="B930" s="7"/>
      <c r="C930" s="25"/>
      <c r="D930" s="7">
        <v>2130319</v>
      </c>
      <c r="E930" s="12" t="s">
        <v>1405</v>
      </c>
      <c r="F930" s="13">
        <v>0</v>
      </c>
    </row>
    <row r="931" spans="1:6" ht="16.5" customHeight="1">
      <c r="A931" s="7"/>
      <c r="B931" s="7"/>
      <c r="C931" s="25"/>
      <c r="D931" s="7">
        <v>2130321</v>
      </c>
      <c r="E931" s="12" t="s">
        <v>1406</v>
      </c>
      <c r="F931" s="13">
        <v>0</v>
      </c>
    </row>
    <row r="932" spans="1:6" ht="16.5" customHeight="1">
      <c r="A932" s="7"/>
      <c r="B932" s="7"/>
      <c r="C932" s="25"/>
      <c r="D932" s="7">
        <v>2130322</v>
      </c>
      <c r="E932" s="12" t="s">
        <v>1407</v>
      </c>
      <c r="F932" s="13">
        <v>0</v>
      </c>
    </row>
    <row r="933" spans="1:6" ht="16.5" customHeight="1">
      <c r="A933" s="7"/>
      <c r="B933" s="7"/>
      <c r="C933" s="25"/>
      <c r="D933" s="7">
        <v>2130333</v>
      </c>
      <c r="E933" s="12" t="s">
        <v>1381</v>
      </c>
      <c r="F933" s="13">
        <v>0</v>
      </c>
    </row>
    <row r="934" spans="1:6" ht="16.5" customHeight="1">
      <c r="A934" s="7"/>
      <c r="B934" s="7"/>
      <c r="C934" s="25"/>
      <c r="D934" s="7">
        <v>2130334</v>
      </c>
      <c r="E934" s="12" t="s">
        <v>1408</v>
      </c>
      <c r="F934" s="13">
        <v>0</v>
      </c>
    </row>
    <row r="935" spans="1:6" ht="16.5" customHeight="1">
      <c r="A935" s="7"/>
      <c r="B935" s="7"/>
      <c r="C935" s="25"/>
      <c r="D935" s="7">
        <v>2130335</v>
      </c>
      <c r="E935" s="12" t="s">
        <v>1409</v>
      </c>
      <c r="F935" s="13">
        <v>0</v>
      </c>
    </row>
    <row r="936" spans="1:6" ht="16.5" customHeight="1">
      <c r="A936" s="7"/>
      <c r="B936" s="7"/>
      <c r="C936" s="25"/>
      <c r="D936" s="7">
        <v>2130336</v>
      </c>
      <c r="E936" s="12" t="s">
        <v>1410</v>
      </c>
      <c r="F936" s="13">
        <v>0</v>
      </c>
    </row>
    <row r="937" spans="1:6" ht="16.5" customHeight="1">
      <c r="A937" s="7"/>
      <c r="B937" s="7"/>
      <c r="C937" s="25"/>
      <c r="D937" s="7">
        <v>2130337</v>
      </c>
      <c r="E937" s="12" t="s">
        <v>1411</v>
      </c>
      <c r="F937" s="13">
        <v>0</v>
      </c>
    </row>
    <row r="938" spans="1:6" ht="16.5" customHeight="1">
      <c r="A938" s="7"/>
      <c r="B938" s="7"/>
      <c r="C938" s="25"/>
      <c r="D938" s="7">
        <v>2130399</v>
      </c>
      <c r="E938" s="12" t="s">
        <v>1412</v>
      </c>
      <c r="F938" s="13">
        <v>50</v>
      </c>
    </row>
    <row r="939" spans="1:6" ht="16.5" customHeight="1">
      <c r="A939" s="7"/>
      <c r="B939" s="7"/>
      <c r="C939" s="25"/>
      <c r="D939" s="7">
        <v>21305</v>
      </c>
      <c r="E939" s="8" t="s">
        <v>1413</v>
      </c>
      <c r="F939" s="9">
        <f>SUM(F940:F949)</f>
        <v>1992</v>
      </c>
    </row>
    <row r="940" spans="1:6" ht="16.5" customHeight="1">
      <c r="A940" s="7"/>
      <c r="B940" s="7"/>
      <c r="C940" s="25"/>
      <c r="D940" s="7">
        <v>2130501</v>
      </c>
      <c r="E940" s="12" t="s">
        <v>707</v>
      </c>
      <c r="F940" s="13">
        <v>73</v>
      </c>
    </row>
    <row r="941" spans="1:6" ht="16.5" customHeight="1">
      <c r="A941" s="7"/>
      <c r="B941" s="7"/>
      <c r="C941" s="25"/>
      <c r="D941" s="7">
        <v>2130502</v>
      </c>
      <c r="E941" s="12" t="s">
        <v>708</v>
      </c>
      <c r="F941" s="13">
        <v>22</v>
      </c>
    </row>
    <row r="942" spans="1:6" ht="16.5" customHeight="1">
      <c r="A942" s="7"/>
      <c r="B942" s="7"/>
      <c r="C942" s="25"/>
      <c r="D942" s="7">
        <v>2130503</v>
      </c>
      <c r="E942" s="12" t="s">
        <v>709</v>
      </c>
      <c r="F942" s="13">
        <v>0</v>
      </c>
    </row>
    <row r="943" spans="1:6" ht="16.5" customHeight="1">
      <c r="A943" s="7"/>
      <c r="B943" s="7"/>
      <c r="C943" s="25"/>
      <c r="D943" s="7">
        <v>2130504</v>
      </c>
      <c r="E943" s="12" t="s">
        <v>1414</v>
      </c>
      <c r="F943" s="13">
        <v>624</v>
      </c>
    </row>
    <row r="944" spans="1:6" ht="16.5" customHeight="1">
      <c r="A944" s="7"/>
      <c r="B944" s="7"/>
      <c r="C944" s="25"/>
      <c r="D944" s="7">
        <v>2130505</v>
      </c>
      <c r="E944" s="12" t="s">
        <v>1415</v>
      </c>
      <c r="F944" s="13">
        <v>0</v>
      </c>
    </row>
    <row r="945" spans="1:6" ht="16.5" customHeight="1">
      <c r="A945" s="7"/>
      <c r="B945" s="7"/>
      <c r="C945" s="25"/>
      <c r="D945" s="7">
        <v>2130506</v>
      </c>
      <c r="E945" s="12" t="s">
        <v>1416</v>
      </c>
      <c r="F945" s="13">
        <v>0</v>
      </c>
    </row>
    <row r="946" spans="1:6" ht="16.5" customHeight="1">
      <c r="A946" s="7"/>
      <c r="B946" s="7"/>
      <c r="C946" s="25"/>
      <c r="D946" s="7">
        <v>2130507</v>
      </c>
      <c r="E946" s="12" t="s">
        <v>1417</v>
      </c>
      <c r="F946" s="13">
        <v>0</v>
      </c>
    </row>
    <row r="947" spans="1:6" ht="16.5" customHeight="1">
      <c r="A947" s="7"/>
      <c r="B947" s="7"/>
      <c r="C947" s="25"/>
      <c r="D947" s="7">
        <v>2130508</v>
      </c>
      <c r="E947" s="12" t="s">
        <v>1418</v>
      </c>
      <c r="F947" s="13">
        <v>0</v>
      </c>
    </row>
    <row r="948" spans="1:6" ht="16.5" customHeight="1">
      <c r="A948" s="7"/>
      <c r="B948" s="7"/>
      <c r="C948" s="25"/>
      <c r="D948" s="7">
        <v>2130550</v>
      </c>
      <c r="E948" s="12" t="s">
        <v>1419</v>
      </c>
      <c r="F948" s="13">
        <v>0</v>
      </c>
    </row>
    <row r="949" spans="1:6" ht="16.5" customHeight="1">
      <c r="A949" s="7"/>
      <c r="B949" s="7"/>
      <c r="C949" s="25"/>
      <c r="D949" s="7">
        <v>2130599</v>
      </c>
      <c r="E949" s="12" t="s">
        <v>1420</v>
      </c>
      <c r="F949" s="13">
        <v>1273</v>
      </c>
    </row>
    <row r="950" spans="1:6" ht="16.5" customHeight="1">
      <c r="A950" s="7"/>
      <c r="B950" s="7"/>
      <c r="C950" s="25"/>
      <c r="D950" s="7">
        <v>21307</v>
      </c>
      <c r="E950" s="8" t="s">
        <v>1421</v>
      </c>
      <c r="F950" s="9">
        <f>SUM(F951:F956)</f>
        <v>1415</v>
      </c>
    </row>
    <row r="951" spans="1:6" ht="16.5" customHeight="1">
      <c r="A951" s="7"/>
      <c r="B951" s="7"/>
      <c r="C951" s="25"/>
      <c r="D951" s="7">
        <v>2130701</v>
      </c>
      <c r="E951" s="12" t="s">
        <v>1422</v>
      </c>
      <c r="F951" s="13">
        <v>114</v>
      </c>
    </row>
    <row r="952" spans="1:6" ht="16.5" customHeight="1">
      <c r="A952" s="7"/>
      <c r="B952" s="7"/>
      <c r="C952" s="25"/>
      <c r="D952" s="7">
        <v>2130704</v>
      </c>
      <c r="E952" s="12" t="s">
        <v>1423</v>
      </c>
      <c r="F952" s="13">
        <v>0</v>
      </c>
    </row>
    <row r="953" spans="1:6" ht="16.5" customHeight="1">
      <c r="A953" s="7"/>
      <c r="B953" s="7"/>
      <c r="C953" s="25"/>
      <c r="D953" s="7">
        <v>2130705</v>
      </c>
      <c r="E953" s="12" t="s">
        <v>1424</v>
      </c>
      <c r="F953" s="13">
        <v>1213</v>
      </c>
    </row>
    <row r="954" spans="1:6" ht="16.5" customHeight="1">
      <c r="A954" s="7"/>
      <c r="B954" s="7"/>
      <c r="C954" s="25"/>
      <c r="D954" s="7">
        <v>2130706</v>
      </c>
      <c r="E954" s="12" t="s">
        <v>1425</v>
      </c>
      <c r="F954" s="13">
        <v>2</v>
      </c>
    </row>
    <row r="955" spans="1:6" ht="16.5" customHeight="1">
      <c r="A955" s="7"/>
      <c r="B955" s="7"/>
      <c r="C955" s="25"/>
      <c r="D955" s="7">
        <v>2130707</v>
      </c>
      <c r="E955" s="12" t="s">
        <v>1426</v>
      </c>
      <c r="F955" s="13">
        <v>2</v>
      </c>
    </row>
    <row r="956" spans="1:6" ht="16.5" customHeight="1">
      <c r="A956" s="7"/>
      <c r="B956" s="7"/>
      <c r="C956" s="25"/>
      <c r="D956" s="7">
        <v>2130799</v>
      </c>
      <c r="E956" s="12" t="s">
        <v>1427</v>
      </c>
      <c r="F956" s="13">
        <v>84</v>
      </c>
    </row>
    <row r="957" spans="1:6" ht="16.5" customHeight="1">
      <c r="A957" s="7"/>
      <c r="B957" s="7"/>
      <c r="C957" s="25"/>
      <c r="D957" s="7">
        <v>21308</v>
      </c>
      <c r="E957" s="8" t="s">
        <v>1428</v>
      </c>
      <c r="F957" s="9">
        <f>SUM(F958:F963)</f>
        <v>165</v>
      </c>
    </row>
    <row r="958" spans="1:6" ht="16.5" customHeight="1">
      <c r="A958" s="7"/>
      <c r="B958" s="7"/>
      <c r="C958" s="25"/>
      <c r="D958" s="7">
        <v>2130801</v>
      </c>
      <c r="E958" s="12" t="s">
        <v>1429</v>
      </c>
      <c r="F958" s="13">
        <v>0</v>
      </c>
    </row>
    <row r="959" spans="1:6" ht="16.5" customHeight="1">
      <c r="A959" s="7"/>
      <c r="B959" s="7"/>
      <c r="C959" s="25"/>
      <c r="D959" s="7">
        <v>2130802</v>
      </c>
      <c r="E959" s="12" t="s">
        <v>1430</v>
      </c>
      <c r="F959" s="13">
        <v>0</v>
      </c>
    </row>
    <row r="960" spans="1:6" ht="16.5" customHeight="1">
      <c r="A960" s="7"/>
      <c r="B960" s="7"/>
      <c r="C960" s="25"/>
      <c r="D960" s="7">
        <v>2130803</v>
      </c>
      <c r="E960" s="12" t="s">
        <v>1431</v>
      </c>
      <c r="F960" s="13">
        <v>165</v>
      </c>
    </row>
    <row r="961" spans="1:6" ht="16.5" customHeight="1">
      <c r="A961" s="7"/>
      <c r="B961" s="7"/>
      <c r="C961" s="25"/>
      <c r="D961" s="7">
        <v>2130804</v>
      </c>
      <c r="E961" s="12" t="s">
        <v>1432</v>
      </c>
      <c r="F961" s="13">
        <v>0</v>
      </c>
    </row>
    <row r="962" spans="1:6" ht="16.5" customHeight="1">
      <c r="A962" s="7"/>
      <c r="B962" s="7"/>
      <c r="C962" s="25"/>
      <c r="D962" s="7">
        <v>2130805</v>
      </c>
      <c r="E962" s="12" t="s">
        <v>1433</v>
      </c>
      <c r="F962" s="13">
        <v>0</v>
      </c>
    </row>
    <row r="963" spans="1:6" ht="16.5" customHeight="1">
      <c r="A963" s="7"/>
      <c r="B963" s="7"/>
      <c r="C963" s="25"/>
      <c r="D963" s="7">
        <v>2130899</v>
      </c>
      <c r="E963" s="12" t="s">
        <v>1434</v>
      </c>
      <c r="F963" s="13">
        <v>0</v>
      </c>
    </row>
    <row r="964" spans="1:6" ht="16.5" customHeight="1">
      <c r="A964" s="7"/>
      <c r="B964" s="7"/>
      <c r="C964" s="25"/>
      <c r="D964" s="7">
        <v>21309</v>
      </c>
      <c r="E964" s="8" t="s">
        <v>1435</v>
      </c>
      <c r="F964" s="9">
        <f>SUM(F965:F966)</f>
        <v>0</v>
      </c>
    </row>
    <row r="965" spans="1:6" ht="16.5" customHeight="1">
      <c r="A965" s="7"/>
      <c r="B965" s="7"/>
      <c r="C965" s="25"/>
      <c r="D965" s="7">
        <v>2130901</v>
      </c>
      <c r="E965" s="12" t="s">
        <v>1436</v>
      </c>
      <c r="F965" s="13">
        <v>0</v>
      </c>
    </row>
    <row r="966" spans="1:6" ht="16.5" customHeight="1">
      <c r="A966" s="7"/>
      <c r="B966" s="7"/>
      <c r="C966" s="25"/>
      <c r="D966" s="7">
        <v>2130999</v>
      </c>
      <c r="E966" s="12" t="s">
        <v>1437</v>
      </c>
      <c r="F966" s="13">
        <v>0</v>
      </c>
    </row>
    <row r="967" spans="1:6" ht="16.5" customHeight="1">
      <c r="A967" s="7"/>
      <c r="B967" s="7"/>
      <c r="C967" s="25"/>
      <c r="D967" s="7">
        <v>21399</v>
      </c>
      <c r="E967" s="8" t="s">
        <v>1438</v>
      </c>
      <c r="F967" s="9">
        <f>SUM(F968:F969)</f>
        <v>327</v>
      </c>
    </row>
    <row r="968" spans="1:6" ht="16.5" customHeight="1">
      <c r="A968" s="7"/>
      <c r="B968" s="7"/>
      <c r="C968" s="25"/>
      <c r="D968" s="7">
        <v>2139901</v>
      </c>
      <c r="E968" s="12" t="s">
        <v>1439</v>
      </c>
      <c r="F968" s="13">
        <v>0</v>
      </c>
    </row>
    <row r="969" spans="1:6" ht="16.5" customHeight="1">
      <c r="A969" s="7"/>
      <c r="B969" s="7"/>
      <c r="C969" s="25"/>
      <c r="D969" s="7">
        <v>2139999</v>
      </c>
      <c r="E969" s="12" t="s">
        <v>1440</v>
      </c>
      <c r="F969" s="13">
        <v>327</v>
      </c>
    </row>
    <row r="970" spans="1:6" ht="16.5" customHeight="1">
      <c r="A970" s="7"/>
      <c r="B970" s="7"/>
      <c r="C970" s="25"/>
      <c r="D970" s="7">
        <v>214</v>
      </c>
      <c r="E970" s="8" t="s">
        <v>1441</v>
      </c>
      <c r="F970" s="9">
        <f>F971+F994+F1004+F1014+F1019+F1026+F1031</f>
        <v>429</v>
      </c>
    </row>
    <row r="971" spans="1:6" ht="16.5" customHeight="1">
      <c r="A971" s="7"/>
      <c r="B971" s="7"/>
      <c r="C971" s="25"/>
      <c r="D971" s="7">
        <v>21401</v>
      </c>
      <c r="E971" s="8" t="s">
        <v>1442</v>
      </c>
      <c r="F971" s="9">
        <f>SUM(F972:F993)</f>
        <v>370</v>
      </c>
    </row>
    <row r="972" spans="1:6" ht="16.5" customHeight="1">
      <c r="A972" s="7"/>
      <c r="B972" s="7"/>
      <c r="C972" s="25"/>
      <c r="D972" s="7">
        <v>2140101</v>
      </c>
      <c r="E972" s="12" t="s">
        <v>707</v>
      </c>
      <c r="F972" s="13">
        <v>51</v>
      </c>
    </row>
    <row r="973" spans="1:6" ht="16.5" customHeight="1">
      <c r="A973" s="7"/>
      <c r="B973" s="7"/>
      <c r="C973" s="25"/>
      <c r="D973" s="7">
        <v>2140102</v>
      </c>
      <c r="E973" s="12" t="s">
        <v>708</v>
      </c>
      <c r="F973" s="13">
        <v>0</v>
      </c>
    </row>
    <row r="974" spans="1:6" ht="16.5" customHeight="1">
      <c r="A974" s="7"/>
      <c r="B974" s="7"/>
      <c r="C974" s="25"/>
      <c r="D974" s="7">
        <v>2140103</v>
      </c>
      <c r="E974" s="12" t="s">
        <v>709</v>
      </c>
      <c r="F974" s="13">
        <v>0</v>
      </c>
    </row>
    <row r="975" spans="1:6" ht="16.5" customHeight="1">
      <c r="A975" s="7"/>
      <c r="B975" s="7"/>
      <c r="C975" s="25"/>
      <c r="D975" s="7">
        <v>2140104</v>
      </c>
      <c r="E975" s="12" t="s">
        <v>1443</v>
      </c>
      <c r="F975" s="13">
        <v>0</v>
      </c>
    </row>
    <row r="976" spans="1:6" ht="16.5" customHeight="1">
      <c r="A976" s="7"/>
      <c r="B976" s="7"/>
      <c r="C976" s="25"/>
      <c r="D976" s="7">
        <v>2140106</v>
      </c>
      <c r="E976" s="12" t="s">
        <v>1444</v>
      </c>
      <c r="F976" s="13">
        <v>97</v>
      </c>
    </row>
    <row r="977" spans="1:6" ht="16.5" customHeight="1">
      <c r="A977" s="7"/>
      <c r="B977" s="7"/>
      <c r="C977" s="25"/>
      <c r="D977" s="7">
        <v>2140109</v>
      </c>
      <c r="E977" s="12" t="s">
        <v>1445</v>
      </c>
      <c r="F977" s="13">
        <v>0</v>
      </c>
    </row>
    <row r="978" spans="1:6" ht="16.5" customHeight="1">
      <c r="A978" s="7"/>
      <c r="B978" s="7"/>
      <c r="C978" s="25"/>
      <c r="D978" s="7">
        <v>2140110</v>
      </c>
      <c r="E978" s="12" t="s">
        <v>1446</v>
      </c>
      <c r="F978" s="13">
        <v>0</v>
      </c>
    </row>
    <row r="979" spans="1:6" ht="16.5" customHeight="1">
      <c r="A979" s="7"/>
      <c r="B979" s="7"/>
      <c r="C979" s="25"/>
      <c r="D979" s="7">
        <v>2140111</v>
      </c>
      <c r="E979" s="12" t="s">
        <v>1447</v>
      </c>
      <c r="F979" s="13">
        <v>0</v>
      </c>
    </row>
    <row r="980" spans="1:6" ht="16.5" customHeight="1">
      <c r="A980" s="7"/>
      <c r="B980" s="7"/>
      <c r="C980" s="25"/>
      <c r="D980" s="7">
        <v>2140112</v>
      </c>
      <c r="E980" s="12" t="s">
        <v>1448</v>
      </c>
      <c r="F980" s="13">
        <v>222</v>
      </c>
    </row>
    <row r="981" spans="1:6" ht="16.5" customHeight="1">
      <c r="A981" s="7"/>
      <c r="B981" s="7"/>
      <c r="C981" s="25"/>
      <c r="D981" s="7">
        <v>2140114</v>
      </c>
      <c r="E981" s="12" t="s">
        <v>1449</v>
      </c>
      <c r="F981" s="13">
        <v>0</v>
      </c>
    </row>
    <row r="982" spans="1:6" ht="16.5" customHeight="1">
      <c r="A982" s="7"/>
      <c r="B982" s="7"/>
      <c r="C982" s="25"/>
      <c r="D982" s="7">
        <v>2140122</v>
      </c>
      <c r="E982" s="12" t="s">
        <v>1450</v>
      </c>
      <c r="F982" s="13">
        <v>0</v>
      </c>
    </row>
    <row r="983" spans="1:6" ht="16.5" customHeight="1">
      <c r="A983" s="7"/>
      <c r="B983" s="7"/>
      <c r="C983" s="25"/>
      <c r="D983" s="7">
        <v>2140123</v>
      </c>
      <c r="E983" s="12" t="s">
        <v>1451</v>
      </c>
      <c r="F983" s="13">
        <v>0</v>
      </c>
    </row>
    <row r="984" spans="1:6" ht="16.5" customHeight="1">
      <c r="A984" s="7"/>
      <c r="B984" s="7"/>
      <c r="C984" s="25"/>
      <c r="D984" s="7">
        <v>2140127</v>
      </c>
      <c r="E984" s="12" t="s">
        <v>1452</v>
      </c>
      <c r="F984" s="13">
        <v>0</v>
      </c>
    </row>
    <row r="985" spans="1:6" ht="16.5" customHeight="1">
      <c r="A985" s="7"/>
      <c r="B985" s="7"/>
      <c r="C985" s="25"/>
      <c r="D985" s="7">
        <v>2140128</v>
      </c>
      <c r="E985" s="12" t="s">
        <v>1453</v>
      </c>
      <c r="F985" s="13">
        <v>0</v>
      </c>
    </row>
    <row r="986" spans="1:6" ht="16.5" customHeight="1">
      <c r="A986" s="7"/>
      <c r="B986" s="7"/>
      <c r="C986" s="25"/>
      <c r="D986" s="7">
        <v>2140129</v>
      </c>
      <c r="E986" s="12" t="s">
        <v>1454</v>
      </c>
      <c r="F986" s="13">
        <v>0</v>
      </c>
    </row>
    <row r="987" spans="1:6" ht="16.5" customHeight="1">
      <c r="A987" s="7"/>
      <c r="B987" s="7"/>
      <c r="C987" s="25"/>
      <c r="D987" s="7">
        <v>2140130</v>
      </c>
      <c r="E987" s="12" t="s">
        <v>1455</v>
      </c>
      <c r="F987" s="13">
        <v>0</v>
      </c>
    </row>
    <row r="988" spans="1:6" ht="16.5" customHeight="1">
      <c r="A988" s="7"/>
      <c r="B988" s="7"/>
      <c r="C988" s="25"/>
      <c r="D988" s="7">
        <v>2140131</v>
      </c>
      <c r="E988" s="12" t="s">
        <v>1456</v>
      </c>
      <c r="F988" s="13">
        <v>0</v>
      </c>
    </row>
    <row r="989" spans="1:6" ht="16.5" customHeight="1">
      <c r="A989" s="7"/>
      <c r="B989" s="7"/>
      <c r="C989" s="25"/>
      <c r="D989" s="7">
        <v>2140133</v>
      </c>
      <c r="E989" s="12" t="s">
        <v>1457</v>
      </c>
      <c r="F989" s="13">
        <v>0</v>
      </c>
    </row>
    <row r="990" spans="1:6" ht="16.5" customHeight="1">
      <c r="A990" s="7"/>
      <c r="B990" s="7"/>
      <c r="C990" s="25"/>
      <c r="D990" s="7">
        <v>2140136</v>
      </c>
      <c r="E990" s="12" t="s">
        <v>1458</v>
      </c>
      <c r="F990" s="13">
        <v>0</v>
      </c>
    </row>
    <row r="991" spans="1:6" ht="16.5" customHeight="1">
      <c r="A991" s="7"/>
      <c r="B991" s="7"/>
      <c r="C991" s="25"/>
      <c r="D991" s="7">
        <v>2140138</v>
      </c>
      <c r="E991" s="12" t="s">
        <v>1459</v>
      </c>
      <c r="F991" s="13">
        <v>0</v>
      </c>
    </row>
    <row r="992" spans="1:6" ht="16.5" customHeight="1">
      <c r="A992" s="7"/>
      <c r="B992" s="7"/>
      <c r="C992" s="25"/>
      <c r="D992" s="7">
        <v>2140139</v>
      </c>
      <c r="E992" s="12" t="s">
        <v>1460</v>
      </c>
      <c r="F992" s="13">
        <v>0</v>
      </c>
    </row>
    <row r="993" spans="1:6" ht="16.5" customHeight="1">
      <c r="A993" s="7"/>
      <c r="B993" s="7"/>
      <c r="C993" s="25"/>
      <c r="D993" s="7">
        <v>2140199</v>
      </c>
      <c r="E993" s="12" t="s">
        <v>1461</v>
      </c>
      <c r="F993" s="13">
        <v>0</v>
      </c>
    </row>
    <row r="994" spans="1:6" ht="16.5" customHeight="1">
      <c r="A994" s="7"/>
      <c r="B994" s="7"/>
      <c r="C994" s="25"/>
      <c r="D994" s="7">
        <v>21402</v>
      </c>
      <c r="E994" s="8" t="s">
        <v>1462</v>
      </c>
      <c r="F994" s="9">
        <f>SUM(F995:F1003)</f>
        <v>0</v>
      </c>
    </row>
    <row r="995" spans="1:6" ht="16.5" customHeight="1">
      <c r="A995" s="7"/>
      <c r="B995" s="7"/>
      <c r="C995" s="25"/>
      <c r="D995" s="7">
        <v>2140201</v>
      </c>
      <c r="E995" s="12" t="s">
        <v>707</v>
      </c>
      <c r="F995" s="13">
        <v>0</v>
      </c>
    </row>
    <row r="996" spans="1:6" ht="16.5" customHeight="1">
      <c r="A996" s="7"/>
      <c r="B996" s="7"/>
      <c r="C996" s="25"/>
      <c r="D996" s="7">
        <v>2140202</v>
      </c>
      <c r="E996" s="12" t="s">
        <v>708</v>
      </c>
      <c r="F996" s="13">
        <v>0</v>
      </c>
    </row>
    <row r="997" spans="1:6" ht="16.5" customHeight="1">
      <c r="A997" s="7"/>
      <c r="B997" s="7"/>
      <c r="C997" s="25"/>
      <c r="D997" s="7">
        <v>2140203</v>
      </c>
      <c r="E997" s="12" t="s">
        <v>709</v>
      </c>
      <c r="F997" s="13">
        <v>0</v>
      </c>
    </row>
    <row r="998" spans="1:6" ht="16.5" customHeight="1">
      <c r="A998" s="7"/>
      <c r="B998" s="7"/>
      <c r="C998" s="25"/>
      <c r="D998" s="7">
        <v>2140204</v>
      </c>
      <c r="E998" s="12" t="s">
        <v>1463</v>
      </c>
      <c r="F998" s="13">
        <v>0</v>
      </c>
    </row>
    <row r="999" spans="1:6" ht="16.5" customHeight="1">
      <c r="A999" s="7"/>
      <c r="B999" s="7"/>
      <c r="C999" s="25"/>
      <c r="D999" s="7">
        <v>2140205</v>
      </c>
      <c r="E999" s="12" t="s">
        <v>1464</v>
      </c>
      <c r="F999" s="13">
        <v>0</v>
      </c>
    </row>
    <row r="1000" spans="1:6" ht="16.5" customHeight="1">
      <c r="A1000" s="7"/>
      <c r="B1000" s="7"/>
      <c r="C1000" s="25"/>
      <c r="D1000" s="7">
        <v>2140206</v>
      </c>
      <c r="E1000" s="12" t="s">
        <v>1465</v>
      </c>
      <c r="F1000" s="13">
        <v>0</v>
      </c>
    </row>
    <row r="1001" spans="1:6" ht="16.5" customHeight="1">
      <c r="A1001" s="7"/>
      <c r="B1001" s="7"/>
      <c r="C1001" s="25"/>
      <c r="D1001" s="7">
        <v>2140207</v>
      </c>
      <c r="E1001" s="12" t="s">
        <v>1466</v>
      </c>
      <c r="F1001" s="13">
        <v>0</v>
      </c>
    </row>
    <row r="1002" spans="1:6" ht="16.5" customHeight="1">
      <c r="A1002" s="7"/>
      <c r="B1002" s="7"/>
      <c r="C1002" s="25"/>
      <c r="D1002" s="7">
        <v>2140208</v>
      </c>
      <c r="E1002" s="12" t="s">
        <v>1467</v>
      </c>
      <c r="F1002" s="13">
        <v>0</v>
      </c>
    </row>
    <row r="1003" spans="1:6" ht="16.5" customHeight="1">
      <c r="A1003" s="7"/>
      <c r="B1003" s="7"/>
      <c r="C1003" s="25"/>
      <c r="D1003" s="7">
        <v>2140299</v>
      </c>
      <c r="E1003" s="12" t="s">
        <v>1468</v>
      </c>
      <c r="F1003" s="13">
        <v>0</v>
      </c>
    </row>
    <row r="1004" spans="1:6" ht="16.5" customHeight="1">
      <c r="A1004" s="7"/>
      <c r="B1004" s="7"/>
      <c r="C1004" s="25"/>
      <c r="D1004" s="7">
        <v>21403</v>
      </c>
      <c r="E1004" s="8" t="s">
        <v>1469</v>
      </c>
      <c r="F1004" s="9">
        <f>SUM(F1005:F1013)</f>
        <v>0</v>
      </c>
    </row>
    <row r="1005" spans="1:6" ht="16.5" customHeight="1">
      <c r="A1005" s="7"/>
      <c r="B1005" s="7"/>
      <c r="C1005" s="25"/>
      <c r="D1005" s="7">
        <v>2140301</v>
      </c>
      <c r="E1005" s="12" t="s">
        <v>707</v>
      </c>
      <c r="F1005" s="13">
        <v>0</v>
      </c>
    </row>
    <row r="1006" spans="1:6" ht="16.5" customHeight="1">
      <c r="A1006" s="7"/>
      <c r="B1006" s="7"/>
      <c r="C1006" s="25"/>
      <c r="D1006" s="7">
        <v>2140302</v>
      </c>
      <c r="E1006" s="12" t="s">
        <v>708</v>
      </c>
      <c r="F1006" s="13">
        <v>0</v>
      </c>
    </row>
    <row r="1007" spans="1:6" ht="16.5" customHeight="1">
      <c r="A1007" s="7"/>
      <c r="B1007" s="7"/>
      <c r="C1007" s="25"/>
      <c r="D1007" s="7">
        <v>2140303</v>
      </c>
      <c r="E1007" s="12" t="s">
        <v>709</v>
      </c>
      <c r="F1007" s="13">
        <v>0</v>
      </c>
    </row>
    <row r="1008" spans="1:6" ht="16.5" customHeight="1">
      <c r="A1008" s="7"/>
      <c r="B1008" s="7"/>
      <c r="C1008" s="25"/>
      <c r="D1008" s="7">
        <v>2140304</v>
      </c>
      <c r="E1008" s="12" t="s">
        <v>1470</v>
      </c>
      <c r="F1008" s="13">
        <v>0</v>
      </c>
    </row>
    <row r="1009" spans="1:6" ht="16.5" customHeight="1">
      <c r="A1009" s="7"/>
      <c r="B1009" s="7"/>
      <c r="C1009" s="25"/>
      <c r="D1009" s="7">
        <v>2140305</v>
      </c>
      <c r="E1009" s="12" t="s">
        <v>1471</v>
      </c>
      <c r="F1009" s="13">
        <v>0</v>
      </c>
    </row>
    <row r="1010" spans="1:6" ht="16.5" customHeight="1">
      <c r="A1010" s="7"/>
      <c r="B1010" s="7"/>
      <c r="C1010" s="25"/>
      <c r="D1010" s="7">
        <v>2140306</v>
      </c>
      <c r="E1010" s="12" t="s">
        <v>1472</v>
      </c>
      <c r="F1010" s="13">
        <v>0</v>
      </c>
    </row>
    <row r="1011" spans="1:6" ht="16.5" customHeight="1">
      <c r="A1011" s="7"/>
      <c r="B1011" s="7"/>
      <c r="C1011" s="25"/>
      <c r="D1011" s="7">
        <v>2140307</v>
      </c>
      <c r="E1011" s="12" t="s">
        <v>1473</v>
      </c>
      <c r="F1011" s="13">
        <v>0</v>
      </c>
    </row>
    <row r="1012" spans="1:6" ht="16.5" customHeight="1">
      <c r="A1012" s="7"/>
      <c r="B1012" s="7"/>
      <c r="C1012" s="25"/>
      <c r="D1012" s="7">
        <v>2140308</v>
      </c>
      <c r="E1012" s="12" t="s">
        <v>1474</v>
      </c>
      <c r="F1012" s="13">
        <v>0</v>
      </c>
    </row>
    <row r="1013" spans="1:6" ht="16.5" customHeight="1">
      <c r="A1013" s="7"/>
      <c r="B1013" s="7"/>
      <c r="C1013" s="25"/>
      <c r="D1013" s="7">
        <v>2140399</v>
      </c>
      <c r="E1013" s="12" t="s">
        <v>1475</v>
      </c>
      <c r="F1013" s="13">
        <v>0</v>
      </c>
    </row>
    <row r="1014" spans="1:6" ht="16.5" customHeight="1">
      <c r="A1014" s="7"/>
      <c r="B1014" s="7"/>
      <c r="C1014" s="25"/>
      <c r="D1014" s="7">
        <v>21404</v>
      </c>
      <c r="E1014" s="8" t="s">
        <v>1476</v>
      </c>
      <c r="F1014" s="9">
        <f>SUM(F1015:F1018)</f>
        <v>0</v>
      </c>
    </row>
    <row r="1015" spans="1:6" ht="16.5" customHeight="1">
      <c r="A1015" s="7"/>
      <c r="B1015" s="7"/>
      <c r="C1015" s="25"/>
      <c r="D1015" s="7">
        <v>2140401</v>
      </c>
      <c r="E1015" s="12" t="s">
        <v>1477</v>
      </c>
      <c r="F1015" s="13">
        <v>0</v>
      </c>
    </row>
    <row r="1016" spans="1:6" ht="16.5" customHeight="1">
      <c r="A1016" s="7"/>
      <c r="B1016" s="7"/>
      <c r="C1016" s="25"/>
      <c r="D1016" s="7">
        <v>2140402</v>
      </c>
      <c r="E1016" s="12" t="s">
        <v>1478</v>
      </c>
      <c r="F1016" s="13">
        <v>0</v>
      </c>
    </row>
    <row r="1017" spans="1:6" ht="16.5" customHeight="1">
      <c r="A1017" s="7"/>
      <c r="B1017" s="7"/>
      <c r="C1017" s="25"/>
      <c r="D1017" s="7">
        <v>2140403</v>
      </c>
      <c r="E1017" s="12" t="s">
        <v>1479</v>
      </c>
      <c r="F1017" s="13">
        <v>0</v>
      </c>
    </row>
    <row r="1018" spans="1:6" ht="16.5" customHeight="1">
      <c r="A1018" s="7"/>
      <c r="B1018" s="7"/>
      <c r="C1018" s="25"/>
      <c r="D1018" s="7">
        <v>2140499</v>
      </c>
      <c r="E1018" s="12" t="s">
        <v>1480</v>
      </c>
      <c r="F1018" s="13">
        <v>0</v>
      </c>
    </row>
    <row r="1019" spans="1:6" ht="16.5" customHeight="1">
      <c r="A1019" s="7"/>
      <c r="B1019" s="7"/>
      <c r="C1019" s="25"/>
      <c r="D1019" s="7">
        <v>21405</v>
      </c>
      <c r="E1019" s="8" t="s">
        <v>1481</v>
      </c>
      <c r="F1019" s="9">
        <f>SUM(F1020:F1025)</f>
        <v>59</v>
      </c>
    </row>
    <row r="1020" spans="1:6" ht="16.5" customHeight="1">
      <c r="A1020" s="7"/>
      <c r="B1020" s="7"/>
      <c r="C1020" s="25"/>
      <c r="D1020" s="7">
        <v>2140501</v>
      </c>
      <c r="E1020" s="12" t="s">
        <v>707</v>
      </c>
      <c r="F1020" s="13">
        <v>0</v>
      </c>
    </row>
    <row r="1021" spans="1:6" ht="16.5" customHeight="1">
      <c r="A1021" s="7"/>
      <c r="B1021" s="7"/>
      <c r="C1021" s="25"/>
      <c r="D1021" s="7">
        <v>2140502</v>
      </c>
      <c r="E1021" s="12" t="s">
        <v>708</v>
      </c>
      <c r="F1021" s="13">
        <v>0</v>
      </c>
    </row>
    <row r="1022" spans="1:6" ht="16.5" customHeight="1">
      <c r="A1022" s="7"/>
      <c r="B1022" s="7"/>
      <c r="C1022" s="25"/>
      <c r="D1022" s="7">
        <v>2140503</v>
      </c>
      <c r="E1022" s="12" t="s">
        <v>709</v>
      </c>
      <c r="F1022" s="13">
        <v>0</v>
      </c>
    </row>
    <row r="1023" spans="1:6" ht="16.5" customHeight="1">
      <c r="A1023" s="7"/>
      <c r="B1023" s="7"/>
      <c r="C1023" s="25"/>
      <c r="D1023" s="7">
        <v>2140504</v>
      </c>
      <c r="E1023" s="12" t="s">
        <v>1467</v>
      </c>
      <c r="F1023" s="13">
        <v>0</v>
      </c>
    </row>
    <row r="1024" spans="1:6" ht="16.5" customHeight="1">
      <c r="A1024" s="7"/>
      <c r="B1024" s="7"/>
      <c r="C1024" s="25"/>
      <c r="D1024" s="7">
        <v>2140505</v>
      </c>
      <c r="E1024" s="12" t="s">
        <v>1482</v>
      </c>
      <c r="F1024" s="13">
        <v>59</v>
      </c>
    </row>
    <row r="1025" spans="1:6" ht="16.5" customHeight="1">
      <c r="A1025" s="7"/>
      <c r="B1025" s="7"/>
      <c r="C1025" s="25"/>
      <c r="D1025" s="7">
        <v>2140599</v>
      </c>
      <c r="E1025" s="12" t="s">
        <v>1483</v>
      </c>
      <c r="F1025" s="13">
        <v>0</v>
      </c>
    </row>
    <row r="1026" spans="1:6" ht="16.5" customHeight="1">
      <c r="A1026" s="7"/>
      <c r="B1026" s="7"/>
      <c r="C1026" s="25"/>
      <c r="D1026" s="7">
        <v>21406</v>
      </c>
      <c r="E1026" s="8" t="s">
        <v>1484</v>
      </c>
      <c r="F1026" s="9">
        <f>SUM(F1027:F1030)</f>
        <v>0</v>
      </c>
    </row>
    <row r="1027" spans="1:6" ht="16.5" customHeight="1">
      <c r="A1027" s="7"/>
      <c r="B1027" s="7"/>
      <c r="C1027" s="25"/>
      <c r="D1027" s="7">
        <v>2140601</v>
      </c>
      <c r="E1027" s="12" t="s">
        <v>1485</v>
      </c>
      <c r="F1027" s="13">
        <v>0</v>
      </c>
    </row>
    <row r="1028" spans="1:6" ht="16.5" customHeight="1">
      <c r="A1028" s="7"/>
      <c r="B1028" s="7"/>
      <c r="C1028" s="25"/>
      <c r="D1028" s="7">
        <v>2140602</v>
      </c>
      <c r="E1028" s="12" t="s">
        <v>1486</v>
      </c>
      <c r="F1028" s="13">
        <v>0</v>
      </c>
    </row>
    <row r="1029" spans="1:6" ht="16.5" customHeight="1">
      <c r="A1029" s="7"/>
      <c r="B1029" s="7"/>
      <c r="C1029" s="25"/>
      <c r="D1029" s="7">
        <v>2140603</v>
      </c>
      <c r="E1029" s="12" t="s">
        <v>1487</v>
      </c>
      <c r="F1029" s="13">
        <v>0</v>
      </c>
    </row>
    <row r="1030" spans="1:6" ht="16.5" customHeight="1">
      <c r="A1030" s="7"/>
      <c r="B1030" s="7"/>
      <c r="C1030" s="25"/>
      <c r="D1030" s="7">
        <v>2140699</v>
      </c>
      <c r="E1030" s="12" t="s">
        <v>1488</v>
      </c>
      <c r="F1030" s="13">
        <v>0</v>
      </c>
    </row>
    <row r="1031" spans="1:6" ht="16.5" customHeight="1">
      <c r="A1031" s="7"/>
      <c r="B1031" s="7"/>
      <c r="C1031" s="25"/>
      <c r="D1031" s="7">
        <v>21499</v>
      </c>
      <c r="E1031" s="8" t="s">
        <v>1489</v>
      </c>
      <c r="F1031" s="9">
        <f>SUM(F1032:F1033)</f>
        <v>0</v>
      </c>
    </row>
    <row r="1032" spans="1:6" ht="16.5" customHeight="1">
      <c r="A1032" s="7"/>
      <c r="B1032" s="7"/>
      <c r="C1032" s="25"/>
      <c r="D1032" s="7">
        <v>2149901</v>
      </c>
      <c r="E1032" s="12" t="s">
        <v>1490</v>
      </c>
      <c r="F1032" s="13">
        <v>0</v>
      </c>
    </row>
    <row r="1033" spans="1:6" ht="16.5" customHeight="1">
      <c r="A1033" s="7"/>
      <c r="B1033" s="7"/>
      <c r="C1033" s="25"/>
      <c r="D1033" s="7">
        <v>2149999</v>
      </c>
      <c r="E1033" s="12" t="s">
        <v>1491</v>
      </c>
      <c r="F1033" s="13">
        <v>0</v>
      </c>
    </row>
    <row r="1034" spans="1:6" ht="16.5" customHeight="1">
      <c r="A1034" s="7"/>
      <c r="B1034" s="7"/>
      <c r="C1034" s="25"/>
      <c r="D1034" s="7">
        <v>215</v>
      </c>
      <c r="E1034" s="8" t="s">
        <v>1492</v>
      </c>
      <c r="F1034" s="9">
        <f>F1035+F1045+F1061+F1066+F1080+F1087+F1094</f>
        <v>11</v>
      </c>
    </row>
    <row r="1035" spans="1:6" ht="16.5" customHeight="1">
      <c r="A1035" s="7"/>
      <c r="B1035" s="7"/>
      <c r="C1035" s="25"/>
      <c r="D1035" s="7">
        <v>21501</v>
      </c>
      <c r="E1035" s="8" t="s">
        <v>1493</v>
      </c>
      <c r="F1035" s="9">
        <f>SUM(F1036:F1044)</f>
        <v>0</v>
      </c>
    </row>
    <row r="1036" spans="1:6" ht="16.5" customHeight="1">
      <c r="A1036" s="7"/>
      <c r="B1036" s="7"/>
      <c r="C1036" s="25"/>
      <c r="D1036" s="7">
        <v>2150101</v>
      </c>
      <c r="E1036" s="12" t="s">
        <v>707</v>
      </c>
      <c r="F1036" s="13">
        <v>0</v>
      </c>
    </row>
    <row r="1037" spans="1:6" ht="16.5" customHeight="1">
      <c r="A1037" s="7"/>
      <c r="B1037" s="7"/>
      <c r="C1037" s="25"/>
      <c r="D1037" s="7">
        <v>2150102</v>
      </c>
      <c r="E1037" s="12" t="s">
        <v>708</v>
      </c>
      <c r="F1037" s="13">
        <v>0</v>
      </c>
    </row>
    <row r="1038" spans="1:6" ht="16.5" customHeight="1">
      <c r="A1038" s="7"/>
      <c r="B1038" s="7"/>
      <c r="C1038" s="25"/>
      <c r="D1038" s="7">
        <v>2150103</v>
      </c>
      <c r="E1038" s="12" t="s">
        <v>709</v>
      </c>
      <c r="F1038" s="13">
        <v>0</v>
      </c>
    </row>
    <row r="1039" spans="1:6" ht="16.5" customHeight="1">
      <c r="A1039" s="7"/>
      <c r="B1039" s="7"/>
      <c r="C1039" s="25"/>
      <c r="D1039" s="7">
        <v>2150104</v>
      </c>
      <c r="E1039" s="12" t="s">
        <v>1494</v>
      </c>
      <c r="F1039" s="13">
        <v>0</v>
      </c>
    </row>
    <row r="1040" spans="1:6" ht="16.5" customHeight="1">
      <c r="A1040" s="7"/>
      <c r="B1040" s="7"/>
      <c r="C1040" s="25"/>
      <c r="D1040" s="7">
        <v>2150105</v>
      </c>
      <c r="E1040" s="12" t="s">
        <v>1495</v>
      </c>
      <c r="F1040" s="13">
        <v>0</v>
      </c>
    </row>
    <row r="1041" spans="1:6" ht="16.5" customHeight="1">
      <c r="A1041" s="7"/>
      <c r="B1041" s="7"/>
      <c r="C1041" s="25"/>
      <c r="D1041" s="7">
        <v>2150106</v>
      </c>
      <c r="E1041" s="12" t="s">
        <v>1496</v>
      </c>
      <c r="F1041" s="13">
        <v>0</v>
      </c>
    </row>
    <row r="1042" spans="1:6" ht="16.5" customHeight="1">
      <c r="A1042" s="7"/>
      <c r="B1042" s="7"/>
      <c r="C1042" s="25"/>
      <c r="D1042" s="7">
        <v>2150107</v>
      </c>
      <c r="E1042" s="12" t="s">
        <v>1497</v>
      </c>
      <c r="F1042" s="13">
        <v>0</v>
      </c>
    </row>
    <row r="1043" spans="1:6" ht="16.5" customHeight="1">
      <c r="A1043" s="7"/>
      <c r="B1043" s="7"/>
      <c r="C1043" s="25"/>
      <c r="D1043" s="7">
        <v>2150108</v>
      </c>
      <c r="E1043" s="12" t="s">
        <v>1498</v>
      </c>
      <c r="F1043" s="13">
        <v>0</v>
      </c>
    </row>
    <row r="1044" spans="1:6" ht="16.5" customHeight="1">
      <c r="A1044" s="7"/>
      <c r="B1044" s="7"/>
      <c r="C1044" s="25"/>
      <c r="D1044" s="7">
        <v>2150199</v>
      </c>
      <c r="E1044" s="12" t="s">
        <v>1499</v>
      </c>
      <c r="F1044" s="13">
        <v>0</v>
      </c>
    </row>
    <row r="1045" spans="1:6" ht="16.5" customHeight="1">
      <c r="A1045" s="7"/>
      <c r="B1045" s="7"/>
      <c r="C1045" s="25"/>
      <c r="D1045" s="7">
        <v>21502</v>
      </c>
      <c r="E1045" s="8" t="s">
        <v>1500</v>
      </c>
      <c r="F1045" s="9">
        <f>SUM(F1046:F1060)</f>
        <v>0</v>
      </c>
    </row>
    <row r="1046" spans="1:6" ht="16.5" customHeight="1">
      <c r="A1046" s="7"/>
      <c r="B1046" s="7"/>
      <c r="C1046" s="25"/>
      <c r="D1046" s="7">
        <v>2150201</v>
      </c>
      <c r="E1046" s="12" t="s">
        <v>707</v>
      </c>
      <c r="F1046" s="13">
        <v>0</v>
      </c>
    </row>
    <row r="1047" spans="1:6" ht="16.5" customHeight="1">
      <c r="A1047" s="7"/>
      <c r="B1047" s="7"/>
      <c r="C1047" s="25"/>
      <c r="D1047" s="7">
        <v>2150202</v>
      </c>
      <c r="E1047" s="12" t="s">
        <v>708</v>
      </c>
      <c r="F1047" s="13">
        <v>0</v>
      </c>
    </row>
    <row r="1048" spans="1:6" ht="16.5" customHeight="1">
      <c r="A1048" s="7"/>
      <c r="B1048" s="7"/>
      <c r="C1048" s="25"/>
      <c r="D1048" s="7">
        <v>2150203</v>
      </c>
      <c r="E1048" s="12" t="s">
        <v>709</v>
      </c>
      <c r="F1048" s="13">
        <v>0</v>
      </c>
    </row>
    <row r="1049" spans="1:6" ht="16.5" customHeight="1">
      <c r="A1049" s="7"/>
      <c r="B1049" s="7"/>
      <c r="C1049" s="25"/>
      <c r="D1049" s="7">
        <v>2150204</v>
      </c>
      <c r="E1049" s="12" t="s">
        <v>1501</v>
      </c>
      <c r="F1049" s="13">
        <v>0</v>
      </c>
    </row>
    <row r="1050" spans="1:6" ht="16.5" customHeight="1">
      <c r="A1050" s="7"/>
      <c r="B1050" s="7"/>
      <c r="C1050" s="25"/>
      <c r="D1050" s="7">
        <v>2150205</v>
      </c>
      <c r="E1050" s="12" t="s">
        <v>1502</v>
      </c>
      <c r="F1050" s="13">
        <v>0</v>
      </c>
    </row>
    <row r="1051" spans="1:6" ht="16.5" customHeight="1">
      <c r="A1051" s="7"/>
      <c r="B1051" s="7"/>
      <c r="C1051" s="25"/>
      <c r="D1051" s="7">
        <v>2150206</v>
      </c>
      <c r="E1051" s="12" t="s">
        <v>1503</v>
      </c>
      <c r="F1051" s="13">
        <v>0</v>
      </c>
    </row>
    <row r="1052" spans="1:6" ht="16.5" customHeight="1">
      <c r="A1052" s="7"/>
      <c r="B1052" s="7"/>
      <c r="C1052" s="25"/>
      <c r="D1052" s="7">
        <v>2150207</v>
      </c>
      <c r="E1052" s="12" t="s">
        <v>1504</v>
      </c>
      <c r="F1052" s="13">
        <v>0</v>
      </c>
    </row>
    <row r="1053" spans="1:6" ht="16.5" customHeight="1">
      <c r="A1053" s="7"/>
      <c r="B1053" s="7"/>
      <c r="C1053" s="25"/>
      <c r="D1053" s="7">
        <v>2150208</v>
      </c>
      <c r="E1053" s="12" t="s">
        <v>1505</v>
      </c>
      <c r="F1053" s="13">
        <v>0</v>
      </c>
    </row>
    <row r="1054" spans="1:6" ht="16.5" customHeight="1">
      <c r="A1054" s="7"/>
      <c r="B1054" s="7"/>
      <c r="C1054" s="25"/>
      <c r="D1054" s="7">
        <v>2150209</v>
      </c>
      <c r="E1054" s="12" t="s">
        <v>1506</v>
      </c>
      <c r="F1054" s="13">
        <v>0</v>
      </c>
    </row>
    <row r="1055" spans="1:6" ht="16.5" customHeight="1">
      <c r="A1055" s="7"/>
      <c r="B1055" s="7"/>
      <c r="C1055" s="25"/>
      <c r="D1055" s="7">
        <v>2150210</v>
      </c>
      <c r="E1055" s="12" t="s">
        <v>1507</v>
      </c>
      <c r="F1055" s="13">
        <v>0</v>
      </c>
    </row>
    <row r="1056" spans="1:6" ht="16.5" customHeight="1">
      <c r="A1056" s="7"/>
      <c r="B1056" s="7"/>
      <c r="C1056" s="25"/>
      <c r="D1056" s="7">
        <v>2150212</v>
      </c>
      <c r="E1056" s="12" t="s">
        <v>1508</v>
      </c>
      <c r="F1056" s="13">
        <v>0</v>
      </c>
    </row>
    <row r="1057" spans="1:6" ht="16.5" customHeight="1">
      <c r="A1057" s="7"/>
      <c r="B1057" s="7"/>
      <c r="C1057" s="25"/>
      <c r="D1057" s="7">
        <v>2150213</v>
      </c>
      <c r="E1057" s="12" t="s">
        <v>1509</v>
      </c>
      <c r="F1057" s="13">
        <v>0</v>
      </c>
    </row>
    <row r="1058" spans="1:6" ht="16.5" customHeight="1">
      <c r="A1058" s="7"/>
      <c r="B1058" s="7"/>
      <c r="C1058" s="25"/>
      <c r="D1058" s="7">
        <v>2150214</v>
      </c>
      <c r="E1058" s="12" t="s">
        <v>1510</v>
      </c>
      <c r="F1058" s="13">
        <v>0</v>
      </c>
    </row>
    <row r="1059" spans="1:6" ht="16.5" customHeight="1">
      <c r="A1059" s="7"/>
      <c r="B1059" s="7"/>
      <c r="C1059" s="25"/>
      <c r="D1059" s="7">
        <v>2150215</v>
      </c>
      <c r="E1059" s="12" t="s">
        <v>1511</v>
      </c>
      <c r="F1059" s="13">
        <v>0</v>
      </c>
    </row>
    <row r="1060" spans="1:6" ht="16.5" customHeight="1">
      <c r="A1060" s="7"/>
      <c r="B1060" s="7"/>
      <c r="C1060" s="25"/>
      <c r="D1060" s="7">
        <v>2150299</v>
      </c>
      <c r="E1060" s="12" t="s">
        <v>1512</v>
      </c>
      <c r="F1060" s="13">
        <v>0</v>
      </c>
    </row>
    <row r="1061" spans="1:6" ht="16.5" customHeight="1">
      <c r="A1061" s="7"/>
      <c r="B1061" s="7"/>
      <c r="C1061" s="25"/>
      <c r="D1061" s="7">
        <v>21503</v>
      </c>
      <c r="E1061" s="8" t="s">
        <v>1513</v>
      </c>
      <c r="F1061" s="9">
        <f>SUM(F1062:F1065)</f>
        <v>0</v>
      </c>
    </row>
    <row r="1062" spans="1:6" ht="16.5" customHeight="1">
      <c r="A1062" s="7"/>
      <c r="B1062" s="7"/>
      <c r="C1062" s="25"/>
      <c r="D1062" s="7">
        <v>2150301</v>
      </c>
      <c r="E1062" s="12" t="s">
        <v>707</v>
      </c>
      <c r="F1062" s="13">
        <v>0</v>
      </c>
    </row>
    <row r="1063" spans="1:6" ht="16.5" customHeight="1">
      <c r="A1063" s="7"/>
      <c r="B1063" s="7"/>
      <c r="C1063" s="25"/>
      <c r="D1063" s="7">
        <v>2150302</v>
      </c>
      <c r="E1063" s="12" t="s">
        <v>708</v>
      </c>
      <c r="F1063" s="13">
        <v>0</v>
      </c>
    </row>
    <row r="1064" spans="1:6" ht="16.5" customHeight="1">
      <c r="A1064" s="7"/>
      <c r="B1064" s="7"/>
      <c r="C1064" s="25"/>
      <c r="D1064" s="7">
        <v>2150303</v>
      </c>
      <c r="E1064" s="12" t="s">
        <v>709</v>
      </c>
      <c r="F1064" s="13">
        <v>0</v>
      </c>
    </row>
    <row r="1065" spans="1:6" ht="16.5" customHeight="1">
      <c r="A1065" s="7"/>
      <c r="B1065" s="7"/>
      <c r="C1065" s="25"/>
      <c r="D1065" s="7">
        <v>2150399</v>
      </c>
      <c r="E1065" s="12" t="s">
        <v>1514</v>
      </c>
      <c r="F1065" s="13">
        <v>0</v>
      </c>
    </row>
    <row r="1066" spans="1:6" ht="16.5" customHeight="1">
      <c r="A1066" s="7"/>
      <c r="B1066" s="7"/>
      <c r="C1066" s="25"/>
      <c r="D1066" s="7">
        <v>21505</v>
      </c>
      <c r="E1066" s="8" t="s">
        <v>1515</v>
      </c>
      <c r="F1066" s="9">
        <f>SUM(F1067:F1079)</f>
        <v>11</v>
      </c>
    </row>
    <row r="1067" spans="1:6" ht="16.5" customHeight="1">
      <c r="A1067" s="7"/>
      <c r="B1067" s="7"/>
      <c r="C1067" s="25"/>
      <c r="D1067" s="7">
        <v>2150501</v>
      </c>
      <c r="E1067" s="12" t="s">
        <v>707</v>
      </c>
      <c r="F1067" s="13">
        <v>0</v>
      </c>
    </row>
    <row r="1068" spans="1:6" ht="16.5" customHeight="1">
      <c r="A1068" s="7"/>
      <c r="B1068" s="7"/>
      <c r="C1068" s="25"/>
      <c r="D1068" s="7">
        <v>2150502</v>
      </c>
      <c r="E1068" s="12" t="s">
        <v>708</v>
      </c>
      <c r="F1068" s="13">
        <v>0</v>
      </c>
    </row>
    <row r="1069" spans="1:6" ht="16.5" customHeight="1">
      <c r="A1069" s="7"/>
      <c r="B1069" s="7"/>
      <c r="C1069" s="25"/>
      <c r="D1069" s="7">
        <v>2150503</v>
      </c>
      <c r="E1069" s="12" t="s">
        <v>709</v>
      </c>
      <c r="F1069" s="13">
        <v>0</v>
      </c>
    </row>
    <row r="1070" spans="1:6" ht="16.5" customHeight="1">
      <c r="A1070" s="7"/>
      <c r="B1070" s="7"/>
      <c r="C1070" s="25"/>
      <c r="D1070" s="7">
        <v>2150505</v>
      </c>
      <c r="E1070" s="12" t="s">
        <v>1516</v>
      </c>
      <c r="F1070" s="13">
        <v>0</v>
      </c>
    </row>
    <row r="1071" spans="1:6" ht="16.5" customHeight="1">
      <c r="A1071" s="7"/>
      <c r="B1071" s="7"/>
      <c r="C1071" s="25"/>
      <c r="D1071" s="7">
        <v>2150506</v>
      </c>
      <c r="E1071" s="12" t="s">
        <v>1517</v>
      </c>
      <c r="F1071" s="13">
        <v>0</v>
      </c>
    </row>
    <row r="1072" spans="1:6" ht="16.5" customHeight="1">
      <c r="A1072" s="7"/>
      <c r="B1072" s="7"/>
      <c r="C1072" s="25"/>
      <c r="D1072" s="7">
        <v>2150507</v>
      </c>
      <c r="E1072" s="12" t="s">
        <v>1518</v>
      </c>
      <c r="F1072" s="13">
        <v>0</v>
      </c>
    </row>
    <row r="1073" spans="1:6" ht="16.5" customHeight="1">
      <c r="A1073" s="7"/>
      <c r="B1073" s="7"/>
      <c r="C1073" s="25"/>
      <c r="D1073" s="7">
        <v>2150508</v>
      </c>
      <c r="E1073" s="12" t="s">
        <v>1519</v>
      </c>
      <c r="F1073" s="13">
        <v>0</v>
      </c>
    </row>
    <row r="1074" spans="1:6" ht="16.5" customHeight="1">
      <c r="A1074" s="7"/>
      <c r="B1074" s="7"/>
      <c r="C1074" s="25"/>
      <c r="D1074" s="7">
        <v>2150509</v>
      </c>
      <c r="E1074" s="12" t="s">
        <v>1520</v>
      </c>
      <c r="F1074" s="13">
        <v>0</v>
      </c>
    </row>
    <row r="1075" spans="1:6" ht="16.5" customHeight="1">
      <c r="A1075" s="7"/>
      <c r="B1075" s="7"/>
      <c r="C1075" s="25"/>
      <c r="D1075" s="7">
        <v>2150510</v>
      </c>
      <c r="E1075" s="12" t="s">
        <v>1521</v>
      </c>
      <c r="F1075" s="13">
        <v>0</v>
      </c>
    </row>
    <row r="1076" spans="1:6" ht="16.5" customHeight="1">
      <c r="A1076" s="7"/>
      <c r="B1076" s="7"/>
      <c r="C1076" s="25"/>
      <c r="D1076" s="7">
        <v>2150511</v>
      </c>
      <c r="E1076" s="12" t="s">
        <v>1522</v>
      </c>
      <c r="F1076" s="13">
        <v>0</v>
      </c>
    </row>
    <row r="1077" spans="1:6" ht="16.5" customHeight="1">
      <c r="A1077" s="7"/>
      <c r="B1077" s="7"/>
      <c r="C1077" s="25"/>
      <c r="D1077" s="7">
        <v>2150513</v>
      </c>
      <c r="E1077" s="12" t="s">
        <v>1467</v>
      </c>
      <c r="F1077" s="13">
        <v>0</v>
      </c>
    </row>
    <row r="1078" spans="1:6" ht="16.5" customHeight="1">
      <c r="A1078" s="7"/>
      <c r="B1078" s="7"/>
      <c r="C1078" s="25"/>
      <c r="D1078" s="7">
        <v>2150515</v>
      </c>
      <c r="E1078" s="12" t="s">
        <v>1523</v>
      </c>
      <c r="F1078" s="13">
        <v>0</v>
      </c>
    </row>
    <row r="1079" spans="1:6" ht="16.5" customHeight="1">
      <c r="A1079" s="7"/>
      <c r="B1079" s="7"/>
      <c r="C1079" s="25"/>
      <c r="D1079" s="7">
        <v>2150599</v>
      </c>
      <c r="E1079" s="12" t="s">
        <v>1524</v>
      </c>
      <c r="F1079" s="13">
        <v>11</v>
      </c>
    </row>
    <row r="1080" spans="1:6" ht="16.5" customHeight="1">
      <c r="A1080" s="7"/>
      <c r="B1080" s="7"/>
      <c r="C1080" s="25"/>
      <c r="D1080" s="7">
        <v>21507</v>
      </c>
      <c r="E1080" s="8" t="s">
        <v>1525</v>
      </c>
      <c r="F1080" s="9">
        <f>SUM(F1081:F1086)</f>
        <v>0</v>
      </c>
    </row>
    <row r="1081" spans="1:6" ht="16.5" customHeight="1">
      <c r="A1081" s="7"/>
      <c r="B1081" s="7"/>
      <c r="C1081" s="25"/>
      <c r="D1081" s="7">
        <v>2150701</v>
      </c>
      <c r="E1081" s="12" t="s">
        <v>707</v>
      </c>
      <c r="F1081" s="13">
        <v>0</v>
      </c>
    </row>
    <row r="1082" spans="1:6" ht="16.5" customHeight="1">
      <c r="A1082" s="7"/>
      <c r="B1082" s="7"/>
      <c r="C1082" s="25"/>
      <c r="D1082" s="7">
        <v>2150702</v>
      </c>
      <c r="E1082" s="12" t="s">
        <v>708</v>
      </c>
      <c r="F1082" s="13">
        <v>0</v>
      </c>
    </row>
    <row r="1083" spans="1:6" ht="16.5" customHeight="1">
      <c r="A1083" s="7"/>
      <c r="B1083" s="7"/>
      <c r="C1083" s="25"/>
      <c r="D1083" s="7">
        <v>2150703</v>
      </c>
      <c r="E1083" s="12" t="s">
        <v>709</v>
      </c>
      <c r="F1083" s="13">
        <v>0</v>
      </c>
    </row>
    <row r="1084" spans="1:6" ht="16.5" customHeight="1">
      <c r="A1084" s="7"/>
      <c r="B1084" s="7"/>
      <c r="C1084" s="25"/>
      <c r="D1084" s="7">
        <v>2150704</v>
      </c>
      <c r="E1084" s="12" t="s">
        <v>1526</v>
      </c>
      <c r="F1084" s="13">
        <v>0</v>
      </c>
    </row>
    <row r="1085" spans="1:6" ht="16.5" customHeight="1">
      <c r="A1085" s="7"/>
      <c r="B1085" s="7"/>
      <c r="C1085" s="25"/>
      <c r="D1085" s="7">
        <v>2150705</v>
      </c>
      <c r="E1085" s="12" t="s">
        <v>1527</v>
      </c>
      <c r="F1085" s="13">
        <v>0</v>
      </c>
    </row>
    <row r="1086" spans="1:6" ht="16.5" customHeight="1">
      <c r="A1086" s="7"/>
      <c r="B1086" s="7"/>
      <c r="C1086" s="25"/>
      <c r="D1086" s="7">
        <v>2150799</v>
      </c>
      <c r="E1086" s="12" t="s">
        <v>1528</v>
      </c>
      <c r="F1086" s="13">
        <v>0</v>
      </c>
    </row>
    <row r="1087" spans="1:6" ht="16.5" customHeight="1">
      <c r="A1087" s="7"/>
      <c r="B1087" s="7"/>
      <c r="C1087" s="25"/>
      <c r="D1087" s="7">
        <v>21508</v>
      </c>
      <c r="E1087" s="8" t="s">
        <v>1529</v>
      </c>
      <c r="F1087" s="9">
        <f>SUM(F1088:F1093)</f>
        <v>0</v>
      </c>
    </row>
    <row r="1088" spans="1:6" ht="16.5" customHeight="1">
      <c r="A1088" s="7"/>
      <c r="B1088" s="7"/>
      <c r="C1088" s="25"/>
      <c r="D1088" s="7">
        <v>2150801</v>
      </c>
      <c r="E1088" s="12" t="s">
        <v>707</v>
      </c>
      <c r="F1088" s="13">
        <v>0</v>
      </c>
    </row>
    <row r="1089" spans="1:6" ht="16.5" customHeight="1">
      <c r="A1089" s="7"/>
      <c r="B1089" s="7"/>
      <c r="C1089" s="25"/>
      <c r="D1089" s="7">
        <v>2150802</v>
      </c>
      <c r="E1089" s="12" t="s">
        <v>708</v>
      </c>
      <c r="F1089" s="13">
        <v>0</v>
      </c>
    </row>
    <row r="1090" spans="1:6" ht="16.5" customHeight="1">
      <c r="A1090" s="7"/>
      <c r="B1090" s="7"/>
      <c r="C1090" s="25"/>
      <c r="D1090" s="7">
        <v>2150803</v>
      </c>
      <c r="E1090" s="12" t="s">
        <v>709</v>
      </c>
      <c r="F1090" s="13">
        <v>0</v>
      </c>
    </row>
    <row r="1091" spans="1:6" ht="16.5" customHeight="1">
      <c r="A1091" s="7"/>
      <c r="B1091" s="7"/>
      <c r="C1091" s="25"/>
      <c r="D1091" s="7">
        <v>2150804</v>
      </c>
      <c r="E1091" s="12" t="s">
        <v>1530</v>
      </c>
      <c r="F1091" s="13">
        <v>0</v>
      </c>
    </row>
    <row r="1092" spans="1:6" ht="16.5" customHeight="1">
      <c r="A1092" s="7"/>
      <c r="B1092" s="7"/>
      <c r="C1092" s="25"/>
      <c r="D1092" s="7">
        <v>2150805</v>
      </c>
      <c r="E1092" s="12" t="s">
        <v>1531</v>
      </c>
      <c r="F1092" s="13">
        <v>0</v>
      </c>
    </row>
    <row r="1093" spans="1:6" ht="16.5" customHeight="1">
      <c r="A1093" s="7"/>
      <c r="B1093" s="7"/>
      <c r="C1093" s="25"/>
      <c r="D1093" s="7">
        <v>2150899</v>
      </c>
      <c r="E1093" s="12" t="s">
        <v>1532</v>
      </c>
      <c r="F1093" s="13">
        <v>0</v>
      </c>
    </row>
    <row r="1094" spans="1:6" ht="16.5" customHeight="1">
      <c r="A1094" s="7"/>
      <c r="B1094" s="7"/>
      <c r="C1094" s="25"/>
      <c r="D1094" s="7">
        <v>21599</v>
      </c>
      <c r="E1094" s="8" t="s">
        <v>1533</v>
      </c>
      <c r="F1094" s="9">
        <f>SUM(F1095:F1099)</f>
        <v>0</v>
      </c>
    </row>
    <row r="1095" spans="1:6" ht="16.5" customHeight="1">
      <c r="A1095" s="7"/>
      <c r="B1095" s="7"/>
      <c r="C1095" s="25"/>
      <c r="D1095" s="7">
        <v>2159901</v>
      </c>
      <c r="E1095" s="12" t="s">
        <v>1534</v>
      </c>
      <c r="F1095" s="13">
        <v>0</v>
      </c>
    </row>
    <row r="1096" spans="1:6" ht="16.5" customHeight="1">
      <c r="A1096" s="7"/>
      <c r="B1096" s="7"/>
      <c r="C1096" s="25"/>
      <c r="D1096" s="7">
        <v>2159904</v>
      </c>
      <c r="E1096" s="12" t="s">
        <v>1535</v>
      </c>
      <c r="F1096" s="13">
        <v>0</v>
      </c>
    </row>
    <row r="1097" spans="1:6" ht="16.5" customHeight="1">
      <c r="A1097" s="7"/>
      <c r="B1097" s="7"/>
      <c r="C1097" s="25"/>
      <c r="D1097" s="7">
        <v>2159905</v>
      </c>
      <c r="E1097" s="12" t="s">
        <v>1536</v>
      </c>
      <c r="F1097" s="13">
        <v>0</v>
      </c>
    </row>
    <row r="1098" spans="1:6" ht="16.5" customHeight="1">
      <c r="A1098" s="7"/>
      <c r="B1098" s="7"/>
      <c r="C1098" s="25"/>
      <c r="D1098" s="7">
        <v>2159906</v>
      </c>
      <c r="E1098" s="12" t="s">
        <v>1537</v>
      </c>
      <c r="F1098" s="13">
        <v>0</v>
      </c>
    </row>
    <row r="1099" spans="1:6" ht="16.5" customHeight="1">
      <c r="A1099" s="7"/>
      <c r="B1099" s="7"/>
      <c r="C1099" s="25"/>
      <c r="D1099" s="7">
        <v>2159999</v>
      </c>
      <c r="E1099" s="12" t="s">
        <v>1538</v>
      </c>
      <c r="F1099" s="13">
        <v>0</v>
      </c>
    </row>
    <row r="1100" spans="1:6" ht="16.5" customHeight="1">
      <c r="A1100" s="7"/>
      <c r="B1100" s="7"/>
      <c r="C1100" s="25"/>
      <c r="D1100" s="7">
        <v>216</v>
      </c>
      <c r="E1100" s="8" t="s">
        <v>1539</v>
      </c>
      <c r="F1100" s="9">
        <f>F1101+F1111+F1117</f>
        <v>0</v>
      </c>
    </row>
    <row r="1101" spans="1:6" ht="16.5" customHeight="1">
      <c r="A1101" s="7"/>
      <c r="B1101" s="7"/>
      <c r="C1101" s="25"/>
      <c r="D1101" s="7">
        <v>21602</v>
      </c>
      <c r="E1101" s="8" t="s">
        <v>1540</v>
      </c>
      <c r="F1101" s="9">
        <f>SUM(F1102:F1110)</f>
        <v>0</v>
      </c>
    </row>
    <row r="1102" spans="1:6" ht="16.5" customHeight="1">
      <c r="A1102" s="7"/>
      <c r="B1102" s="7"/>
      <c r="C1102" s="25"/>
      <c r="D1102" s="7">
        <v>2160201</v>
      </c>
      <c r="E1102" s="12" t="s">
        <v>707</v>
      </c>
      <c r="F1102" s="13">
        <v>0</v>
      </c>
    </row>
    <row r="1103" spans="1:6" ht="16.5" customHeight="1">
      <c r="A1103" s="7"/>
      <c r="B1103" s="7"/>
      <c r="C1103" s="25"/>
      <c r="D1103" s="7">
        <v>2160202</v>
      </c>
      <c r="E1103" s="12" t="s">
        <v>708</v>
      </c>
      <c r="F1103" s="13">
        <v>0</v>
      </c>
    </row>
    <row r="1104" spans="1:6" ht="16.5" customHeight="1">
      <c r="A1104" s="7"/>
      <c r="B1104" s="7"/>
      <c r="C1104" s="25"/>
      <c r="D1104" s="7">
        <v>2160203</v>
      </c>
      <c r="E1104" s="12" t="s">
        <v>709</v>
      </c>
      <c r="F1104" s="13">
        <v>0</v>
      </c>
    </row>
    <row r="1105" spans="1:6" ht="16.5" customHeight="1">
      <c r="A1105" s="7"/>
      <c r="B1105" s="7"/>
      <c r="C1105" s="25"/>
      <c r="D1105" s="7">
        <v>2160216</v>
      </c>
      <c r="E1105" s="12" t="s">
        <v>1541</v>
      </c>
      <c r="F1105" s="13">
        <v>0</v>
      </c>
    </row>
    <row r="1106" spans="1:6" ht="16.5" customHeight="1">
      <c r="A1106" s="7"/>
      <c r="B1106" s="7"/>
      <c r="C1106" s="25"/>
      <c r="D1106" s="7">
        <v>2160217</v>
      </c>
      <c r="E1106" s="12" t="s">
        <v>1542</v>
      </c>
      <c r="F1106" s="13">
        <v>0</v>
      </c>
    </row>
    <row r="1107" spans="1:6" ht="16.5" customHeight="1">
      <c r="A1107" s="7"/>
      <c r="B1107" s="7"/>
      <c r="C1107" s="25"/>
      <c r="D1107" s="7">
        <v>2160218</v>
      </c>
      <c r="E1107" s="12" t="s">
        <v>1543</v>
      </c>
      <c r="F1107" s="13">
        <v>0</v>
      </c>
    </row>
    <row r="1108" spans="1:6" ht="16.5" customHeight="1">
      <c r="A1108" s="7"/>
      <c r="B1108" s="7"/>
      <c r="C1108" s="25"/>
      <c r="D1108" s="7">
        <v>2160219</v>
      </c>
      <c r="E1108" s="12" t="s">
        <v>1544</v>
      </c>
      <c r="F1108" s="13">
        <v>0</v>
      </c>
    </row>
    <row r="1109" spans="1:6" ht="16.5" customHeight="1">
      <c r="A1109" s="7"/>
      <c r="B1109" s="7"/>
      <c r="C1109" s="25"/>
      <c r="D1109" s="7">
        <v>2160250</v>
      </c>
      <c r="E1109" s="12" t="s">
        <v>716</v>
      </c>
      <c r="F1109" s="13">
        <v>0</v>
      </c>
    </row>
    <row r="1110" spans="1:6" ht="16.5" customHeight="1">
      <c r="A1110" s="7"/>
      <c r="B1110" s="7"/>
      <c r="C1110" s="25"/>
      <c r="D1110" s="7">
        <v>2160299</v>
      </c>
      <c r="E1110" s="12" t="s">
        <v>1545</v>
      </c>
      <c r="F1110" s="13">
        <v>0</v>
      </c>
    </row>
    <row r="1111" spans="1:6" ht="16.5" customHeight="1">
      <c r="A1111" s="7"/>
      <c r="B1111" s="7"/>
      <c r="C1111" s="25"/>
      <c r="D1111" s="7">
        <v>21606</v>
      </c>
      <c r="E1111" s="8" t="s">
        <v>1546</v>
      </c>
      <c r="F1111" s="9">
        <f>SUM(F1112:F1116)</f>
        <v>0</v>
      </c>
    </row>
    <row r="1112" spans="1:6" ht="16.5" customHeight="1">
      <c r="A1112" s="7"/>
      <c r="B1112" s="7"/>
      <c r="C1112" s="25"/>
      <c r="D1112" s="7">
        <v>2160601</v>
      </c>
      <c r="E1112" s="12" t="s">
        <v>707</v>
      </c>
      <c r="F1112" s="13">
        <v>0</v>
      </c>
    </row>
    <row r="1113" spans="1:6" ht="16.5" customHeight="1">
      <c r="A1113" s="7"/>
      <c r="B1113" s="7"/>
      <c r="C1113" s="25"/>
      <c r="D1113" s="7">
        <v>2160602</v>
      </c>
      <c r="E1113" s="12" t="s">
        <v>708</v>
      </c>
      <c r="F1113" s="13">
        <v>0</v>
      </c>
    </row>
    <row r="1114" spans="1:6" ht="16.5" customHeight="1">
      <c r="A1114" s="7"/>
      <c r="B1114" s="7"/>
      <c r="C1114" s="25"/>
      <c r="D1114" s="7">
        <v>2160603</v>
      </c>
      <c r="E1114" s="12" t="s">
        <v>709</v>
      </c>
      <c r="F1114" s="13">
        <v>0</v>
      </c>
    </row>
    <row r="1115" spans="1:6" ht="16.5" customHeight="1">
      <c r="A1115" s="7"/>
      <c r="B1115" s="7"/>
      <c r="C1115" s="25"/>
      <c r="D1115" s="7">
        <v>2160607</v>
      </c>
      <c r="E1115" s="12" t="s">
        <v>1547</v>
      </c>
      <c r="F1115" s="13">
        <v>0</v>
      </c>
    </row>
    <row r="1116" spans="1:6" ht="16.5" customHeight="1">
      <c r="A1116" s="7"/>
      <c r="B1116" s="7"/>
      <c r="C1116" s="25"/>
      <c r="D1116" s="7">
        <v>2160699</v>
      </c>
      <c r="E1116" s="12" t="s">
        <v>1548</v>
      </c>
      <c r="F1116" s="13">
        <v>0</v>
      </c>
    </row>
    <row r="1117" spans="1:6" ht="16.5" customHeight="1">
      <c r="A1117" s="7"/>
      <c r="B1117" s="7"/>
      <c r="C1117" s="25"/>
      <c r="D1117" s="7">
        <v>21699</v>
      </c>
      <c r="E1117" s="8" t="s">
        <v>1549</v>
      </c>
      <c r="F1117" s="9">
        <f>SUM(F1118:F1119)</f>
        <v>0</v>
      </c>
    </row>
    <row r="1118" spans="1:6" ht="16.5" customHeight="1">
      <c r="A1118" s="7"/>
      <c r="B1118" s="7"/>
      <c r="C1118" s="25"/>
      <c r="D1118" s="7">
        <v>2169901</v>
      </c>
      <c r="E1118" s="12" t="s">
        <v>1550</v>
      </c>
      <c r="F1118" s="13">
        <v>0</v>
      </c>
    </row>
    <row r="1119" spans="1:6" ht="16.5" customHeight="1">
      <c r="A1119" s="7"/>
      <c r="B1119" s="7"/>
      <c r="C1119" s="25"/>
      <c r="D1119" s="7">
        <v>2169999</v>
      </c>
      <c r="E1119" s="12" t="s">
        <v>1551</v>
      </c>
      <c r="F1119" s="13">
        <v>0</v>
      </c>
    </row>
    <row r="1120" spans="1:6" ht="16.5" customHeight="1">
      <c r="A1120" s="7"/>
      <c r="B1120" s="7"/>
      <c r="C1120" s="25"/>
      <c r="D1120" s="7">
        <v>217</v>
      </c>
      <c r="E1120" s="8" t="s">
        <v>1552</v>
      </c>
      <c r="F1120" s="9">
        <f>F1121+F1128+F1138+F1144+F1147</f>
        <v>0</v>
      </c>
    </row>
    <row r="1121" spans="1:6" ht="16.5" customHeight="1">
      <c r="A1121" s="7"/>
      <c r="B1121" s="7"/>
      <c r="C1121" s="25"/>
      <c r="D1121" s="7">
        <v>21701</v>
      </c>
      <c r="E1121" s="8" t="s">
        <v>1553</v>
      </c>
      <c r="F1121" s="9">
        <f>SUM(F1122:F1127)</f>
        <v>0</v>
      </c>
    </row>
    <row r="1122" spans="1:6" ht="16.5" customHeight="1">
      <c r="A1122" s="7"/>
      <c r="B1122" s="7"/>
      <c r="C1122" s="25"/>
      <c r="D1122" s="7">
        <v>2170101</v>
      </c>
      <c r="E1122" s="12" t="s">
        <v>707</v>
      </c>
      <c r="F1122" s="13">
        <v>0</v>
      </c>
    </row>
    <row r="1123" spans="1:6" ht="16.5" customHeight="1">
      <c r="A1123" s="7"/>
      <c r="B1123" s="7"/>
      <c r="C1123" s="25"/>
      <c r="D1123" s="7">
        <v>2170102</v>
      </c>
      <c r="E1123" s="12" t="s">
        <v>708</v>
      </c>
      <c r="F1123" s="13">
        <v>0</v>
      </c>
    </row>
    <row r="1124" spans="1:6" ht="16.5" customHeight="1">
      <c r="A1124" s="7"/>
      <c r="B1124" s="7"/>
      <c r="C1124" s="25"/>
      <c r="D1124" s="7">
        <v>2170103</v>
      </c>
      <c r="E1124" s="12" t="s">
        <v>709</v>
      </c>
      <c r="F1124" s="13">
        <v>0</v>
      </c>
    </row>
    <row r="1125" spans="1:6" ht="16.5" customHeight="1">
      <c r="A1125" s="7"/>
      <c r="B1125" s="7"/>
      <c r="C1125" s="25"/>
      <c r="D1125" s="7">
        <v>2170104</v>
      </c>
      <c r="E1125" s="12" t="s">
        <v>1554</v>
      </c>
      <c r="F1125" s="13">
        <v>0</v>
      </c>
    </row>
    <row r="1126" spans="1:6" ht="16.5" customHeight="1">
      <c r="A1126" s="7"/>
      <c r="B1126" s="7"/>
      <c r="C1126" s="25"/>
      <c r="D1126" s="7">
        <v>2170150</v>
      </c>
      <c r="E1126" s="12" t="s">
        <v>716</v>
      </c>
      <c r="F1126" s="13">
        <v>0</v>
      </c>
    </row>
    <row r="1127" spans="1:6" ht="16.5" customHeight="1">
      <c r="A1127" s="7"/>
      <c r="B1127" s="7"/>
      <c r="C1127" s="25"/>
      <c r="D1127" s="7">
        <v>2170199</v>
      </c>
      <c r="E1127" s="12" t="s">
        <v>1555</v>
      </c>
      <c r="F1127" s="13">
        <v>0</v>
      </c>
    </row>
    <row r="1128" spans="1:6" ht="16.5" customHeight="1">
      <c r="A1128" s="7"/>
      <c r="B1128" s="7"/>
      <c r="C1128" s="25"/>
      <c r="D1128" s="7">
        <v>21702</v>
      </c>
      <c r="E1128" s="8" t="s">
        <v>1556</v>
      </c>
      <c r="F1128" s="9">
        <f>SUM(F1129:F1137)</f>
        <v>0</v>
      </c>
    </row>
    <row r="1129" spans="1:6" ht="16.5" customHeight="1">
      <c r="A1129" s="7"/>
      <c r="B1129" s="7"/>
      <c r="C1129" s="25"/>
      <c r="D1129" s="7">
        <v>2170201</v>
      </c>
      <c r="E1129" s="12" t="s">
        <v>1557</v>
      </c>
      <c r="F1129" s="13">
        <v>0</v>
      </c>
    </row>
    <row r="1130" spans="1:6" ht="16.5" customHeight="1">
      <c r="A1130" s="7"/>
      <c r="B1130" s="7"/>
      <c r="C1130" s="25"/>
      <c r="D1130" s="7">
        <v>2170202</v>
      </c>
      <c r="E1130" s="12" t="s">
        <v>1558</v>
      </c>
      <c r="F1130" s="13">
        <v>0</v>
      </c>
    </row>
    <row r="1131" spans="1:6" ht="16.5" customHeight="1">
      <c r="A1131" s="7"/>
      <c r="B1131" s="7"/>
      <c r="C1131" s="25"/>
      <c r="D1131" s="7">
        <v>2170203</v>
      </c>
      <c r="E1131" s="12" t="s">
        <v>1559</v>
      </c>
      <c r="F1131" s="13">
        <v>0</v>
      </c>
    </row>
    <row r="1132" spans="1:6" ht="16.5" customHeight="1">
      <c r="A1132" s="7"/>
      <c r="B1132" s="7"/>
      <c r="C1132" s="25"/>
      <c r="D1132" s="7">
        <v>2170204</v>
      </c>
      <c r="E1132" s="12" t="s">
        <v>1560</v>
      </c>
      <c r="F1132" s="13">
        <v>0</v>
      </c>
    </row>
    <row r="1133" spans="1:6" ht="16.5" customHeight="1">
      <c r="A1133" s="7"/>
      <c r="B1133" s="7"/>
      <c r="C1133" s="25"/>
      <c r="D1133" s="7">
        <v>2170205</v>
      </c>
      <c r="E1133" s="12" t="s">
        <v>1561</v>
      </c>
      <c r="F1133" s="13">
        <v>0</v>
      </c>
    </row>
    <row r="1134" spans="1:6" ht="16.5" customHeight="1">
      <c r="A1134" s="7"/>
      <c r="B1134" s="7"/>
      <c r="C1134" s="25"/>
      <c r="D1134" s="7">
        <v>2170206</v>
      </c>
      <c r="E1134" s="12" t="s">
        <v>1562</v>
      </c>
      <c r="F1134" s="13">
        <v>0</v>
      </c>
    </row>
    <row r="1135" spans="1:6" ht="16.5" customHeight="1">
      <c r="A1135" s="7"/>
      <c r="B1135" s="7"/>
      <c r="C1135" s="25"/>
      <c r="D1135" s="7">
        <v>2170207</v>
      </c>
      <c r="E1135" s="12" t="s">
        <v>1563</v>
      </c>
      <c r="F1135" s="13">
        <v>0</v>
      </c>
    </row>
    <row r="1136" spans="1:6" ht="16.5" customHeight="1">
      <c r="A1136" s="7"/>
      <c r="B1136" s="7"/>
      <c r="C1136" s="25"/>
      <c r="D1136" s="7">
        <v>2170208</v>
      </c>
      <c r="E1136" s="12" t="s">
        <v>1564</v>
      </c>
      <c r="F1136" s="13">
        <v>0</v>
      </c>
    </row>
    <row r="1137" spans="1:6" ht="16.5" customHeight="1">
      <c r="A1137" s="7"/>
      <c r="B1137" s="7"/>
      <c r="C1137" s="25"/>
      <c r="D1137" s="7">
        <v>2170299</v>
      </c>
      <c r="E1137" s="12" t="s">
        <v>1565</v>
      </c>
      <c r="F1137" s="13">
        <v>0</v>
      </c>
    </row>
    <row r="1138" spans="1:6" ht="16.5" customHeight="1">
      <c r="A1138" s="7"/>
      <c r="B1138" s="7"/>
      <c r="C1138" s="25"/>
      <c r="D1138" s="7">
        <v>21703</v>
      </c>
      <c r="E1138" s="8" t="s">
        <v>1566</v>
      </c>
      <c r="F1138" s="9">
        <f>SUM(F1139:F1143)</f>
        <v>0</v>
      </c>
    </row>
    <row r="1139" spans="1:6" ht="16.5" customHeight="1">
      <c r="A1139" s="7"/>
      <c r="B1139" s="7"/>
      <c r="C1139" s="25"/>
      <c r="D1139" s="7">
        <v>2170301</v>
      </c>
      <c r="E1139" s="12" t="s">
        <v>1567</v>
      </c>
      <c r="F1139" s="13">
        <v>0</v>
      </c>
    </row>
    <row r="1140" spans="1:6" ht="16.5" customHeight="1">
      <c r="A1140" s="7"/>
      <c r="B1140" s="7"/>
      <c r="C1140" s="25"/>
      <c r="D1140" s="7">
        <v>2170302</v>
      </c>
      <c r="E1140" s="12" t="s">
        <v>1568</v>
      </c>
      <c r="F1140" s="13">
        <v>0</v>
      </c>
    </row>
    <row r="1141" spans="1:6" ht="16.5" customHeight="1">
      <c r="A1141" s="7"/>
      <c r="B1141" s="7"/>
      <c r="C1141" s="25"/>
      <c r="D1141" s="7">
        <v>2170303</v>
      </c>
      <c r="E1141" s="12" t="s">
        <v>1569</v>
      </c>
      <c r="F1141" s="13">
        <v>0</v>
      </c>
    </row>
    <row r="1142" spans="1:6" ht="16.5" customHeight="1">
      <c r="A1142" s="7"/>
      <c r="B1142" s="7"/>
      <c r="C1142" s="25"/>
      <c r="D1142" s="7">
        <v>2170304</v>
      </c>
      <c r="E1142" s="12" t="s">
        <v>1570</v>
      </c>
      <c r="F1142" s="13">
        <v>0</v>
      </c>
    </row>
    <row r="1143" spans="1:6" ht="16.5" customHeight="1">
      <c r="A1143" s="7"/>
      <c r="B1143" s="7"/>
      <c r="C1143" s="30"/>
      <c r="D1143" s="7">
        <v>2170399</v>
      </c>
      <c r="E1143" s="12" t="s">
        <v>1571</v>
      </c>
      <c r="F1143" s="13">
        <v>0</v>
      </c>
    </row>
    <row r="1144" spans="1:6" ht="16.5" customHeight="1">
      <c r="A1144" s="7"/>
      <c r="B1144" s="7"/>
      <c r="C1144" s="25"/>
      <c r="D1144" s="7">
        <v>21704</v>
      </c>
      <c r="E1144" s="8" t="s">
        <v>1572</v>
      </c>
      <c r="F1144" s="9">
        <f>SUM(F1145:F1146)</f>
        <v>0</v>
      </c>
    </row>
    <row r="1145" spans="1:6" ht="16.5" customHeight="1">
      <c r="A1145" s="7"/>
      <c r="B1145" s="7"/>
      <c r="C1145" s="25"/>
      <c r="D1145" s="7">
        <v>2170401</v>
      </c>
      <c r="E1145" s="12" t="s">
        <v>1573</v>
      </c>
      <c r="F1145" s="13">
        <v>0</v>
      </c>
    </row>
    <row r="1146" spans="1:6" ht="16.5" customHeight="1">
      <c r="A1146" s="7"/>
      <c r="B1146" s="7"/>
      <c r="C1146" s="25"/>
      <c r="D1146" s="7">
        <v>2170499</v>
      </c>
      <c r="E1146" s="12" t="s">
        <v>1574</v>
      </c>
      <c r="F1146" s="13">
        <v>0</v>
      </c>
    </row>
    <row r="1147" spans="1:6" ht="16.5" customHeight="1">
      <c r="A1147" s="7"/>
      <c r="B1147" s="7"/>
      <c r="C1147" s="25"/>
      <c r="D1147" s="7">
        <v>21799</v>
      </c>
      <c r="E1147" s="8" t="s">
        <v>1575</v>
      </c>
      <c r="F1147" s="9">
        <f>F1148</f>
        <v>0</v>
      </c>
    </row>
    <row r="1148" spans="1:6" ht="16.5" customHeight="1">
      <c r="A1148" s="7"/>
      <c r="B1148" s="7"/>
      <c r="C1148" s="25"/>
      <c r="D1148" s="7">
        <v>2179901</v>
      </c>
      <c r="E1148" s="12" t="s">
        <v>1576</v>
      </c>
      <c r="F1148" s="13">
        <v>0</v>
      </c>
    </row>
    <row r="1149" spans="1:6" ht="16.5" customHeight="1">
      <c r="A1149" s="7"/>
      <c r="B1149" s="7"/>
      <c r="C1149" s="25"/>
      <c r="D1149" s="7">
        <v>219</v>
      </c>
      <c r="E1149" s="8" t="s">
        <v>1577</v>
      </c>
      <c r="F1149" s="9">
        <f>SUM(F1150:F1158)</f>
        <v>0</v>
      </c>
    </row>
    <row r="1150" spans="1:6" ht="16.5" customHeight="1">
      <c r="A1150" s="7"/>
      <c r="B1150" s="7"/>
      <c r="C1150" s="25"/>
      <c r="D1150" s="7">
        <v>21901</v>
      </c>
      <c r="E1150" s="8" t="s">
        <v>1578</v>
      </c>
      <c r="F1150" s="13">
        <v>0</v>
      </c>
    </row>
    <row r="1151" spans="1:6" ht="16.5" customHeight="1">
      <c r="A1151" s="7"/>
      <c r="B1151" s="7"/>
      <c r="C1151" s="25"/>
      <c r="D1151" s="7">
        <v>21902</v>
      </c>
      <c r="E1151" s="8" t="s">
        <v>1579</v>
      </c>
      <c r="F1151" s="13">
        <v>0</v>
      </c>
    </row>
    <row r="1152" spans="1:6" ht="16.5" customHeight="1">
      <c r="A1152" s="7"/>
      <c r="B1152" s="7"/>
      <c r="C1152" s="25"/>
      <c r="D1152" s="7">
        <v>21903</v>
      </c>
      <c r="E1152" s="8" t="s">
        <v>1580</v>
      </c>
      <c r="F1152" s="13">
        <v>0</v>
      </c>
    </row>
    <row r="1153" spans="1:6" ht="16.5" customHeight="1">
      <c r="A1153" s="7"/>
      <c r="B1153" s="7"/>
      <c r="C1153" s="25"/>
      <c r="D1153" s="7">
        <v>21904</v>
      </c>
      <c r="E1153" s="8" t="s">
        <v>1581</v>
      </c>
      <c r="F1153" s="13">
        <v>0</v>
      </c>
    </row>
    <row r="1154" spans="1:6" ht="16.5" customHeight="1">
      <c r="A1154" s="7"/>
      <c r="B1154" s="7"/>
      <c r="C1154" s="25"/>
      <c r="D1154" s="7">
        <v>21905</v>
      </c>
      <c r="E1154" s="8" t="s">
        <v>1582</v>
      </c>
      <c r="F1154" s="13">
        <v>0</v>
      </c>
    </row>
    <row r="1155" spans="1:6" ht="16.5" customHeight="1">
      <c r="A1155" s="7"/>
      <c r="B1155" s="7"/>
      <c r="C1155" s="25"/>
      <c r="D1155" s="7">
        <v>21906</v>
      </c>
      <c r="E1155" s="8" t="s">
        <v>1583</v>
      </c>
      <c r="F1155" s="13">
        <v>0</v>
      </c>
    </row>
    <row r="1156" spans="1:6" ht="16.5" customHeight="1">
      <c r="A1156" s="7"/>
      <c r="B1156" s="7"/>
      <c r="C1156" s="25"/>
      <c r="D1156" s="7">
        <v>21907</v>
      </c>
      <c r="E1156" s="8" t="s">
        <v>1584</v>
      </c>
      <c r="F1156" s="13">
        <v>0</v>
      </c>
    </row>
    <row r="1157" spans="1:6" ht="16.5" customHeight="1">
      <c r="A1157" s="7"/>
      <c r="B1157" s="7"/>
      <c r="C1157" s="25"/>
      <c r="D1157" s="7">
        <v>21908</v>
      </c>
      <c r="E1157" s="8" t="s">
        <v>1585</v>
      </c>
      <c r="F1157" s="13">
        <v>0</v>
      </c>
    </row>
    <row r="1158" spans="1:6" ht="16.5" customHeight="1">
      <c r="A1158" s="7"/>
      <c r="B1158" s="7"/>
      <c r="C1158" s="25"/>
      <c r="D1158" s="7">
        <v>21999</v>
      </c>
      <c r="E1158" s="8" t="s">
        <v>1586</v>
      </c>
      <c r="F1158" s="13">
        <v>0</v>
      </c>
    </row>
    <row r="1159" spans="1:6" ht="16.5" customHeight="1">
      <c r="A1159" s="7"/>
      <c r="B1159" s="7"/>
      <c r="C1159" s="25"/>
      <c r="D1159" s="7">
        <v>220</v>
      </c>
      <c r="E1159" s="8" t="s">
        <v>1587</v>
      </c>
      <c r="F1159" s="9">
        <f>F1160+F1187+F1202</f>
        <v>998</v>
      </c>
    </row>
    <row r="1160" spans="1:6" ht="16.5" customHeight="1">
      <c r="A1160" s="7"/>
      <c r="B1160" s="7"/>
      <c r="C1160" s="25"/>
      <c r="D1160" s="7">
        <v>22001</v>
      </c>
      <c r="E1160" s="8" t="s">
        <v>1588</v>
      </c>
      <c r="F1160" s="9">
        <f>SUM(F1161:F1186)</f>
        <v>998</v>
      </c>
    </row>
    <row r="1161" spans="1:6" ht="16.5" customHeight="1">
      <c r="A1161" s="7"/>
      <c r="B1161" s="7"/>
      <c r="C1161" s="25"/>
      <c r="D1161" s="7">
        <v>2200101</v>
      </c>
      <c r="E1161" s="12" t="s">
        <v>707</v>
      </c>
      <c r="F1161" s="13">
        <v>472</v>
      </c>
    </row>
    <row r="1162" spans="1:6" ht="16.5" customHeight="1">
      <c r="A1162" s="7"/>
      <c r="B1162" s="7"/>
      <c r="C1162" s="25"/>
      <c r="D1162" s="7">
        <v>2200102</v>
      </c>
      <c r="E1162" s="12" t="s">
        <v>708</v>
      </c>
      <c r="F1162" s="13">
        <v>38</v>
      </c>
    </row>
    <row r="1163" spans="1:6" ht="16.5" customHeight="1">
      <c r="A1163" s="7"/>
      <c r="B1163" s="7"/>
      <c r="C1163" s="25"/>
      <c r="D1163" s="7">
        <v>2200103</v>
      </c>
      <c r="E1163" s="12" t="s">
        <v>709</v>
      </c>
      <c r="F1163" s="13">
        <v>0</v>
      </c>
    </row>
    <row r="1164" spans="1:6" ht="16.5" customHeight="1">
      <c r="A1164" s="7"/>
      <c r="B1164" s="7"/>
      <c r="C1164" s="25"/>
      <c r="D1164" s="7">
        <v>2200104</v>
      </c>
      <c r="E1164" s="12" t="s">
        <v>1589</v>
      </c>
      <c r="F1164" s="13">
        <v>0</v>
      </c>
    </row>
    <row r="1165" spans="1:6" ht="16.5" customHeight="1">
      <c r="A1165" s="7"/>
      <c r="B1165" s="7"/>
      <c r="C1165" s="25"/>
      <c r="D1165" s="7">
        <v>2200106</v>
      </c>
      <c r="E1165" s="12" t="s">
        <v>1590</v>
      </c>
      <c r="F1165" s="13">
        <v>0</v>
      </c>
    </row>
    <row r="1166" spans="1:6" ht="16.5" customHeight="1">
      <c r="A1166" s="7"/>
      <c r="B1166" s="7"/>
      <c r="C1166" s="25"/>
      <c r="D1166" s="7">
        <v>2200107</v>
      </c>
      <c r="E1166" s="12" t="s">
        <v>1591</v>
      </c>
      <c r="F1166" s="13">
        <v>0</v>
      </c>
    </row>
    <row r="1167" spans="1:6" ht="16.5" customHeight="1">
      <c r="A1167" s="7"/>
      <c r="B1167" s="7"/>
      <c r="C1167" s="25"/>
      <c r="D1167" s="7">
        <v>2200108</v>
      </c>
      <c r="E1167" s="12" t="s">
        <v>1592</v>
      </c>
      <c r="F1167" s="13">
        <v>0</v>
      </c>
    </row>
    <row r="1168" spans="1:6" ht="16.5" customHeight="1">
      <c r="A1168" s="7"/>
      <c r="B1168" s="7"/>
      <c r="C1168" s="25"/>
      <c r="D1168" s="7">
        <v>2200109</v>
      </c>
      <c r="E1168" s="12" t="s">
        <v>1593</v>
      </c>
      <c r="F1168" s="13">
        <v>0</v>
      </c>
    </row>
    <row r="1169" spans="1:6" ht="16.5" customHeight="1">
      <c r="A1169" s="7"/>
      <c r="B1169" s="7"/>
      <c r="C1169" s="25"/>
      <c r="D1169" s="7">
        <v>2200112</v>
      </c>
      <c r="E1169" s="12" t="s">
        <v>1594</v>
      </c>
      <c r="F1169" s="13">
        <v>0</v>
      </c>
    </row>
    <row r="1170" spans="1:6" ht="16.5" customHeight="1">
      <c r="A1170" s="7"/>
      <c r="B1170" s="7"/>
      <c r="C1170" s="25"/>
      <c r="D1170" s="7">
        <v>2200113</v>
      </c>
      <c r="E1170" s="12" t="s">
        <v>1595</v>
      </c>
      <c r="F1170" s="13">
        <v>0</v>
      </c>
    </row>
    <row r="1171" spans="1:6" ht="16.5" customHeight="1">
      <c r="A1171" s="7"/>
      <c r="B1171" s="7"/>
      <c r="C1171" s="25"/>
      <c r="D1171" s="7">
        <v>2200114</v>
      </c>
      <c r="E1171" s="12" t="s">
        <v>1596</v>
      </c>
      <c r="F1171" s="13">
        <v>0</v>
      </c>
    </row>
    <row r="1172" spans="1:6" ht="16.5" customHeight="1">
      <c r="A1172" s="7"/>
      <c r="B1172" s="7"/>
      <c r="C1172" s="25"/>
      <c r="D1172" s="7">
        <v>2200115</v>
      </c>
      <c r="E1172" s="12" t="s">
        <v>1597</v>
      </c>
      <c r="F1172" s="13">
        <v>0</v>
      </c>
    </row>
    <row r="1173" spans="1:6" ht="16.5" customHeight="1">
      <c r="A1173" s="7"/>
      <c r="B1173" s="7"/>
      <c r="C1173" s="25"/>
      <c r="D1173" s="7">
        <v>2200116</v>
      </c>
      <c r="E1173" s="12" t="s">
        <v>1598</v>
      </c>
      <c r="F1173" s="13">
        <v>0</v>
      </c>
    </row>
    <row r="1174" spans="1:6" ht="16.5" customHeight="1">
      <c r="A1174" s="7"/>
      <c r="B1174" s="7"/>
      <c r="C1174" s="25"/>
      <c r="D1174" s="7">
        <v>2200119</v>
      </c>
      <c r="E1174" s="12" t="s">
        <v>1599</v>
      </c>
      <c r="F1174" s="13">
        <v>0</v>
      </c>
    </row>
    <row r="1175" spans="1:6" ht="16.5" customHeight="1">
      <c r="A1175" s="7"/>
      <c r="B1175" s="7"/>
      <c r="C1175" s="25"/>
      <c r="D1175" s="7">
        <v>2200120</v>
      </c>
      <c r="E1175" s="12" t="s">
        <v>1600</v>
      </c>
      <c r="F1175" s="13">
        <v>20</v>
      </c>
    </row>
    <row r="1176" spans="1:6" ht="16.5" customHeight="1">
      <c r="A1176" s="7"/>
      <c r="B1176" s="7"/>
      <c r="C1176" s="25"/>
      <c r="D1176" s="7">
        <v>2200121</v>
      </c>
      <c r="E1176" s="12" t="s">
        <v>1601</v>
      </c>
      <c r="F1176" s="13">
        <v>0</v>
      </c>
    </row>
    <row r="1177" spans="1:6" ht="16.5" customHeight="1">
      <c r="A1177" s="7"/>
      <c r="B1177" s="7"/>
      <c r="C1177" s="25"/>
      <c r="D1177" s="7">
        <v>2200122</v>
      </c>
      <c r="E1177" s="12" t="s">
        <v>1602</v>
      </c>
      <c r="F1177" s="13">
        <v>0</v>
      </c>
    </row>
    <row r="1178" spans="1:6" ht="16.5" customHeight="1">
      <c r="A1178" s="7"/>
      <c r="B1178" s="7"/>
      <c r="C1178" s="25"/>
      <c r="D1178" s="7">
        <v>2200123</v>
      </c>
      <c r="E1178" s="12" t="s">
        <v>1603</v>
      </c>
      <c r="F1178" s="13">
        <v>0</v>
      </c>
    </row>
    <row r="1179" spans="1:6" ht="16.5" customHeight="1">
      <c r="A1179" s="7"/>
      <c r="B1179" s="7"/>
      <c r="C1179" s="25"/>
      <c r="D1179" s="7">
        <v>2200124</v>
      </c>
      <c r="E1179" s="12" t="s">
        <v>1604</v>
      </c>
      <c r="F1179" s="13">
        <v>0</v>
      </c>
    </row>
    <row r="1180" spans="1:6" ht="16.5" customHeight="1">
      <c r="A1180" s="7"/>
      <c r="B1180" s="7"/>
      <c r="C1180" s="25"/>
      <c r="D1180" s="7">
        <v>2200125</v>
      </c>
      <c r="E1180" s="12" t="s">
        <v>1605</v>
      </c>
      <c r="F1180" s="13">
        <v>0</v>
      </c>
    </row>
    <row r="1181" spans="1:6" ht="16.5" customHeight="1">
      <c r="A1181" s="7"/>
      <c r="B1181" s="7"/>
      <c r="C1181" s="25"/>
      <c r="D1181" s="7">
        <v>2200126</v>
      </c>
      <c r="E1181" s="12" t="s">
        <v>1606</v>
      </c>
      <c r="F1181" s="13">
        <v>0</v>
      </c>
    </row>
    <row r="1182" spans="1:6" ht="16.5" customHeight="1">
      <c r="A1182" s="7"/>
      <c r="B1182" s="7"/>
      <c r="C1182" s="25"/>
      <c r="D1182" s="7">
        <v>2200127</v>
      </c>
      <c r="E1182" s="12" t="s">
        <v>1607</v>
      </c>
      <c r="F1182" s="13">
        <v>0</v>
      </c>
    </row>
    <row r="1183" spans="1:6" ht="16.5" customHeight="1">
      <c r="A1183" s="7"/>
      <c r="B1183" s="7"/>
      <c r="C1183" s="25"/>
      <c r="D1183" s="7">
        <v>2200128</v>
      </c>
      <c r="E1183" s="12" t="s">
        <v>1608</v>
      </c>
      <c r="F1183" s="13">
        <v>0</v>
      </c>
    </row>
    <row r="1184" spans="1:6" ht="16.5" customHeight="1">
      <c r="A1184" s="7"/>
      <c r="B1184" s="7"/>
      <c r="C1184" s="25"/>
      <c r="D1184" s="7">
        <v>2200129</v>
      </c>
      <c r="E1184" s="12" t="s">
        <v>1609</v>
      </c>
      <c r="F1184" s="13">
        <v>0</v>
      </c>
    </row>
    <row r="1185" spans="1:6" ht="16.5" customHeight="1">
      <c r="A1185" s="7"/>
      <c r="B1185" s="7"/>
      <c r="C1185" s="25"/>
      <c r="D1185" s="7">
        <v>2200150</v>
      </c>
      <c r="E1185" s="12" t="s">
        <v>716</v>
      </c>
      <c r="F1185" s="13">
        <v>459</v>
      </c>
    </row>
    <row r="1186" spans="1:6" ht="16.5" customHeight="1">
      <c r="A1186" s="7"/>
      <c r="B1186" s="7"/>
      <c r="C1186" s="25"/>
      <c r="D1186" s="7">
        <v>2200199</v>
      </c>
      <c r="E1186" s="12" t="s">
        <v>1610</v>
      </c>
      <c r="F1186" s="13">
        <v>9</v>
      </c>
    </row>
    <row r="1187" spans="1:6" ht="16.5" customHeight="1">
      <c r="A1187" s="7"/>
      <c r="B1187" s="7"/>
      <c r="C1187" s="25"/>
      <c r="D1187" s="7">
        <v>22005</v>
      </c>
      <c r="E1187" s="8" t="s">
        <v>1611</v>
      </c>
      <c r="F1187" s="9">
        <f>SUM(F1188:F1201)</f>
        <v>0</v>
      </c>
    </row>
    <row r="1188" spans="1:6" ht="16.5" customHeight="1">
      <c r="A1188" s="7"/>
      <c r="B1188" s="7"/>
      <c r="C1188" s="25"/>
      <c r="D1188" s="7">
        <v>2200501</v>
      </c>
      <c r="E1188" s="12" t="s">
        <v>707</v>
      </c>
      <c r="F1188" s="13">
        <v>0</v>
      </c>
    </row>
    <row r="1189" spans="1:6" ht="16.5" customHeight="1">
      <c r="A1189" s="7"/>
      <c r="B1189" s="7"/>
      <c r="C1189" s="25"/>
      <c r="D1189" s="7">
        <v>2200502</v>
      </c>
      <c r="E1189" s="12" t="s">
        <v>708</v>
      </c>
      <c r="F1189" s="13">
        <v>0</v>
      </c>
    </row>
    <row r="1190" spans="1:6" ht="16.5" customHeight="1">
      <c r="A1190" s="7"/>
      <c r="B1190" s="7"/>
      <c r="C1190" s="25"/>
      <c r="D1190" s="7">
        <v>2200503</v>
      </c>
      <c r="E1190" s="12" t="s">
        <v>709</v>
      </c>
      <c r="F1190" s="13">
        <v>0</v>
      </c>
    </row>
    <row r="1191" spans="1:6" ht="16.5" customHeight="1">
      <c r="A1191" s="7"/>
      <c r="B1191" s="7"/>
      <c r="C1191" s="25"/>
      <c r="D1191" s="7">
        <v>2200504</v>
      </c>
      <c r="E1191" s="12" t="s">
        <v>1612</v>
      </c>
      <c r="F1191" s="13">
        <v>0</v>
      </c>
    </row>
    <row r="1192" spans="1:6" ht="16.5" customHeight="1">
      <c r="A1192" s="7"/>
      <c r="B1192" s="7"/>
      <c r="C1192" s="25"/>
      <c r="D1192" s="7">
        <v>2200506</v>
      </c>
      <c r="E1192" s="12" t="s">
        <v>1613</v>
      </c>
      <c r="F1192" s="13">
        <v>0</v>
      </c>
    </row>
    <row r="1193" spans="1:6" ht="16.5" customHeight="1">
      <c r="A1193" s="7"/>
      <c r="B1193" s="7"/>
      <c r="C1193" s="25"/>
      <c r="D1193" s="7">
        <v>2200507</v>
      </c>
      <c r="E1193" s="12" t="s">
        <v>1614</v>
      </c>
      <c r="F1193" s="13">
        <v>0</v>
      </c>
    </row>
    <row r="1194" spans="1:6" ht="16.5" customHeight="1">
      <c r="A1194" s="7"/>
      <c r="B1194" s="7"/>
      <c r="C1194" s="25"/>
      <c r="D1194" s="7">
        <v>2200508</v>
      </c>
      <c r="E1194" s="12" t="s">
        <v>1615</v>
      </c>
      <c r="F1194" s="13">
        <v>0</v>
      </c>
    </row>
    <row r="1195" spans="1:6" ht="16.5" customHeight="1">
      <c r="A1195" s="7"/>
      <c r="B1195" s="7"/>
      <c r="C1195" s="25"/>
      <c r="D1195" s="7">
        <v>2200509</v>
      </c>
      <c r="E1195" s="12" t="s">
        <v>1616</v>
      </c>
      <c r="F1195" s="13">
        <v>0</v>
      </c>
    </row>
    <row r="1196" spans="1:6" ht="16.5" customHeight="1">
      <c r="A1196" s="7"/>
      <c r="B1196" s="7"/>
      <c r="C1196" s="25"/>
      <c r="D1196" s="7">
        <v>2200510</v>
      </c>
      <c r="E1196" s="12" t="s">
        <v>1617</v>
      </c>
      <c r="F1196" s="13">
        <v>0</v>
      </c>
    </row>
    <row r="1197" spans="1:6" ht="16.5" customHeight="1">
      <c r="A1197" s="7"/>
      <c r="B1197" s="7"/>
      <c r="C1197" s="25"/>
      <c r="D1197" s="7">
        <v>2200511</v>
      </c>
      <c r="E1197" s="12" t="s">
        <v>1618</v>
      </c>
      <c r="F1197" s="13">
        <v>0</v>
      </c>
    </row>
    <row r="1198" spans="1:6" ht="16.5" customHeight="1">
      <c r="A1198" s="7"/>
      <c r="B1198" s="7"/>
      <c r="C1198" s="25"/>
      <c r="D1198" s="7">
        <v>2200512</v>
      </c>
      <c r="E1198" s="12" t="s">
        <v>1619</v>
      </c>
      <c r="F1198" s="13">
        <v>0</v>
      </c>
    </row>
    <row r="1199" spans="1:6" ht="16.5" customHeight="1">
      <c r="A1199" s="7"/>
      <c r="B1199" s="7"/>
      <c r="C1199" s="25"/>
      <c r="D1199" s="7">
        <v>2200513</v>
      </c>
      <c r="E1199" s="12" t="s">
        <v>1620</v>
      </c>
      <c r="F1199" s="13">
        <v>0</v>
      </c>
    </row>
    <row r="1200" spans="1:6" ht="16.5" customHeight="1">
      <c r="A1200" s="7"/>
      <c r="B1200" s="7"/>
      <c r="C1200" s="25"/>
      <c r="D1200" s="7">
        <v>2200514</v>
      </c>
      <c r="E1200" s="12" t="s">
        <v>1621</v>
      </c>
      <c r="F1200" s="13">
        <v>0</v>
      </c>
    </row>
    <row r="1201" spans="1:6" ht="16.5" customHeight="1">
      <c r="A1201" s="7"/>
      <c r="B1201" s="7"/>
      <c r="C1201" s="25"/>
      <c r="D1201" s="7">
        <v>2200599</v>
      </c>
      <c r="E1201" s="12" t="s">
        <v>1622</v>
      </c>
      <c r="F1201" s="13">
        <v>0</v>
      </c>
    </row>
    <row r="1202" spans="1:6" ht="16.5" customHeight="1">
      <c r="A1202" s="7"/>
      <c r="B1202" s="7"/>
      <c r="C1202" s="25"/>
      <c r="D1202" s="7">
        <v>22099</v>
      </c>
      <c r="E1202" s="8" t="s">
        <v>1623</v>
      </c>
      <c r="F1202" s="9">
        <f>F1203</f>
        <v>0</v>
      </c>
    </row>
    <row r="1203" spans="1:6" ht="16.5" customHeight="1">
      <c r="A1203" s="7"/>
      <c r="B1203" s="7"/>
      <c r="C1203" s="25"/>
      <c r="D1203" s="7">
        <v>2209901</v>
      </c>
      <c r="E1203" s="12" t="s">
        <v>1624</v>
      </c>
      <c r="F1203" s="13">
        <v>0</v>
      </c>
    </row>
    <row r="1204" spans="1:6" ht="16.5" customHeight="1">
      <c r="A1204" s="7"/>
      <c r="B1204" s="7"/>
      <c r="C1204" s="25"/>
      <c r="D1204" s="7">
        <v>221</v>
      </c>
      <c r="E1204" s="8" t="s">
        <v>1625</v>
      </c>
      <c r="F1204" s="9">
        <f>SUM(F1205,F1216,F1220)</f>
        <v>3859</v>
      </c>
    </row>
    <row r="1205" spans="1:6" ht="16.5" customHeight="1">
      <c r="A1205" s="7"/>
      <c r="B1205" s="7"/>
      <c r="C1205" s="25"/>
      <c r="D1205" s="7">
        <v>22101</v>
      </c>
      <c r="E1205" s="8" t="s">
        <v>1626</v>
      </c>
      <c r="F1205" s="9">
        <f>SUM(F1206:F1215)</f>
        <v>227</v>
      </c>
    </row>
    <row r="1206" spans="1:6" ht="16.5" customHeight="1">
      <c r="A1206" s="7"/>
      <c r="B1206" s="7"/>
      <c r="C1206" s="25"/>
      <c r="D1206" s="7">
        <v>2210101</v>
      </c>
      <c r="E1206" s="12" t="s">
        <v>1627</v>
      </c>
      <c r="F1206" s="13">
        <v>0</v>
      </c>
    </row>
    <row r="1207" spans="1:6" ht="16.5" customHeight="1">
      <c r="A1207" s="7"/>
      <c r="B1207" s="7"/>
      <c r="C1207" s="25"/>
      <c r="D1207" s="7">
        <v>2210102</v>
      </c>
      <c r="E1207" s="12" t="s">
        <v>1628</v>
      </c>
      <c r="F1207" s="13">
        <v>0</v>
      </c>
    </row>
    <row r="1208" spans="1:6" ht="16.5" customHeight="1">
      <c r="A1208" s="7"/>
      <c r="B1208" s="7"/>
      <c r="C1208" s="25"/>
      <c r="D1208" s="7">
        <v>2210103</v>
      </c>
      <c r="E1208" s="12" t="s">
        <v>1629</v>
      </c>
      <c r="F1208" s="13">
        <v>0</v>
      </c>
    </row>
    <row r="1209" spans="1:6" ht="16.5" customHeight="1">
      <c r="A1209" s="7"/>
      <c r="B1209" s="7"/>
      <c r="C1209" s="25"/>
      <c r="D1209" s="7">
        <v>2210104</v>
      </c>
      <c r="E1209" s="12" t="s">
        <v>1630</v>
      </c>
      <c r="F1209" s="13">
        <v>0</v>
      </c>
    </row>
    <row r="1210" spans="1:6" ht="16.5" customHeight="1">
      <c r="A1210" s="7"/>
      <c r="B1210" s="7"/>
      <c r="C1210" s="25"/>
      <c r="D1210" s="7">
        <v>2210105</v>
      </c>
      <c r="E1210" s="12" t="s">
        <v>1631</v>
      </c>
      <c r="F1210" s="13">
        <v>114</v>
      </c>
    </row>
    <row r="1211" spans="1:6" ht="16.5" customHeight="1">
      <c r="A1211" s="7"/>
      <c r="B1211" s="7"/>
      <c r="C1211" s="25"/>
      <c r="D1211" s="7">
        <v>2210106</v>
      </c>
      <c r="E1211" s="12" t="s">
        <v>1632</v>
      </c>
      <c r="F1211" s="13">
        <v>0</v>
      </c>
    </row>
    <row r="1212" spans="1:6" ht="16.5" customHeight="1">
      <c r="A1212" s="7"/>
      <c r="B1212" s="7"/>
      <c r="C1212" s="25"/>
      <c r="D1212" s="7">
        <v>2210107</v>
      </c>
      <c r="E1212" s="12" t="s">
        <v>1633</v>
      </c>
      <c r="F1212" s="13">
        <v>0</v>
      </c>
    </row>
    <row r="1213" spans="1:6" ht="16.5" customHeight="1">
      <c r="A1213" s="7"/>
      <c r="B1213" s="7"/>
      <c r="C1213" s="25"/>
      <c r="D1213" s="7">
        <v>2210108</v>
      </c>
      <c r="E1213" s="12" t="s">
        <v>1634</v>
      </c>
      <c r="F1213" s="13">
        <v>0</v>
      </c>
    </row>
    <row r="1214" spans="1:6" ht="16.5" customHeight="1">
      <c r="A1214" s="7"/>
      <c r="B1214" s="7"/>
      <c r="C1214" s="25"/>
      <c r="D1214" s="7">
        <v>2210109</v>
      </c>
      <c r="E1214" s="12" t="s">
        <v>1635</v>
      </c>
      <c r="F1214" s="13">
        <v>0</v>
      </c>
    </row>
    <row r="1215" spans="1:6" ht="16.5" customHeight="1">
      <c r="A1215" s="7"/>
      <c r="B1215" s="7"/>
      <c r="C1215" s="25"/>
      <c r="D1215" s="7">
        <v>2210199</v>
      </c>
      <c r="E1215" s="12" t="s">
        <v>1636</v>
      </c>
      <c r="F1215" s="13">
        <v>113</v>
      </c>
    </row>
    <row r="1216" spans="1:6" ht="16.5" customHeight="1">
      <c r="A1216" s="7"/>
      <c r="B1216" s="7"/>
      <c r="C1216" s="25"/>
      <c r="D1216" s="7">
        <v>22102</v>
      </c>
      <c r="E1216" s="8" t="s">
        <v>1637</v>
      </c>
      <c r="F1216" s="9">
        <f>SUM(F1217:F1219)</f>
        <v>3632</v>
      </c>
    </row>
    <row r="1217" spans="1:6" ht="16.5" customHeight="1">
      <c r="A1217" s="7"/>
      <c r="B1217" s="7"/>
      <c r="C1217" s="25"/>
      <c r="D1217" s="7">
        <v>2210201</v>
      </c>
      <c r="E1217" s="12" t="s">
        <v>1638</v>
      </c>
      <c r="F1217" s="13">
        <v>3632</v>
      </c>
    </row>
    <row r="1218" spans="1:6" ht="16.5" customHeight="1">
      <c r="A1218" s="7"/>
      <c r="B1218" s="7"/>
      <c r="C1218" s="25"/>
      <c r="D1218" s="7">
        <v>2210202</v>
      </c>
      <c r="E1218" s="12" t="s">
        <v>1639</v>
      </c>
      <c r="F1218" s="13">
        <v>0</v>
      </c>
    </row>
    <row r="1219" spans="1:6" ht="16.5" customHeight="1">
      <c r="A1219" s="7"/>
      <c r="B1219" s="7"/>
      <c r="C1219" s="25"/>
      <c r="D1219" s="7">
        <v>2210203</v>
      </c>
      <c r="E1219" s="12" t="s">
        <v>1640</v>
      </c>
      <c r="F1219" s="13">
        <v>0</v>
      </c>
    </row>
    <row r="1220" spans="1:6" ht="16.5" customHeight="1">
      <c r="A1220" s="7"/>
      <c r="B1220" s="7"/>
      <c r="C1220" s="25"/>
      <c r="D1220" s="7">
        <v>22103</v>
      </c>
      <c r="E1220" s="8" t="s">
        <v>1641</v>
      </c>
      <c r="F1220" s="9">
        <f>SUM(F1221:F1223)</f>
        <v>0</v>
      </c>
    </row>
    <row r="1221" spans="1:6" ht="16.5" customHeight="1">
      <c r="A1221" s="7"/>
      <c r="B1221" s="7"/>
      <c r="C1221" s="25"/>
      <c r="D1221" s="7">
        <v>2210301</v>
      </c>
      <c r="E1221" s="12" t="s">
        <v>1642</v>
      </c>
      <c r="F1221" s="13">
        <v>0</v>
      </c>
    </row>
    <row r="1222" spans="1:6" ht="16.5" customHeight="1">
      <c r="A1222" s="7"/>
      <c r="B1222" s="7"/>
      <c r="C1222" s="25"/>
      <c r="D1222" s="7">
        <v>2210302</v>
      </c>
      <c r="E1222" s="12" t="s">
        <v>1643</v>
      </c>
      <c r="F1222" s="13">
        <v>0</v>
      </c>
    </row>
    <row r="1223" spans="1:6" ht="16.5" customHeight="1">
      <c r="A1223" s="7"/>
      <c r="B1223" s="7"/>
      <c r="C1223" s="25"/>
      <c r="D1223" s="7">
        <v>2210399</v>
      </c>
      <c r="E1223" s="12" t="s">
        <v>1644</v>
      </c>
      <c r="F1223" s="13">
        <v>0</v>
      </c>
    </row>
    <row r="1224" spans="1:6" ht="16.5" customHeight="1">
      <c r="A1224" s="7"/>
      <c r="B1224" s="7"/>
      <c r="C1224" s="25"/>
      <c r="D1224" s="7">
        <v>222</v>
      </c>
      <c r="E1224" s="8" t="s">
        <v>1645</v>
      </c>
      <c r="F1224" s="9">
        <f>SUM(F1225,F1240,F1254,F1259,F1265)</f>
        <v>0</v>
      </c>
    </row>
    <row r="1225" spans="1:6" ht="16.5" customHeight="1">
      <c r="A1225" s="7"/>
      <c r="B1225" s="7"/>
      <c r="C1225" s="25"/>
      <c r="D1225" s="7">
        <v>22201</v>
      </c>
      <c r="E1225" s="8" t="s">
        <v>1646</v>
      </c>
      <c r="F1225" s="9">
        <f>SUM(F1226:F1239)</f>
        <v>0</v>
      </c>
    </row>
    <row r="1226" spans="1:6" ht="16.5" customHeight="1">
      <c r="A1226" s="7"/>
      <c r="B1226" s="7"/>
      <c r="C1226" s="25"/>
      <c r="D1226" s="7">
        <v>2220101</v>
      </c>
      <c r="E1226" s="12" t="s">
        <v>707</v>
      </c>
      <c r="F1226" s="13">
        <v>0</v>
      </c>
    </row>
    <row r="1227" spans="1:6" ht="16.5" customHeight="1">
      <c r="A1227" s="7"/>
      <c r="B1227" s="7"/>
      <c r="C1227" s="25"/>
      <c r="D1227" s="7">
        <v>2220102</v>
      </c>
      <c r="E1227" s="12" t="s">
        <v>708</v>
      </c>
      <c r="F1227" s="13">
        <v>0</v>
      </c>
    </row>
    <row r="1228" spans="1:6" ht="16.5" customHeight="1">
      <c r="A1228" s="7"/>
      <c r="B1228" s="7"/>
      <c r="C1228" s="25"/>
      <c r="D1228" s="7">
        <v>2220103</v>
      </c>
      <c r="E1228" s="12" t="s">
        <v>709</v>
      </c>
      <c r="F1228" s="13">
        <v>0</v>
      </c>
    </row>
    <row r="1229" spans="1:6" ht="16.5" customHeight="1">
      <c r="A1229" s="7"/>
      <c r="B1229" s="7"/>
      <c r="C1229" s="25"/>
      <c r="D1229" s="7">
        <v>2220104</v>
      </c>
      <c r="E1229" s="12" t="s">
        <v>1647</v>
      </c>
      <c r="F1229" s="13">
        <v>0</v>
      </c>
    </row>
    <row r="1230" spans="1:6" ht="16.5" customHeight="1">
      <c r="A1230" s="7"/>
      <c r="B1230" s="7"/>
      <c r="C1230" s="25"/>
      <c r="D1230" s="7">
        <v>2220105</v>
      </c>
      <c r="E1230" s="12" t="s">
        <v>1648</v>
      </c>
      <c r="F1230" s="13">
        <v>0</v>
      </c>
    </row>
    <row r="1231" spans="1:6" ht="16.5" customHeight="1">
      <c r="A1231" s="7"/>
      <c r="B1231" s="7"/>
      <c r="C1231" s="25"/>
      <c r="D1231" s="7">
        <v>2220106</v>
      </c>
      <c r="E1231" s="12" t="s">
        <v>1649</v>
      </c>
      <c r="F1231" s="13">
        <v>0</v>
      </c>
    </row>
    <row r="1232" spans="1:6" ht="16.5" customHeight="1">
      <c r="A1232" s="7"/>
      <c r="B1232" s="7"/>
      <c r="C1232" s="25"/>
      <c r="D1232" s="7">
        <v>2220107</v>
      </c>
      <c r="E1232" s="12" t="s">
        <v>1650</v>
      </c>
      <c r="F1232" s="13">
        <v>0</v>
      </c>
    </row>
    <row r="1233" spans="1:6" ht="16.5" customHeight="1">
      <c r="A1233" s="7"/>
      <c r="B1233" s="7"/>
      <c r="C1233" s="25"/>
      <c r="D1233" s="7">
        <v>2220112</v>
      </c>
      <c r="E1233" s="12" t="s">
        <v>1651</v>
      </c>
      <c r="F1233" s="13">
        <v>0</v>
      </c>
    </row>
    <row r="1234" spans="1:6" ht="16.5" customHeight="1">
      <c r="A1234" s="7"/>
      <c r="B1234" s="7"/>
      <c r="C1234" s="25"/>
      <c r="D1234" s="7">
        <v>2220113</v>
      </c>
      <c r="E1234" s="12" t="s">
        <v>1652</v>
      </c>
      <c r="F1234" s="13">
        <v>0</v>
      </c>
    </row>
    <row r="1235" spans="1:6" ht="16.5" customHeight="1">
      <c r="A1235" s="7"/>
      <c r="B1235" s="7"/>
      <c r="C1235" s="25"/>
      <c r="D1235" s="7">
        <v>2220114</v>
      </c>
      <c r="E1235" s="12" t="s">
        <v>1653</v>
      </c>
      <c r="F1235" s="13">
        <v>0</v>
      </c>
    </row>
    <row r="1236" spans="1:6" ht="16.5" customHeight="1">
      <c r="A1236" s="7"/>
      <c r="B1236" s="7"/>
      <c r="C1236" s="25"/>
      <c r="D1236" s="7">
        <v>2220115</v>
      </c>
      <c r="E1236" s="12" t="s">
        <v>1654</v>
      </c>
      <c r="F1236" s="13">
        <v>0</v>
      </c>
    </row>
    <row r="1237" spans="1:6" ht="16.5" customHeight="1">
      <c r="A1237" s="7"/>
      <c r="B1237" s="7"/>
      <c r="C1237" s="25"/>
      <c r="D1237" s="7">
        <v>2220118</v>
      </c>
      <c r="E1237" s="12" t="s">
        <v>1655</v>
      </c>
      <c r="F1237" s="13">
        <v>0</v>
      </c>
    </row>
    <row r="1238" spans="1:6" ht="16.5" customHeight="1">
      <c r="A1238" s="7"/>
      <c r="B1238" s="7"/>
      <c r="C1238" s="25"/>
      <c r="D1238" s="7">
        <v>2220150</v>
      </c>
      <c r="E1238" s="12" t="s">
        <v>716</v>
      </c>
      <c r="F1238" s="13">
        <v>0</v>
      </c>
    </row>
    <row r="1239" spans="1:6" ht="16.5" customHeight="1">
      <c r="A1239" s="7"/>
      <c r="B1239" s="7"/>
      <c r="C1239" s="25"/>
      <c r="D1239" s="7">
        <v>2220199</v>
      </c>
      <c r="E1239" s="12" t="s">
        <v>1656</v>
      </c>
      <c r="F1239" s="13">
        <v>0</v>
      </c>
    </row>
    <row r="1240" spans="1:6" ht="16.5" customHeight="1">
      <c r="A1240" s="7"/>
      <c r="B1240" s="7"/>
      <c r="C1240" s="25"/>
      <c r="D1240" s="7">
        <v>22202</v>
      </c>
      <c r="E1240" s="8" t="s">
        <v>1657</v>
      </c>
      <c r="F1240" s="9">
        <f>SUM(F1241:F1253)</f>
        <v>0</v>
      </c>
    </row>
    <row r="1241" spans="1:6" ht="16.5" customHeight="1">
      <c r="A1241" s="7"/>
      <c r="B1241" s="7"/>
      <c r="C1241" s="25"/>
      <c r="D1241" s="7">
        <v>2220201</v>
      </c>
      <c r="E1241" s="12" t="s">
        <v>707</v>
      </c>
      <c r="F1241" s="13">
        <v>0</v>
      </c>
    </row>
    <row r="1242" spans="1:6" ht="16.5" customHeight="1">
      <c r="A1242" s="7"/>
      <c r="B1242" s="7"/>
      <c r="C1242" s="25"/>
      <c r="D1242" s="7">
        <v>2220202</v>
      </c>
      <c r="E1242" s="12" t="s">
        <v>708</v>
      </c>
      <c r="F1242" s="13">
        <v>0</v>
      </c>
    </row>
    <row r="1243" spans="1:6" ht="16.5" customHeight="1">
      <c r="A1243" s="7"/>
      <c r="B1243" s="7"/>
      <c r="C1243" s="25"/>
      <c r="D1243" s="7">
        <v>2220203</v>
      </c>
      <c r="E1243" s="12" t="s">
        <v>709</v>
      </c>
      <c r="F1243" s="13">
        <v>0</v>
      </c>
    </row>
    <row r="1244" spans="1:6" ht="16.5" customHeight="1">
      <c r="A1244" s="7"/>
      <c r="B1244" s="7"/>
      <c r="C1244" s="25"/>
      <c r="D1244" s="7">
        <v>2220204</v>
      </c>
      <c r="E1244" s="12" t="s">
        <v>1658</v>
      </c>
      <c r="F1244" s="13">
        <v>0</v>
      </c>
    </row>
    <row r="1245" spans="1:6" ht="16.5" customHeight="1">
      <c r="A1245" s="7"/>
      <c r="B1245" s="7"/>
      <c r="C1245" s="25"/>
      <c r="D1245" s="7">
        <v>2220205</v>
      </c>
      <c r="E1245" s="12" t="s">
        <v>1659</v>
      </c>
      <c r="F1245" s="13">
        <v>0</v>
      </c>
    </row>
    <row r="1246" spans="1:6" ht="16.5" customHeight="1">
      <c r="A1246" s="7"/>
      <c r="B1246" s="7"/>
      <c r="C1246" s="25"/>
      <c r="D1246" s="7">
        <v>2220206</v>
      </c>
      <c r="E1246" s="12" t="s">
        <v>1660</v>
      </c>
      <c r="F1246" s="13">
        <v>0</v>
      </c>
    </row>
    <row r="1247" spans="1:6" ht="16.5" customHeight="1">
      <c r="A1247" s="7"/>
      <c r="B1247" s="7"/>
      <c r="C1247" s="25"/>
      <c r="D1247" s="7">
        <v>2220207</v>
      </c>
      <c r="E1247" s="12" t="s">
        <v>1661</v>
      </c>
      <c r="F1247" s="13">
        <v>0</v>
      </c>
    </row>
    <row r="1248" spans="1:6" ht="16.5" customHeight="1">
      <c r="A1248" s="7"/>
      <c r="B1248" s="7"/>
      <c r="C1248" s="25"/>
      <c r="D1248" s="7">
        <v>2220209</v>
      </c>
      <c r="E1248" s="12" t="s">
        <v>1662</v>
      </c>
      <c r="F1248" s="13">
        <v>0</v>
      </c>
    </row>
    <row r="1249" spans="1:6" ht="16.5" customHeight="1">
      <c r="A1249" s="7"/>
      <c r="B1249" s="7"/>
      <c r="C1249" s="25"/>
      <c r="D1249" s="7">
        <v>2220210</v>
      </c>
      <c r="E1249" s="12" t="s">
        <v>1663</v>
      </c>
      <c r="F1249" s="13">
        <v>0</v>
      </c>
    </row>
    <row r="1250" spans="1:6" ht="16.5" customHeight="1">
      <c r="A1250" s="7"/>
      <c r="B1250" s="7"/>
      <c r="C1250" s="25"/>
      <c r="D1250" s="7">
        <v>2220211</v>
      </c>
      <c r="E1250" s="12" t="s">
        <v>1664</v>
      </c>
      <c r="F1250" s="13">
        <v>0</v>
      </c>
    </row>
    <row r="1251" spans="1:6" ht="16.5" customHeight="1">
      <c r="A1251" s="7"/>
      <c r="B1251" s="7"/>
      <c r="C1251" s="25"/>
      <c r="D1251" s="7">
        <v>2220212</v>
      </c>
      <c r="E1251" s="12" t="s">
        <v>1665</v>
      </c>
      <c r="F1251" s="13">
        <v>0</v>
      </c>
    </row>
    <row r="1252" spans="1:6" ht="16.5" customHeight="1">
      <c r="A1252" s="7"/>
      <c r="B1252" s="7"/>
      <c r="C1252" s="25"/>
      <c r="D1252" s="7">
        <v>2220250</v>
      </c>
      <c r="E1252" s="12" t="s">
        <v>716</v>
      </c>
      <c r="F1252" s="13">
        <v>0</v>
      </c>
    </row>
    <row r="1253" spans="1:6" ht="16.5" customHeight="1">
      <c r="A1253" s="7"/>
      <c r="B1253" s="7"/>
      <c r="C1253" s="25"/>
      <c r="D1253" s="7">
        <v>2220299</v>
      </c>
      <c r="E1253" s="12" t="s">
        <v>1666</v>
      </c>
      <c r="F1253" s="13">
        <v>0</v>
      </c>
    </row>
    <row r="1254" spans="1:6" ht="16.5" customHeight="1">
      <c r="A1254" s="7"/>
      <c r="B1254" s="7"/>
      <c r="C1254" s="25"/>
      <c r="D1254" s="7">
        <v>22203</v>
      </c>
      <c r="E1254" s="8" t="s">
        <v>1667</v>
      </c>
      <c r="F1254" s="9">
        <f>SUM(F1255:F1258)</f>
        <v>0</v>
      </c>
    </row>
    <row r="1255" spans="1:6" ht="16.5" customHeight="1">
      <c r="A1255" s="7"/>
      <c r="B1255" s="7"/>
      <c r="C1255" s="25"/>
      <c r="D1255" s="7">
        <v>2220301</v>
      </c>
      <c r="E1255" s="12" t="s">
        <v>1668</v>
      </c>
      <c r="F1255" s="13">
        <v>0</v>
      </c>
    </row>
    <row r="1256" spans="1:6" ht="16.5" customHeight="1">
      <c r="A1256" s="7"/>
      <c r="B1256" s="7"/>
      <c r="C1256" s="25"/>
      <c r="D1256" s="7">
        <v>2220303</v>
      </c>
      <c r="E1256" s="12" t="s">
        <v>1669</v>
      </c>
      <c r="F1256" s="13">
        <v>0</v>
      </c>
    </row>
    <row r="1257" spans="1:6" ht="16.5" customHeight="1">
      <c r="A1257" s="7"/>
      <c r="B1257" s="7"/>
      <c r="C1257" s="25"/>
      <c r="D1257" s="7">
        <v>2220304</v>
      </c>
      <c r="E1257" s="12" t="s">
        <v>1670</v>
      </c>
      <c r="F1257" s="13">
        <v>0</v>
      </c>
    </row>
    <row r="1258" spans="1:6" ht="16.5" customHeight="1">
      <c r="A1258" s="7"/>
      <c r="B1258" s="7"/>
      <c r="C1258" s="25"/>
      <c r="D1258" s="7">
        <v>2220399</v>
      </c>
      <c r="E1258" s="12" t="s">
        <v>1671</v>
      </c>
      <c r="F1258" s="13">
        <v>0</v>
      </c>
    </row>
    <row r="1259" spans="1:6" ht="16.5" customHeight="1">
      <c r="A1259" s="7"/>
      <c r="B1259" s="7"/>
      <c r="C1259" s="25"/>
      <c r="D1259" s="7">
        <v>22204</v>
      </c>
      <c r="E1259" s="8" t="s">
        <v>1672</v>
      </c>
      <c r="F1259" s="9">
        <f>SUM(F1260:F1264)</f>
        <v>0</v>
      </c>
    </row>
    <row r="1260" spans="1:6" ht="16.5" customHeight="1">
      <c r="A1260" s="7"/>
      <c r="B1260" s="7"/>
      <c r="C1260" s="25"/>
      <c r="D1260" s="7">
        <v>2220401</v>
      </c>
      <c r="E1260" s="12" t="s">
        <v>1673</v>
      </c>
      <c r="F1260" s="13">
        <v>0</v>
      </c>
    </row>
    <row r="1261" spans="1:6" ht="16.5" customHeight="1">
      <c r="A1261" s="7"/>
      <c r="B1261" s="7"/>
      <c r="C1261" s="25"/>
      <c r="D1261" s="7">
        <v>2220402</v>
      </c>
      <c r="E1261" s="12" t="s">
        <v>1674</v>
      </c>
      <c r="F1261" s="13">
        <v>0</v>
      </c>
    </row>
    <row r="1262" spans="1:6" ht="16.5" customHeight="1">
      <c r="A1262" s="7"/>
      <c r="B1262" s="7"/>
      <c r="C1262" s="25"/>
      <c r="D1262" s="7">
        <v>2220403</v>
      </c>
      <c r="E1262" s="12" t="s">
        <v>1675</v>
      </c>
      <c r="F1262" s="13">
        <v>0</v>
      </c>
    </row>
    <row r="1263" spans="1:6" ht="16.5" customHeight="1">
      <c r="A1263" s="7"/>
      <c r="B1263" s="7"/>
      <c r="C1263" s="25"/>
      <c r="D1263" s="7">
        <v>2220404</v>
      </c>
      <c r="E1263" s="12" t="s">
        <v>1676</v>
      </c>
      <c r="F1263" s="13">
        <v>0</v>
      </c>
    </row>
    <row r="1264" spans="1:6" ht="16.5" customHeight="1">
      <c r="A1264" s="7"/>
      <c r="B1264" s="7"/>
      <c r="C1264" s="25"/>
      <c r="D1264" s="7">
        <v>2220499</v>
      </c>
      <c r="E1264" s="12" t="s">
        <v>1677</v>
      </c>
      <c r="F1264" s="13">
        <v>0</v>
      </c>
    </row>
    <row r="1265" spans="1:6" ht="16.5" customHeight="1">
      <c r="A1265" s="7"/>
      <c r="B1265" s="7"/>
      <c r="C1265" s="25"/>
      <c r="D1265" s="7">
        <v>22205</v>
      </c>
      <c r="E1265" s="8" t="s">
        <v>1678</v>
      </c>
      <c r="F1265" s="9">
        <f>SUM(F1266:F1276)</f>
        <v>0</v>
      </c>
    </row>
    <row r="1266" spans="1:6" ht="16.5" customHeight="1">
      <c r="A1266" s="7"/>
      <c r="B1266" s="7"/>
      <c r="C1266" s="25"/>
      <c r="D1266" s="7">
        <v>2220501</v>
      </c>
      <c r="E1266" s="12" t="s">
        <v>1679</v>
      </c>
      <c r="F1266" s="13">
        <v>0</v>
      </c>
    </row>
    <row r="1267" spans="1:6" ht="16.5" customHeight="1">
      <c r="A1267" s="7"/>
      <c r="B1267" s="7"/>
      <c r="C1267" s="25"/>
      <c r="D1267" s="7">
        <v>2220502</v>
      </c>
      <c r="E1267" s="12" t="s">
        <v>1680</v>
      </c>
      <c r="F1267" s="13">
        <v>0</v>
      </c>
    </row>
    <row r="1268" spans="1:6" ht="16.5" customHeight="1">
      <c r="A1268" s="7"/>
      <c r="B1268" s="7"/>
      <c r="C1268" s="25"/>
      <c r="D1268" s="7">
        <v>2220503</v>
      </c>
      <c r="E1268" s="12" t="s">
        <v>1681</v>
      </c>
      <c r="F1268" s="13">
        <v>0</v>
      </c>
    </row>
    <row r="1269" spans="1:6" ht="16.5" customHeight="1">
      <c r="A1269" s="7"/>
      <c r="B1269" s="7"/>
      <c r="C1269" s="25"/>
      <c r="D1269" s="7">
        <v>2220504</v>
      </c>
      <c r="E1269" s="12" t="s">
        <v>1682</v>
      </c>
      <c r="F1269" s="13">
        <v>0</v>
      </c>
    </row>
    <row r="1270" spans="1:6" ht="16.5" customHeight="1">
      <c r="A1270" s="7"/>
      <c r="B1270" s="7"/>
      <c r="C1270" s="25"/>
      <c r="D1270" s="7">
        <v>2220505</v>
      </c>
      <c r="E1270" s="12" t="s">
        <v>1683</v>
      </c>
      <c r="F1270" s="13">
        <v>0</v>
      </c>
    </row>
    <row r="1271" spans="1:6" ht="16.5" customHeight="1">
      <c r="A1271" s="7"/>
      <c r="B1271" s="7"/>
      <c r="C1271" s="25"/>
      <c r="D1271" s="7">
        <v>2220506</v>
      </c>
      <c r="E1271" s="12" t="s">
        <v>1684</v>
      </c>
      <c r="F1271" s="13">
        <v>0</v>
      </c>
    </row>
    <row r="1272" spans="1:6" ht="16.5" customHeight="1">
      <c r="A1272" s="7"/>
      <c r="B1272" s="7"/>
      <c r="C1272" s="25"/>
      <c r="D1272" s="7">
        <v>2220507</v>
      </c>
      <c r="E1272" s="12" t="s">
        <v>1685</v>
      </c>
      <c r="F1272" s="13">
        <v>0</v>
      </c>
    </row>
    <row r="1273" spans="1:6" ht="16.5" customHeight="1">
      <c r="A1273" s="7"/>
      <c r="B1273" s="7"/>
      <c r="C1273" s="25"/>
      <c r="D1273" s="7">
        <v>2220508</v>
      </c>
      <c r="E1273" s="12" t="s">
        <v>1686</v>
      </c>
      <c r="F1273" s="13">
        <v>0</v>
      </c>
    </row>
    <row r="1274" spans="1:6" ht="16.5" customHeight="1">
      <c r="A1274" s="7"/>
      <c r="B1274" s="7"/>
      <c r="C1274" s="25"/>
      <c r="D1274" s="7">
        <v>2220509</v>
      </c>
      <c r="E1274" s="12" t="s">
        <v>1687</v>
      </c>
      <c r="F1274" s="13">
        <v>0</v>
      </c>
    </row>
    <row r="1275" spans="1:6" ht="16.5" customHeight="1">
      <c r="A1275" s="7"/>
      <c r="B1275" s="7"/>
      <c r="C1275" s="25"/>
      <c r="D1275" s="7">
        <v>2220510</v>
      </c>
      <c r="E1275" s="12" t="s">
        <v>1688</v>
      </c>
      <c r="F1275" s="13">
        <v>0</v>
      </c>
    </row>
    <row r="1276" spans="1:6" ht="16.5" customHeight="1">
      <c r="A1276" s="7"/>
      <c r="B1276" s="7"/>
      <c r="C1276" s="25"/>
      <c r="D1276" s="7">
        <v>2220599</v>
      </c>
      <c r="E1276" s="12" t="s">
        <v>1689</v>
      </c>
      <c r="F1276" s="13">
        <v>0</v>
      </c>
    </row>
    <row r="1277" spans="1:6" ht="16.5" customHeight="1">
      <c r="A1277" s="7"/>
      <c r="B1277" s="7"/>
      <c r="C1277" s="25"/>
      <c r="D1277" s="7">
        <v>224</v>
      </c>
      <c r="E1277" s="8" t="s">
        <v>1690</v>
      </c>
      <c r="F1277" s="9">
        <f>F1278+F1290+F1296+F1302+F1310+F1323+F1327+F1333</f>
        <v>186</v>
      </c>
    </row>
    <row r="1278" spans="1:6" ht="16.5" customHeight="1">
      <c r="A1278" s="7"/>
      <c r="B1278" s="7"/>
      <c r="C1278" s="25"/>
      <c r="D1278" s="7">
        <v>22401</v>
      </c>
      <c r="E1278" s="8" t="s">
        <v>1691</v>
      </c>
      <c r="F1278" s="9">
        <f>SUM(F1279:F1289)</f>
        <v>167</v>
      </c>
    </row>
    <row r="1279" spans="1:6" ht="16.5" customHeight="1">
      <c r="A1279" s="7"/>
      <c r="B1279" s="7"/>
      <c r="C1279" s="25"/>
      <c r="D1279" s="7">
        <v>2240101</v>
      </c>
      <c r="E1279" s="12" t="s">
        <v>707</v>
      </c>
      <c r="F1279" s="13">
        <v>102</v>
      </c>
    </row>
    <row r="1280" spans="1:6" ht="16.5" customHeight="1">
      <c r="A1280" s="7"/>
      <c r="B1280" s="7"/>
      <c r="C1280" s="25"/>
      <c r="D1280" s="7">
        <v>2240102</v>
      </c>
      <c r="E1280" s="12" t="s">
        <v>708</v>
      </c>
      <c r="F1280" s="13">
        <v>0</v>
      </c>
    </row>
    <row r="1281" spans="1:6" ht="16.5" customHeight="1">
      <c r="A1281" s="7"/>
      <c r="B1281" s="7"/>
      <c r="C1281" s="25"/>
      <c r="D1281" s="7">
        <v>2240103</v>
      </c>
      <c r="E1281" s="12" t="s">
        <v>709</v>
      </c>
      <c r="F1281" s="13">
        <v>0</v>
      </c>
    </row>
    <row r="1282" spans="1:6" ht="16.5" customHeight="1">
      <c r="A1282" s="7"/>
      <c r="B1282" s="7"/>
      <c r="C1282" s="25"/>
      <c r="D1282" s="7">
        <v>2240104</v>
      </c>
      <c r="E1282" s="12" t="s">
        <v>1692</v>
      </c>
      <c r="F1282" s="13">
        <v>0</v>
      </c>
    </row>
    <row r="1283" spans="1:6" ht="16.5" customHeight="1">
      <c r="A1283" s="7"/>
      <c r="B1283" s="7"/>
      <c r="C1283" s="25"/>
      <c r="D1283" s="7">
        <v>2240105</v>
      </c>
      <c r="E1283" s="12" t="s">
        <v>1693</v>
      </c>
      <c r="F1283" s="13">
        <v>0</v>
      </c>
    </row>
    <row r="1284" spans="1:6" ht="16.5" customHeight="1">
      <c r="A1284" s="7"/>
      <c r="B1284" s="7"/>
      <c r="C1284" s="25"/>
      <c r="D1284" s="7">
        <v>2240106</v>
      </c>
      <c r="E1284" s="12" t="s">
        <v>1694</v>
      </c>
      <c r="F1284" s="13">
        <v>30</v>
      </c>
    </row>
    <row r="1285" spans="1:6" ht="16.5" customHeight="1">
      <c r="A1285" s="7"/>
      <c r="B1285" s="7"/>
      <c r="C1285" s="25"/>
      <c r="D1285" s="7">
        <v>2240107</v>
      </c>
      <c r="E1285" s="12" t="s">
        <v>1695</v>
      </c>
      <c r="F1285" s="13">
        <v>0</v>
      </c>
    </row>
    <row r="1286" spans="1:6" ht="16.5" customHeight="1">
      <c r="A1286" s="7"/>
      <c r="B1286" s="7"/>
      <c r="C1286" s="25"/>
      <c r="D1286" s="7">
        <v>2240108</v>
      </c>
      <c r="E1286" s="12" t="s">
        <v>1696</v>
      </c>
      <c r="F1286" s="13">
        <v>0</v>
      </c>
    </row>
    <row r="1287" spans="1:6" ht="16.5" customHeight="1">
      <c r="A1287" s="7"/>
      <c r="B1287" s="7"/>
      <c r="C1287" s="25"/>
      <c r="D1287" s="7">
        <v>2240109</v>
      </c>
      <c r="E1287" s="12" t="s">
        <v>1697</v>
      </c>
      <c r="F1287" s="13">
        <v>0</v>
      </c>
    </row>
    <row r="1288" spans="1:6" ht="16.5" customHeight="1">
      <c r="A1288" s="7"/>
      <c r="B1288" s="7"/>
      <c r="C1288" s="25"/>
      <c r="D1288" s="7">
        <v>2240150</v>
      </c>
      <c r="E1288" s="12" t="s">
        <v>716</v>
      </c>
      <c r="F1288" s="13">
        <v>35</v>
      </c>
    </row>
    <row r="1289" spans="1:6" ht="16.5" customHeight="1">
      <c r="A1289" s="7"/>
      <c r="B1289" s="7"/>
      <c r="C1289" s="25"/>
      <c r="D1289" s="7">
        <v>2240199</v>
      </c>
      <c r="E1289" s="12" t="s">
        <v>1698</v>
      </c>
      <c r="F1289" s="13">
        <v>0</v>
      </c>
    </row>
    <row r="1290" spans="1:6" ht="16.5" customHeight="1">
      <c r="A1290" s="7"/>
      <c r="B1290" s="7"/>
      <c r="C1290" s="25"/>
      <c r="D1290" s="7">
        <v>22402</v>
      </c>
      <c r="E1290" s="8" t="s">
        <v>1699</v>
      </c>
      <c r="F1290" s="9">
        <f>SUM(F1291:F1295)</f>
        <v>0</v>
      </c>
    </row>
    <row r="1291" spans="1:6" ht="16.5" customHeight="1">
      <c r="A1291" s="7"/>
      <c r="B1291" s="7"/>
      <c r="C1291" s="25"/>
      <c r="D1291" s="7">
        <v>2240201</v>
      </c>
      <c r="E1291" s="12" t="s">
        <v>707</v>
      </c>
      <c r="F1291" s="13">
        <v>0</v>
      </c>
    </row>
    <row r="1292" spans="1:6" ht="16.5" customHeight="1">
      <c r="A1292" s="7"/>
      <c r="B1292" s="7"/>
      <c r="C1292" s="25"/>
      <c r="D1292" s="7">
        <v>2240202</v>
      </c>
      <c r="E1292" s="12" t="s">
        <v>708</v>
      </c>
      <c r="F1292" s="13">
        <v>0</v>
      </c>
    </row>
    <row r="1293" spans="1:6" ht="16.5" customHeight="1">
      <c r="A1293" s="7"/>
      <c r="B1293" s="7"/>
      <c r="C1293" s="25"/>
      <c r="D1293" s="7">
        <v>2240203</v>
      </c>
      <c r="E1293" s="12" t="s">
        <v>709</v>
      </c>
      <c r="F1293" s="13">
        <v>0</v>
      </c>
    </row>
    <row r="1294" spans="1:6" ht="16.5" customHeight="1">
      <c r="A1294" s="7"/>
      <c r="B1294" s="7"/>
      <c r="C1294" s="25"/>
      <c r="D1294" s="7">
        <v>2240204</v>
      </c>
      <c r="E1294" s="12" t="s">
        <v>1700</v>
      </c>
      <c r="F1294" s="13">
        <v>0</v>
      </c>
    </row>
    <row r="1295" spans="1:6" ht="16.5" customHeight="1">
      <c r="A1295" s="7"/>
      <c r="B1295" s="7"/>
      <c r="C1295" s="25"/>
      <c r="D1295" s="7">
        <v>2240299</v>
      </c>
      <c r="E1295" s="12" t="s">
        <v>1701</v>
      </c>
      <c r="F1295" s="13">
        <v>0</v>
      </c>
    </row>
    <row r="1296" spans="1:6" ht="16.5" customHeight="1">
      <c r="A1296" s="7"/>
      <c r="B1296" s="7"/>
      <c r="C1296" s="25"/>
      <c r="D1296" s="7">
        <v>22403</v>
      </c>
      <c r="E1296" s="8" t="s">
        <v>1702</v>
      </c>
      <c r="F1296" s="9">
        <f>SUM(F1297:F1301)</f>
        <v>0</v>
      </c>
    </row>
    <row r="1297" spans="1:6" ht="16.5" customHeight="1">
      <c r="A1297" s="7"/>
      <c r="B1297" s="7"/>
      <c r="C1297" s="25"/>
      <c r="D1297" s="7">
        <v>2240301</v>
      </c>
      <c r="E1297" s="12" t="s">
        <v>707</v>
      </c>
      <c r="F1297" s="13">
        <v>0</v>
      </c>
    </row>
    <row r="1298" spans="1:6" ht="16.5" customHeight="1">
      <c r="A1298" s="7"/>
      <c r="B1298" s="7"/>
      <c r="C1298" s="25"/>
      <c r="D1298" s="7">
        <v>2240302</v>
      </c>
      <c r="E1298" s="12" t="s">
        <v>708</v>
      </c>
      <c r="F1298" s="13">
        <v>0</v>
      </c>
    </row>
    <row r="1299" spans="1:6" ht="16.5" customHeight="1">
      <c r="A1299" s="7"/>
      <c r="B1299" s="7"/>
      <c r="C1299" s="25"/>
      <c r="D1299" s="7">
        <v>2240303</v>
      </c>
      <c r="E1299" s="12" t="s">
        <v>709</v>
      </c>
      <c r="F1299" s="13">
        <v>0</v>
      </c>
    </row>
    <row r="1300" spans="1:6" ht="16.5" customHeight="1">
      <c r="A1300" s="7"/>
      <c r="B1300" s="7"/>
      <c r="C1300" s="25"/>
      <c r="D1300" s="7">
        <v>2240304</v>
      </c>
      <c r="E1300" s="12" t="s">
        <v>1703</v>
      </c>
      <c r="F1300" s="13">
        <v>0</v>
      </c>
    </row>
    <row r="1301" spans="1:6" ht="16.5" customHeight="1">
      <c r="A1301" s="7"/>
      <c r="B1301" s="7"/>
      <c r="C1301" s="25"/>
      <c r="D1301" s="7">
        <v>2240399</v>
      </c>
      <c r="E1301" s="12" t="s">
        <v>1704</v>
      </c>
      <c r="F1301" s="13">
        <v>0</v>
      </c>
    </row>
    <row r="1302" spans="1:6" ht="16.5" customHeight="1">
      <c r="A1302" s="7"/>
      <c r="B1302" s="7"/>
      <c r="C1302" s="25"/>
      <c r="D1302" s="7">
        <v>22404</v>
      </c>
      <c r="E1302" s="8" t="s">
        <v>1705</v>
      </c>
      <c r="F1302" s="9">
        <f>SUM(F1303:F1309)</f>
        <v>0</v>
      </c>
    </row>
    <row r="1303" spans="1:6" ht="16.5" customHeight="1">
      <c r="A1303" s="7"/>
      <c r="B1303" s="7"/>
      <c r="C1303" s="25"/>
      <c r="D1303" s="7">
        <v>2240401</v>
      </c>
      <c r="E1303" s="12" t="s">
        <v>707</v>
      </c>
      <c r="F1303" s="13">
        <v>0</v>
      </c>
    </row>
    <row r="1304" spans="1:6" ht="16.5" customHeight="1">
      <c r="A1304" s="7"/>
      <c r="B1304" s="7"/>
      <c r="C1304" s="25"/>
      <c r="D1304" s="7">
        <v>2240402</v>
      </c>
      <c r="E1304" s="12" t="s">
        <v>708</v>
      </c>
      <c r="F1304" s="13">
        <v>0</v>
      </c>
    </row>
    <row r="1305" spans="1:6" ht="16.5" customHeight="1">
      <c r="A1305" s="7"/>
      <c r="B1305" s="7"/>
      <c r="C1305" s="25"/>
      <c r="D1305" s="7">
        <v>2240403</v>
      </c>
      <c r="E1305" s="12" t="s">
        <v>709</v>
      </c>
      <c r="F1305" s="13">
        <v>0</v>
      </c>
    </row>
    <row r="1306" spans="1:6" ht="16.5" customHeight="1">
      <c r="A1306" s="7"/>
      <c r="B1306" s="7"/>
      <c r="C1306" s="25"/>
      <c r="D1306" s="7">
        <v>2240404</v>
      </c>
      <c r="E1306" s="12" t="s">
        <v>1706</v>
      </c>
      <c r="F1306" s="13">
        <v>0</v>
      </c>
    </row>
    <row r="1307" spans="1:6" ht="16.5" customHeight="1">
      <c r="A1307" s="7"/>
      <c r="B1307" s="7"/>
      <c r="C1307" s="25"/>
      <c r="D1307" s="7">
        <v>2240405</v>
      </c>
      <c r="E1307" s="12" t="s">
        <v>1707</v>
      </c>
      <c r="F1307" s="13">
        <v>0</v>
      </c>
    </row>
    <row r="1308" spans="1:6" ht="16.5" customHeight="1">
      <c r="A1308" s="7"/>
      <c r="B1308" s="7"/>
      <c r="C1308" s="25"/>
      <c r="D1308" s="7">
        <v>2240450</v>
      </c>
      <c r="E1308" s="12" t="s">
        <v>716</v>
      </c>
      <c r="F1308" s="13">
        <v>0</v>
      </c>
    </row>
    <row r="1309" spans="1:6" ht="16.5" customHeight="1">
      <c r="A1309" s="7"/>
      <c r="B1309" s="7"/>
      <c r="C1309" s="25"/>
      <c r="D1309" s="7">
        <v>2240499</v>
      </c>
      <c r="E1309" s="12" t="s">
        <v>1708</v>
      </c>
      <c r="F1309" s="13">
        <v>0</v>
      </c>
    </row>
    <row r="1310" spans="1:6" ht="16.5" customHeight="1">
      <c r="A1310" s="7"/>
      <c r="B1310" s="7"/>
      <c r="C1310" s="25"/>
      <c r="D1310" s="7">
        <v>22405</v>
      </c>
      <c r="E1310" s="8" t="s">
        <v>1709</v>
      </c>
      <c r="F1310" s="9">
        <f>SUM(F1311:F1322)</f>
        <v>19</v>
      </c>
    </row>
    <row r="1311" spans="1:6" ht="16.5" customHeight="1">
      <c r="A1311" s="7"/>
      <c r="B1311" s="7"/>
      <c r="C1311" s="25"/>
      <c r="D1311" s="7">
        <v>2240501</v>
      </c>
      <c r="E1311" s="12" t="s">
        <v>707</v>
      </c>
      <c r="F1311" s="13">
        <v>0</v>
      </c>
    </row>
    <row r="1312" spans="1:6" ht="16.5" customHeight="1">
      <c r="A1312" s="7"/>
      <c r="B1312" s="7"/>
      <c r="C1312" s="25"/>
      <c r="D1312" s="7">
        <v>2240502</v>
      </c>
      <c r="E1312" s="12" t="s">
        <v>708</v>
      </c>
      <c r="F1312" s="13">
        <v>0</v>
      </c>
    </row>
    <row r="1313" spans="1:6" ht="16.5" customHeight="1">
      <c r="A1313" s="7"/>
      <c r="B1313" s="7"/>
      <c r="C1313" s="25"/>
      <c r="D1313" s="7">
        <v>2240503</v>
      </c>
      <c r="E1313" s="12" t="s">
        <v>709</v>
      </c>
      <c r="F1313" s="13">
        <v>0</v>
      </c>
    </row>
    <row r="1314" spans="1:6" ht="16.5" customHeight="1">
      <c r="A1314" s="7"/>
      <c r="B1314" s="7"/>
      <c r="C1314" s="25"/>
      <c r="D1314" s="7">
        <v>2240504</v>
      </c>
      <c r="E1314" s="12" t="s">
        <v>1710</v>
      </c>
      <c r="F1314" s="13">
        <v>0</v>
      </c>
    </row>
    <row r="1315" spans="1:6" ht="16.5" customHeight="1">
      <c r="A1315" s="7"/>
      <c r="B1315" s="7"/>
      <c r="C1315" s="25"/>
      <c r="D1315" s="7">
        <v>2240505</v>
      </c>
      <c r="E1315" s="12" t="s">
        <v>1711</v>
      </c>
      <c r="F1315" s="13">
        <v>0</v>
      </c>
    </row>
    <row r="1316" spans="1:6" ht="16.5" customHeight="1">
      <c r="A1316" s="7"/>
      <c r="B1316" s="7"/>
      <c r="C1316" s="25"/>
      <c r="D1316" s="7">
        <v>2240506</v>
      </c>
      <c r="E1316" s="12" t="s">
        <v>1712</v>
      </c>
      <c r="F1316" s="13">
        <v>0</v>
      </c>
    </row>
    <row r="1317" spans="1:6" ht="16.5" customHeight="1">
      <c r="A1317" s="7"/>
      <c r="B1317" s="7"/>
      <c r="C1317" s="25"/>
      <c r="D1317" s="7">
        <v>2240507</v>
      </c>
      <c r="E1317" s="12" t="s">
        <v>1713</v>
      </c>
      <c r="F1317" s="13">
        <v>0</v>
      </c>
    </row>
    <row r="1318" spans="1:6" ht="16.5" customHeight="1">
      <c r="A1318" s="7"/>
      <c r="B1318" s="7"/>
      <c r="C1318" s="25"/>
      <c r="D1318" s="7">
        <v>2240508</v>
      </c>
      <c r="E1318" s="12" t="s">
        <v>1714</v>
      </c>
      <c r="F1318" s="13">
        <v>0</v>
      </c>
    </row>
    <row r="1319" spans="1:6" ht="16.5" customHeight="1">
      <c r="A1319" s="7"/>
      <c r="B1319" s="7"/>
      <c r="C1319" s="25"/>
      <c r="D1319" s="7">
        <v>2240509</v>
      </c>
      <c r="E1319" s="12" t="s">
        <v>1715</v>
      </c>
      <c r="F1319" s="13">
        <v>0</v>
      </c>
    </row>
    <row r="1320" spans="1:6" ht="16.5" customHeight="1">
      <c r="A1320" s="7"/>
      <c r="B1320" s="7"/>
      <c r="C1320" s="30"/>
      <c r="D1320" s="7">
        <v>2240510</v>
      </c>
      <c r="E1320" s="12" t="s">
        <v>1716</v>
      </c>
      <c r="F1320" s="13">
        <v>0</v>
      </c>
    </row>
    <row r="1321" spans="1:6" ht="16.5" customHeight="1">
      <c r="A1321" s="7"/>
      <c r="B1321" s="7"/>
      <c r="C1321" s="25"/>
      <c r="D1321" s="7">
        <v>2240550</v>
      </c>
      <c r="E1321" s="12" t="s">
        <v>1717</v>
      </c>
      <c r="F1321" s="13">
        <v>19</v>
      </c>
    </row>
    <row r="1322" spans="1:6" ht="16.5" customHeight="1">
      <c r="A1322" s="7"/>
      <c r="B1322" s="7"/>
      <c r="C1322" s="25"/>
      <c r="D1322" s="7">
        <v>2240599</v>
      </c>
      <c r="E1322" s="12" t="s">
        <v>1718</v>
      </c>
      <c r="F1322" s="13">
        <v>0</v>
      </c>
    </row>
    <row r="1323" spans="1:6" ht="16.5" customHeight="1">
      <c r="A1323" s="7"/>
      <c r="B1323" s="7"/>
      <c r="C1323" s="25"/>
      <c r="D1323" s="7">
        <v>22406</v>
      </c>
      <c r="E1323" s="8" t="s">
        <v>1719</v>
      </c>
      <c r="F1323" s="9">
        <f>SUM(F1324:F1326)</f>
        <v>0</v>
      </c>
    </row>
    <row r="1324" spans="1:6" ht="16.5" customHeight="1">
      <c r="A1324" s="7"/>
      <c r="B1324" s="7"/>
      <c r="C1324" s="25"/>
      <c r="D1324" s="7">
        <v>2240601</v>
      </c>
      <c r="E1324" s="12" t="s">
        <v>1720</v>
      </c>
      <c r="F1324" s="13">
        <v>0</v>
      </c>
    </row>
    <row r="1325" spans="1:6" ht="16.5" customHeight="1">
      <c r="A1325" s="7"/>
      <c r="B1325" s="7"/>
      <c r="C1325" s="25"/>
      <c r="D1325" s="7">
        <v>2240602</v>
      </c>
      <c r="E1325" s="12" t="s">
        <v>1721</v>
      </c>
      <c r="F1325" s="13">
        <v>0</v>
      </c>
    </row>
    <row r="1326" spans="1:6" ht="16.5" customHeight="1">
      <c r="A1326" s="7"/>
      <c r="B1326" s="7"/>
      <c r="C1326" s="25"/>
      <c r="D1326" s="7">
        <v>2240699</v>
      </c>
      <c r="E1326" s="12" t="s">
        <v>1722</v>
      </c>
      <c r="F1326" s="13">
        <v>0</v>
      </c>
    </row>
    <row r="1327" spans="1:6" ht="16.5" customHeight="1">
      <c r="A1327" s="7"/>
      <c r="B1327" s="7"/>
      <c r="C1327" s="25"/>
      <c r="D1327" s="7">
        <v>22407</v>
      </c>
      <c r="E1327" s="8" t="s">
        <v>1723</v>
      </c>
      <c r="F1327" s="9">
        <f>SUM(F1328:F1332)</f>
        <v>0</v>
      </c>
    </row>
    <row r="1328" spans="1:6" ht="16.5" customHeight="1">
      <c r="A1328" s="7"/>
      <c r="B1328" s="7"/>
      <c r="C1328" s="25"/>
      <c r="D1328" s="7">
        <v>2240701</v>
      </c>
      <c r="E1328" s="12" t="s">
        <v>1724</v>
      </c>
      <c r="F1328" s="13">
        <v>0</v>
      </c>
    </row>
    <row r="1329" spans="1:6" ht="16.5" customHeight="1">
      <c r="A1329" s="7"/>
      <c r="B1329" s="7"/>
      <c r="C1329" s="25"/>
      <c r="D1329" s="7">
        <v>2240702</v>
      </c>
      <c r="E1329" s="12" t="s">
        <v>1725</v>
      </c>
      <c r="F1329" s="13">
        <v>0</v>
      </c>
    </row>
    <row r="1330" spans="1:6" ht="16.5" customHeight="1">
      <c r="A1330" s="7"/>
      <c r="B1330" s="7"/>
      <c r="C1330" s="25"/>
      <c r="D1330" s="7">
        <v>2240703</v>
      </c>
      <c r="E1330" s="12" t="s">
        <v>1726</v>
      </c>
      <c r="F1330" s="13">
        <v>0</v>
      </c>
    </row>
    <row r="1331" spans="1:6" ht="16.5" customHeight="1">
      <c r="A1331" s="7"/>
      <c r="B1331" s="7"/>
      <c r="C1331" s="32"/>
      <c r="D1331" s="7">
        <v>2240704</v>
      </c>
      <c r="E1331" s="12" t="s">
        <v>1727</v>
      </c>
      <c r="F1331" s="13">
        <v>0</v>
      </c>
    </row>
    <row r="1332" spans="1:6" ht="16.5" customHeight="1">
      <c r="A1332" s="7"/>
      <c r="B1332" s="7"/>
      <c r="C1332" s="32"/>
      <c r="D1332" s="7">
        <v>2240799</v>
      </c>
      <c r="E1332" s="12" t="s">
        <v>1728</v>
      </c>
      <c r="F1332" s="13">
        <v>0</v>
      </c>
    </row>
    <row r="1333" spans="1:6" ht="16.5" customHeight="1">
      <c r="A1333" s="7"/>
      <c r="B1333" s="7"/>
      <c r="C1333" s="32"/>
      <c r="D1333" s="7">
        <v>22499</v>
      </c>
      <c r="E1333" s="8" t="s">
        <v>1729</v>
      </c>
      <c r="F1333" s="13">
        <v>0</v>
      </c>
    </row>
    <row r="1334" spans="1:6" ht="16.5" customHeight="1">
      <c r="A1334" s="7"/>
      <c r="B1334" s="7"/>
      <c r="C1334" s="32"/>
      <c r="D1334" s="7">
        <v>229</v>
      </c>
      <c r="E1334" s="8" t="s">
        <v>1731</v>
      </c>
      <c r="F1334" s="9">
        <f>F1335</f>
        <v>0</v>
      </c>
    </row>
    <row r="1335" spans="1:6" ht="16.5" customHeight="1">
      <c r="A1335" s="7"/>
      <c r="B1335" s="7"/>
      <c r="C1335" s="32"/>
      <c r="D1335" s="7">
        <v>22999</v>
      </c>
      <c r="E1335" s="8" t="s">
        <v>1586</v>
      </c>
      <c r="F1335" s="9">
        <f>F1336</f>
        <v>0</v>
      </c>
    </row>
    <row r="1336" spans="1:6" ht="16.5" customHeight="1">
      <c r="A1336" s="7"/>
      <c r="B1336" s="7"/>
      <c r="C1336" s="32"/>
      <c r="D1336" s="7">
        <v>2299901</v>
      </c>
      <c r="E1336" s="12" t="s">
        <v>871</v>
      </c>
      <c r="F1336" s="13">
        <v>0</v>
      </c>
    </row>
    <row r="1337" spans="1:6" ht="16.5" customHeight="1">
      <c r="A1337" s="7"/>
      <c r="B1337" s="7"/>
      <c r="C1337" s="32"/>
      <c r="D1337" s="7">
        <v>232</v>
      </c>
      <c r="E1337" s="8" t="s">
        <v>1732</v>
      </c>
      <c r="F1337" s="9">
        <f>SUM(F1338:F1340)</f>
        <v>2704</v>
      </c>
    </row>
    <row r="1338" spans="1:6" ht="16.5" customHeight="1">
      <c r="A1338" s="7"/>
      <c r="B1338" s="7"/>
      <c r="C1338" s="32"/>
      <c r="D1338" s="7">
        <v>23201</v>
      </c>
      <c r="E1338" s="8" t="s">
        <v>1733</v>
      </c>
      <c r="F1338" s="13">
        <v>0</v>
      </c>
    </row>
    <row r="1339" spans="1:6" ht="16.5" customHeight="1">
      <c r="A1339" s="7"/>
      <c r="B1339" s="7"/>
      <c r="C1339" s="32"/>
      <c r="D1339" s="7">
        <v>23202</v>
      </c>
      <c r="E1339" s="8" t="s">
        <v>1734</v>
      </c>
      <c r="F1339" s="13">
        <v>0</v>
      </c>
    </row>
    <row r="1340" spans="1:6" ht="16.5" customHeight="1">
      <c r="A1340" s="7"/>
      <c r="B1340" s="7"/>
      <c r="C1340" s="32"/>
      <c r="D1340" s="7">
        <v>23203</v>
      </c>
      <c r="E1340" s="8" t="s">
        <v>1735</v>
      </c>
      <c r="F1340" s="9">
        <f>SUM(F1341:F1344)</f>
        <v>2704</v>
      </c>
    </row>
    <row r="1341" spans="1:6" ht="16.5" customHeight="1">
      <c r="A1341" s="7"/>
      <c r="B1341" s="7"/>
      <c r="C1341" s="32"/>
      <c r="D1341" s="7">
        <v>2320301</v>
      </c>
      <c r="E1341" s="12" t="s">
        <v>1736</v>
      </c>
      <c r="F1341" s="13">
        <v>2704</v>
      </c>
    </row>
    <row r="1342" spans="1:6" ht="16.5" customHeight="1">
      <c r="A1342" s="7"/>
      <c r="B1342" s="7"/>
      <c r="C1342" s="32"/>
      <c r="D1342" s="7">
        <v>2320302</v>
      </c>
      <c r="E1342" s="12" t="s">
        <v>1737</v>
      </c>
      <c r="F1342" s="13">
        <v>0</v>
      </c>
    </row>
    <row r="1343" spans="1:6" ht="16.5" customHeight="1">
      <c r="A1343" s="7"/>
      <c r="B1343" s="7"/>
      <c r="C1343" s="32"/>
      <c r="D1343" s="7">
        <v>2320303</v>
      </c>
      <c r="E1343" s="12" t="s">
        <v>1738</v>
      </c>
      <c r="F1343" s="13">
        <v>0</v>
      </c>
    </row>
    <row r="1344" spans="1:6" ht="16.5" customHeight="1">
      <c r="A1344" s="7"/>
      <c r="B1344" s="7"/>
      <c r="C1344" s="32"/>
      <c r="D1344" s="7">
        <v>2320304</v>
      </c>
      <c r="E1344" s="12" t="s">
        <v>1739</v>
      </c>
      <c r="F1344" s="13">
        <v>0</v>
      </c>
    </row>
    <row r="1345" spans="1:6" ht="16.5" customHeight="1">
      <c r="A1345" s="7"/>
      <c r="B1345" s="7"/>
      <c r="C1345" s="32"/>
      <c r="D1345" s="7">
        <v>233</v>
      </c>
      <c r="E1345" s="8" t="s">
        <v>1740</v>
      </c>
      <c r="F1345" s="9">
        <f>SUM(F1346:F1348)</f>
        <v>0</v>
      </c>
    </row>
    <row r="1346" spans="1:6" ht="16.5" customHeight="1">
      <c r="A1346" s="7"/>
      <c r="B1346" s="7"/>
      <c r="C1346" s="32"/>
      <c r="D1346" s="7">
        <v>23301</v>
      </c>
      <c r="E1346" s="8" t="s">
        <v>1741</v>
      </c>
      <c r="F1346" s="13">
        <v>0</v>
      </c>
    </row>
    <row r="1347" spans="1:6" ht="16.5" customHeight="1">
      <c r="A1347" s="7"/>
      <c r="B1347" s="7"/>
      <c r="C1347" s="32"/>
      <c r="D1347" s="7">
        <v>23302</v>
      </c>
      <c r="E1347" s="8" t="s">
        <v>1742</v>
      </c>
      <c r="F1347" s="13">
        <v>0</v>
      </c>
    </row>
    <row r="1348" spans="1:6" ht="16.5" customHeight="1">
      <c r="A1348" s="7"/>
      <c r="B1348" s="7"/>
      <c r="C1348" s="32"/>
      <c r="D1348" s="7">
        <v>23303</v>
      </c>
      <c r="E1348" s="8" t="s">
        <v>1743</v>
      </c>
      <c r="F1348" s="13">
        <v>0</v>
      </c>
    </row>
    <row r="1349" spans="1:6" ht="16.5" customHeight="1">
      <c r="A1349" s="7"/>
      <c r="B1349" s="7"/>
      <c r="C1349" s="32"/>
      <c r="D1349" s="7"/>
      <c r="E1349" s="12"/>
      <c r="F1349" s="33"/>
    </row>
    <row r="1350" spans="1:6" ht="16.5" customHeight="1">
      <c r="A1350" s="7"/>
      <c r="B1350" s="7"/>
      <c r="C1350" s="32"/>
      <c r="D1350" s="7"/>
      <c r="E1350" s="8" t="s">
        <v>1927</v>
      </c>
      <c r="F1350" s="9">
        <f>F1351+F1359+F1375+F1387+F1398+F1453+F1477+F1529+F1534+F1537+F1563+F1581</f>
        <v>16704</v>
      </c>
    </row>
    <row r="1351" spans="1:6" ht="16.5" customHeight="1">
      <c r="A1351" s="7"/>
      <c r="B1351" s="7"/>
      <c r="C1351" s="32"/>
      <c r="D1351" s="7">
        <v>206</v>
      </c>
      <c r="E1351" s="8" t="s">
        <v>998</v>
      </c>
      <c r="F1351" s="9">
        <f>F1352</f>
        <v>0</v>
      </c>
    </row>
    <row r="1352" spans="1:6" ht="16.5" customHeight="1">
      <c r="A1352" s="7"/>
      <c r="B1352" s="7"/>
      <c r="C1352" s="32"/>
      <c r="D1352" s="7">
        <v>20610</v>
      </c>
      <c r="E1352" s="8" t="s">
        <v>1928</v>
      </c>
      <c r="F1352" s="9">
        <f>SUM(F1353:F1358)</f>
        <v>0</v>
      </c>
    </row>
    <row r="1353" spans="1:6" ht="16.5" customHeight="1">
      <c r="A1353" s="7"/>
      <c r="B1353" s="7"/>
      <c r="C1353" s="32"/>
      <c r="D1353" s="7">
        <v>2061001</v>
      </c>
      <c r="E1353" s="12" t="s">
        <v>1929</v>
      </c>
      <c r="F1353" s="13">
        <v>0</v>
      </c>
    </row>
    <row r="1354" spans="1:6" ht="16.5" customHeight="1">
      <c r="A1354" s="7"/>
      <c r="B1354" s="7"/>
      <c r="C1354" s="32"/>
      <c r="D1354" s="7">
        <v>2061002</v>
      </c>
      <c r="E1354" s="12" t="s">
        <v>1930</v>
      </c>
      <c r="F1354" s="13">
        <v>0</v>
      </c>
    </row>
    <row r="1355" spans="1:6" ht="16.5" customHeight="1">
      <c r="A1355" s="7"/>
      <c r="B1355" s="7"/>
      <c r="C1355" s="32"/>
      <c r="D1355" s="7">
        <v>2061003</v>
      </c>
      <c r="E1355" s="12" t="s">
        <v>1931</v>
      </c>
      <c r="F1355" s="13">
        <v>0</v>
      </c>
    </row>
    <row r="1356" spans="1:6" ht="16.5" customHeight="1">
      <c r="A1356" s="7"/>
      <c r="B1356" s="7"/>
      <c r="C1356" s="32"/>
      <c r="D1356" s="7">
        <v>2061004</v>
      </c>
      <c r="E1356" s="12" t="s">
        <v>1932</v>
      </c>
      <c r="F1356" s="13">
        <v>0</v>
      </c>
    </row>
    <row r="1357" spans="1:6" ht="16.5" customHeight="1">
      <c r="A1357" s="7"/>
      <c r="B1357" s="7"/>
      <c r="C1357" s="32"/>
      <c r="D1357" s="7">
        <v>2061005</v>
      </c>
      <c r="E1357" s="12" t="s">
        <v>1933</v>
      </c>
      <c r="F1357" s="13">
        <v>0</v>
      </c>
    </row>
    <row r="1358" spans="1:6" ht="16.5" customHeight="1">
      <c r="A1358" s="7"/>
      <c r="B1358" s="7"/>
      <c r="C1358" s="32"/>
      <c r="D1358" s="7">
        <v>2061099</v>
      </c>
      <c r="E1358" s="12" t="s">
        <v>1934</v>
      </c>
      <c r="F1358" s="13">
        <v>0</v>
      </c>
    </row>
    <row r="1359" spans="1:6" ht="16.5" customHeight="1">
      <c r="A1359" s="7"/>
      <c r="B1359" s="7"/>
      <c r="C1359" s="32"/>
      <c r="D1359" s="7">
        <v>207</v>
      </c>
      <c r="E1359" s="8" t="s">
        <v>1045</v>
      </c>
      <c r="F1359" s="9">
        <f>F1360+F1366+F1372</f>
        <v>0</v>
      </c>
    </row>
    <row r="1360" spans="1:6" ht="16.5" customHeight="1">
      <c r="A1360" s="7"/>
      <c r="B1360" s="7"/>
      <c r="C1360" s="32"/>
      <c r="D1360" s="7">
        <v>20707</v>
      </c>
      <c r="E1360" s="8" t="s">
        <v>1935</v>
      </c>
      <c r="F1360" s="9">
        <f>SUM(F1361:F1365)</f>
        <v>0</v>
      </c>
    </row>
    <row r="1361" spans="1:6" ht="16.5" customHeight="1">
      <c r="A1361" s="7"/>
      <c r="B1361" s="7"/>
      <c r="C1361" s="32"/>
      <c r="D1361" s="7">
        <v>2070701</v>
      </c>
      <c r="E1361" s="12" t="s">
        <v>1936</v>
      </c>
      <c r="F1361" s="13">
        <v>0</v>
      </c>
    </row>
    <row r="1362" spans="1:6" ht="16.5" customHeight="1">
      <c r="A1362" s="7"/>
      <c r="B1362" s="7"/>
      <c r="C1362" s="32"/>
      <c r="D1362" s="7">
        <v>2070702</v>
      </c>
      <c r="E1362" s="12" t="s">
        <v>1937</v>
      </c>
      <c r="F1362" s="13">
        <v>0</v>
      </c>
    </row>
    <row r="1363" spans="1:6" ht="16.5" customHeight="1">
      <c r="A1363" s="7"/>
      <c r="B1363" s="7"/>
      <c r="C1363" s="32"/>
      <c r="D1363" s="7">
        <v>2070703</v>
      </c>
      <c r="E1363" s="12" t="s">
        <v>1938</v>
      </c>
      <c r="F1363" s="13">
        <v>0</v>
      </c>
    </row>
    <row r="1364" spans="1:6" ht="16.5" customHeight="1">
      <c r="A1364" s="7"/>
      <c r="B1364" s="7"/>
      <c r="C1364" s="32"/>
      <c r="D1364" s="7">
        <v>2070704</v>
      </c>
      <c r="E1364" s="12" t="s">
        <v>1939</v>
      </c>
      <c r="F1364" s="13">
        <v>0</v>
      </c>
    </row>
    <row r="1365" spans="1:6" ht="16.5" customHeight="1">
      <c r="A1365" s="7"/>
      <c r="B1365" s="7"/>
      <c r="C1365" s="32"/>
      <c r="D1365" s="7">
        <v>2070799</v>
      </c>
      <c r="E1365" s="12" t="s">
        <v>1940</v>
      </c>
      <c r="F1365" s="13">
        <v>0</v>
      </c>
    </row>
    <row r="1366" spans="1:6" ht="17.25" customHeight="1">
      <c r="A1366" s="7"/>
      <c r="B1366" s="7"/>
      <c r="C1366" s="34"/>
      <c r="D1366" s="7">
        <v>20709</v>
      </c>
      <c r="E1366" s="8" t="s">
        <v>1941</v>
      </c>
      <c r="F1366" s="9">
        <f>SUM(F1367:F1371)</f>
        <v>0</v>
      </c>
    </row>
    <row r="1367" spans="1:6" ht="16.5" customHeight="1">
      <c r="A1367" s="7"/>
      <c r="B1367" s="7"/>
      <c r="C1367" s="32"/>
      <c r="D1367" s="7">
        <v>2070901</v>
      </c>
      <c r="E1367" s="12" t="s">
        <v>1942</v>
      </c>
      <c r="F1367" s="13">
        <v>0</v>
      </c>
    </row>
    <row r="1368" spans="1:6" ht="16.5" customHeight="1">
      <c r="A1368" s="7"/>
      <c r="B1368" s="7"/>
      <c r="C1368" s="32"/>
      <c r="D1368" s="7">
        <v>2070902</v>
      </c>
      <c r="E1368" s="12" t="s">
        <v>1943</v>
      </c>
      <c r="F1368" s="13">
        <v>0</v>
      </c>
    </row>
    <row r="1369" spans="1:6" ht="16.5" customHeight="1">
      <c r="A1369" s="7"/>
      <c r="B1369" s="7"/>
      <c r="C1369" s="32"/>
      <c r="D1369" s="7">
        <v>2070903</v>
      </c>
      <c r="E1369" s="12" t="s">
        <v>1944</v>
      </c>
      <c r="F1369" s="13">
        <v>0</v>
      </c>
    </row>
    <row r="1370" spans="1:6" ht="16.5" customHeight="1">
      <c r="A1370" s="7"/>
      <c r="B1370" s="7"/>
      <c r="C1370" s="32"/>
      <c r="D1370" s="7">
        <v>2070904</v>
      </c>
      <c r="E1370" s="12" t="s">
        <v>1945</v>
      </c>
      <c r="F1370" s="13">
        <v>0</v>
      </c>
    </row>
    <row r="1371" spans="1:6" ht="16.5" customHeight="1">
      <c r="A1371" s="7"/>
      <c r="B1371" s="7"/>
      <c r="C1371" s="32"/>
      <c r="D1371" s="7">
        <v>2070999</v>
      </c>
      <c r="E1371" s="12" t="s">
        <v>1946</v>
      </c>
      <c r="F1371" s="13">
        <v>0</v>
      </c>
    </row>
    <row r="1372" spans="1:6" ht="16.5" customHeight="1">
      <c r="A1372" s="7"/>
      <c r="B1372" s="7"/>
      <c r="C1372" s="32"/>
      <c r="D1372" s="7">
        <v>20710</v>
      </c>
      <c r="E1372" s="8" t="s">
        <v>1947</v>
      </c>
      <c r="F1372" s="9">
        <f>SUM(F1373:F1374)</f>
        <v>0</v>
      </c>
    </row>
    <row r="1373" spans="1:6" ht="16.5" customHeight="1">
      <c r="A1373" s="7"/>
      <c r="B1373" s="7"/>
      <c r="C1373" s="32"/>
      <c r="D1373" s="7">
        <v>2071001</v>
      </c>
      <c r="E1373" s="12" t="s">
        <v>1948</v>
      </c>
      <c r="F1373" s="13">
        <v>0</v>
      </c>
    </row>
    <row r="1374" spans="1:6" ht="16.5" customHeight="1">
      <c r="A1374" s="7"/>
      <c r="B1374" s="7"/>
      <c r="C1374" s="32"/>
      <c r="D1374" s="7">
        <v>2071099</v>
      </c>
      <c r="E1374" s="12" t="s">
        <v>1949</v>
      </c>
      <c r="F1374" s="13">
        <v>0</v>
      </c>
    </row>
    <row r="1375" spans="1:6" ht="16.5" customHeight="1">
      <c r="A1375" s="7"/>
      <c r="B1375" s="7"/>
      <c r="C1375" s="32"/>
      <c r="D1375" s="7">
        <v>208</v>
      </c>
      <c r="E1375" s="8" t="s">
        <v>1087</v>
      </c>
      <c r="F1375" s="9">
        <f>F1376+F1380+F1384</f>
        <v>0</v>
      </c>
    </row>
    <row r="1376" spans="1:6" ht="16.5" customHeight="1">
      <c r="A1376" s="7"/>
      <c r="B1376" s="7"/>
      <c r="C1376" s="32"/>
      <c r="D1376" s="7">
        <v>20822</v>
      </c>
      <c r="E1376" s="8" t="s">
        <v>1950</v>
      </c>
      <c r="F1376" s="9">
        <f>SUM(F1377:F1379)</f>
        <v>0</v>
      </c>
    </row>
    <row r="1377" spans="1:6" ht="16.5" customHeight="1">
      <c r="A1377" s="7"/>
      <c r="B1377" s="7"/>
      <c r="C1377" s="32"/>
      <c r="D1377" s="7">
        <v>2082201</v>
      </c>
      <c r="E1377" s="12" t="s">
        <v>1951</v>
      </c>
      <c r="F1377" s="13">
        <v>0</v>
      </c>
    </row>
    <row r="1378" spans="1:6" ht="16.5" customHeight="1">
      <c r="A1378" s="7"/>
      <c r="B1378" s="7"/>
      <c r="C1378" s="32"/>
      <c r="D1378" s="7">
        <v>2082202</v>
      </c>
      <c r="E1378" s="12" t="s">
        <v>1952</v>
      </c>
      <c r="F1378" s="13">
        <v>0</v>
      </c>
    </row>
    <row r="1379" spans="1:6" ht="16.5" customHeight="1">
      <c r="A1379" s="7"/>
      <c r="B1379" s="7"/>
      <c r="C1379" s="32"/>
      <c r="D1379" s="7">
        <v>2082299</v>
      </c>
      <c r="E1379" s="12" t="s">
        <v>1953</v>
      </c>
      <c r="F1379" s="13">
        <v>0</v>
      </c>
    </row>
    <row r="1380" spans="1:6" ht="16.5" customHeight="1">
      <c r="A1380" s="7"/>
      <c r="B1380" s="7"/>
      <c r="C1380" s="32"/>
      <c r="D1380" s="7">
        <v>20823</v>
      </c>
      <c r="E1380" s="8" t="s">
        <v>1954</v>
      </c>
      <c r="F1380" s="9">
        <f>SUM(F1381:F1383)</f>
        <v>0</v>
      </c>
    </row>
    <row r="1381" spans="1:6" ht="16.5" customHeight="1">
      <c r="A1381" s="7"/>
      <c r="B1381" s="7"/>
      <c r="C1381" s="32"/>
      <c r="D1381" s="7">
        <v>2082301</v>
      </c>
      <c r="E1381" s="12" t="s">
        <v>1951</v>
      </c>
      <c r="F1381" s="13">
        <v>0</v>
      </c>
    </row>
    <row r="1382" spans="1:6" ht="16.5" customHeight="1">
      <c r="A1382" s="7"/>
      <c r="B1382" s="7"/>
      <c r="C1382" s="32"/>
      <c r="D1382" s="7">
        <v>2082302</v>
      </c>
      <c r="E1382" s="12" t="s">
        <v>1952</v>
      </c>
      <c r="F1382" s="13">
        <v>0</v>
      </c>
    </row>
    <row r="1383" spans="1:6" ht="16.5" customHeight="1">
      <c r="A1383" s="7"/>
      <c r="B1383" s="7"/>
      <c r="C1383" s="32"/>
      <c r="D1383" s="7">
        <v>2082399</v>
      </c>
      <c r="E1383" s="12" t="s">
        <v>0</v>
      </c>
      <c r="F1383" s="13">
        <v>0</v>
      </c>
    </row>
    <row r="1384" spans="1:6" ht="16.5" customHeight="1">
      <c r="A1384" s="7"/>
      <c r="B1384" s="7"/>
      <c r="C1384" s="32"/>
      <c r="D1384" s="7">
        <v>20829</v>
      </c>
      <c r="E1384" s="8" t="s">
        <v>1</v>
      </c>
      <c r="F1384" s="9">
        <f>SUM(F1385:F1386)</f>
        <v>0</v>
      </c>
    </row>
    <row r="1385" spans="1:6" ht="16.5" customHeight="1">
      <c r="A1385" s="7"/>
      <c r="B1385" s="7"/>
      <c r="C1385" s="32"/>
      <c r="D1385" s="7">
        <v>2082901</v>
      </c>
      <c r="E1385" s="12" t="s">
        <v>1952</v>
      </c>
      <c r="F1385" s="13">
        <v>0</v>
      </c>
    </row>
    <row r="1386" spans="1:6" ht="16.5" customHeight="1">
      <c r="A1386" s="7"/>
      <c r="B1386" s="7"/>
      <c r="C1386" s="32"/>
      <c r="D1386" s="7">
        <v>2082999</v>
      </c>
      <c r="E1386" s="12" t="s">
        <v>2</v>
      </c>
      <c r="F1386" s="13">
        <v>0</v>
      </c>
    </row>
    <row r="1387" spans="1:6" ht="16.5" customHeight="1">
      <c r="A1387" s="7"/>
      <c r="B1387" s="7"/>
      <c r="C1387" s="32"/>
      <c r="D1387" s="7">
        <v>211</v>
      </c>
      <c r="E1387" s="8" t="s">
        <v>1255</v>
      </c>
      <c r="F1387" s="9">
        <f>F1388+F1393</f>
        <v>0</v>
      </c>
    </row>
    <row r="1388" spans="1:6" ht="16.5" customHeight="1">
      <c r="A1388" s="7"/>
      <c r="B1388" s="7"/>
      <c r="C1388" s="32"/>
      <c r="D1388" s="7">
        <v>21160</v>
      </c>
      <c r="E1388" s="8" t="s">
        <v>3</v>
      </c>
      <c r="F1388" s="9">
        <f>SUM(F1389:F1392)</f>
        <v>0</v>
      </c>
    </row>
    <row r="1389" spans="1:6" ht="16.5" customHeight="1">
      <c r="A1389" s="7"/>
      <c r="B1389" s="7"/>
      <c r="C1389" s="32"/>
      <c r="D1389" s="7">
        <v>2116001</v>
      </c>
      <c r="E1389" s="12" t="s">
        <v>4</v>
      </c>
      <c r="F1389" s="13">
        <v>0</v>
      </c>
    </row>
    <row r="1390" spans="1:6" ht="16.5" customHeight="1">
      <c r="A1390" s="7"/>
      <c r="B1390" s="7"/>
      <c r="C1390" s="32"/>
      <c r="D1390" s="7">
        <v>2116002</v>
      </c>
      <c r="E1390" s="12" t="s">
        <v>5</v>
      </c>
      <c r="F1390" s="13">
        <v>0</v>
      </c>
    </row>
    <row r="1391" spans="1:6" ht="16.5" customHeight="1">
      <c r="A1391" s="7"/>
      <c r="B1391" s="7"/>
      <c r="C1391" s="32"/>
      <c r="D1391" s="7">
        <v>2116003</v>
      </c>
      <c r="E1391" s="12" t="s">
        <v>6</v>
      </c>
      <c r="F1391" s="13">
        <v>0</v>
      </c>
    </row>
    <row r="1392" spans="1:6" ht="16.5" customHeight="1">
      <c r="A1392" s="7"/>
      <c r="B1392" s="7"/>
      <c r="C1392" s="32"/>
      <c r="D1392" s="7">
        <v>2116099</v>
      </c>
      <c r="E1392" s="12" t="s">
        <v>7</v>
      </c>
      <c r="F1392" s="13">
        <v>0</v>
      </c>
    </row>
    <row r="1393" spans="1:6" ht="16.5" customHeight="1">
      <c r="A1393" s="7"/>
      <c r="B1393" s="7"/>
      <c r="C1393" s="32"/>
      <c r="D1393" s="7">
        <v>21161</v>
      </c>
      <c r="E1393" s="8" t="s">
        <v>8</v>
      </c>
      <c r="F1393" s="9">
        <f>SUM(F1394:F1397)</f>
        <v>0</v>
      </c>
    </row>
    <row r="1394" spans="1:6" ht="16.5" customHeight="1">
      <c r="A1394" s="7"/>
      <c r="B1394" s="7"/>
      <c r="C1394" s="32"/>
      <c r="D1394" s="7">
        <v>2116101</v>
      </c>
      <c r="E1394" s="12" t="s">
        <v>9</v>
      </c>
      <c r="F1394" s="13">
        <v>0</v>
      </c>
    </row>
    <row r="1395" spans="1:6" ht="16.5" customHeight="1">
      <c r="A1395" s="7"/>
      <c r="B1395" s="7"/>
      <c r="C1395" s="32"/>
      <c r="D1395" s="7">
        <v>2116102</v>
      </c>
      <c r="E1395" s="12" t="s">
        <v>10</v>
      </c>
      <c r="F1395" s="13">
        <v>0</v>
      </c>
    </row>
    <row r="1396" spans="1:6" ht="16.5" customHeight="1">
      <c r="A1396" s="7"/>
      <c r="B1396" s="7"/>
      <c r="C1396" s="32"/>
      <c r="D1396" s="7">
        <v>2116103</v>
      </c>
      <c r="E1396" s="12" t="s">
        <v>11</v>
      </c>
      <c r="F1396" s="13">
        <v>0</v>
      </c>
    </row>
    <row r="1397" spans="1:6" ht="16.5" customHeight="1">
      <c r="A1397" s="7"/>
      <c r="B1397" s="7"/>
      <c r="C1397" s="32"/>
      <c r="D1397" s="7">
        <v>2116104</v>
      </c>
      <c r="E1397" s="12" t="s">
        <v>12</v>
      </c>
      <c r="F1397" s="13">
        <v>0</v>
      </c>
    </row>
    <row r="1398" spans="1:6" ht="16.5" customHeight="1">
      <c r="A1398" s="7"/>
      <c r="B1398" s="7"/>
      <c r="C1398" s="32"/>
      <c r="D1398" s="7">
        <v>212</v>
      </c>
      <c r="E1398" s="8" t="s">
        <v>1325</v>
      </c>
      <c r="F1398" s="9">
        <f>F1399+F1412+F1416+F1417+F1423+F1427+F1431+F1435+F1441+F1444</f>
        <v>11257</v>
      </c>
    </row>
    <row r="1399" spans="1:6" ht="17.25" customHeight="1">
      <c r="A1399" s="7"/>
      <c r="B1399" s="7"/>
      <c r="C1399" s="32"/>
      <c r="D1399" s="7">
        <v>21208</v>
      </c>
      <c r="E1399" s="8" t="s">
        <v>13</v>
      </c>
      <c r="F1399" s="9">
        <f>SUM(F1400:F1411)</f>
        <v>6334</v>
      </c>
    </row>
    <row r="1400" spans="1:6" ht="17.25" customHeight="1">
      <c r="A1400" s="7"/>
      <c r="B1400" s="7"/>
      <c r="C1400" s="32"/>
      <c r="D1400" s="7">
        <v>2120801</v>
      </c>
      <c r="E1400" s="12" t="s">
        <v>14</v>
      </c>
      <c r="F1400" s="13">
        <v>2083</v>
      </c>
    </row>
    <row r="1401" spans="1:6" ht="17.25" customHeight="1">
      <c r="A1401" s="7"/>
      <c r="B1401" s="7"/>
      <c r="C1401" s="32"/>
      <c r="D1401" s="7">
        <v>2120802</v>
      </c>
      <c r="E1401" s="12" t="s">
        <v>15</v>
      </c>
      <c r="F1401" s="13">
        <v>0</v>
      </c>
    </row>
    <row r="1402" spans="1:6" ht="17.25" customHeight="1">
      <c r="A1402" s="7"/>
      <c r="B1402" s="7"/>
      <c r="C1402" s="32"/>
      <c r="D1402" s="7">
        <v>2120803</v>
      </c>
      <c r="E1402" s="12" t="s">
        <v>16</v>
      </c>
      <c r="F1402" s="13">
        <v>0</v>
      </c>
    </row>
    <row r="1403" spans="1:6" ht="17.25" customHeight="1">
      <c r="A1403" s="7"/>
      <c r="B1403" s="7"/>
      <c r="C1403" s="32"/>
      <c r="D1403" s="7">
        <v>2120804</v>
      </c>
      <c r="E1403" s="12" t="s">
        <v>17</v>
      </c>
      <c r="F1403" s="13">
        <v>67</v>
      </c>
    </row>
    <row r="1404" spans="1:6" ht="17.25" customHeight="1">
      <c r="A1404" s="7"/>
      <c r="B1404" s="7"/>
      <c r="C1404" s="32"/>
      <c r="D1404" s="7">
        <v>2120805</v>
      </c>
      <c r="E1404" s="12" t="s">
        <v>18</v>
      </c>
      <c r="F1404" s="13">
        <v>0</v>
      </c>
    </row>
    <row r="1405" spans="1:6" ht="17.25" customHeight="1">
      <c r="A1405" s="7"/>
      <c r="B1405" s="7"/>
      <c r="C1405" s="32"/>
      <c r="D1405" s="7">
        <v>2120806</v>
      </c>
      <c r="E1405" s="12" t="s">
        <v>19</v>
      </c>
      <c r="F1405" s="13">
        <v>0</v>
      </c>
    </row>
    <row r="1406" spans="1:6" ht="17.25" customHeight="1">
      <c r="A1406" s="7"/>
      <c r="B1406" s="7"/>
      <c r="C1406" s="32"/>
      <c r="D1406" s="7">
        <v>2120807</v>
      </c>
      <c r="E1406" s="12" t="s">
        <v>20</v>
      </c>
      <c r="F1406" s="13">
        <v>0</v>
      </c>
    </row>
    <row r="1407" spans="1:6" ht="17.25" customHeight="1">
      <c r="A1407" s="7"/>
      <c r="B1407" s="7"/>
      <c r="C1407" s="32"/>
      <c r="D1407" s="7">
        <v>2120809</v>
      </c>
      <c r="E1407" s="12" t="s">
        <v>21</v>
      </c>
      <c r="F1407" s="13">
        <v>0</v>
      </c>
    </row>
    <row r="1408" spans="1:6" ht="17.25" customHeight="1">
      <c r="A1408" s="7"/>
      <c r="B1408" s="7"/>
      <c r="C1408" s="32"/>
      <c r="D1408" s="7">
        <v>2120810</v>
      </c>
      <c r="E1408" s="12" t="s">
        <v>22</v>
      </c>
      <c r="F1408" s="13">
        <v>0</v>
      </c>
    </row>
    <row r="1409" spans="1:6" ht="17.25" customHeight="1">
      <c r="A1409" s="7"/>
      <c r="B1409" s="7"/>
      <c r="C1409" s="32"/>
      <c r="D1409" s="7">
        <v>2120811</v>
      </c>
      <c r="E1409" s="12" t="s">
        <v>23</v>
      </c>
      <c r="F1409" s="13">
        <v>0</v>
      </c>
    </row>
    <row r="1410" spans="1:6" ht="17.25" customHeight="1">
      <c r="A1410" s="7"/>
      <c r="B1410" s="7"/>
      <c r="C1410" s="32"/>
      <c r="D1410" s="7">
        <v>2120813</v>
      </c>
      <c r="E1410" s="12" t="s">
        <v>1633</v>
      </c>
      <c r="F1410" s="13">
        <v>0</v>
      </c>
    </row>
    <row r="1411" spans="1:6" ht="17.25" customHeight="1">
      <c r="A1411" s="7"/>
      <c r="B1411" s="7"/>
      <c r="C1411" s="32"/>
      <c r="D1411" s="7">
        <v>2120899</v>
      </c>
      <c r="E1411" s="12" t="s">
        <v>24</v>
      </c>
      <c r="F1411" s="13">
        <v>4184</v>
      </c>
    </row>
    <row r="1412" spans="1:6" ht="17.25" customHeight="1">
      <c r="A1412" s="7"/>
      <c r="B1412" s="7"/>
      <c r="C1412" s="32"/>
      <c r="D1412" s="7">
        <v>21210</v>
      </c>
      <c r="E1412" s="8" t="s">
        <v>25</v>
      </c>
      <c r="F1412" s="9">
        <f>SUM(F1413:F1415)</f>
        <v>0</v>
      </c>
    </row>
    <row r="1413" spans="1:6" ht="16.5" customHeight="1">
      <c r="A1413" s="7"/>
      <c r="B1413" s="7"/>
      <c r="C1413" s="32"/>
      <c r="D1413" s="7">
        <v>2121001</v>
      </c>
      <c r="E1413" s="12" t="s">
        <v>14</v>
      </c>
      <c r="F1413" s="13">
        <v>0</v>
      </c>
    </row>
    <row r="1414" spans="1:6" ht="16.5" customHeight="1">
      <c r="A1414" s="7"/>
      <c r="B1414" s="7"/>
      <c r="C1414" s="32"/>
      <c r="D1414" s="7">
        <v>2121002</v>
      </c>
      <c r="E1414" s="12" t="s">
        <v>15</v>
      </c>
      <c r="F1414" s="13">
        <v>0</v>
      </c>
    </row>
    <row r="1415" spans="1:6" ht="16.5" customHeight="1">
      <c r="A1415" s="7"/>
      <c r="B1415" s="7"/>
      <c r="C1415" s="32"/>
      <c r="D1415" s="7">
        <v>2121099</v>
      </c>
      <c r="E1415" s="12" t="s">
        <v>26</v>
      </c>
      <c r="F1415" s="13">
        <v>0</v>
      </c>
    </row>
    <row r="1416" spans="1:6" ht="16.5" customHeight="1">
      <c r="A1416" s="7"/>
      <c r="B1416" s="7"/>
      <c r="C1416" s="32"/>
      <c r="D1416" s="7">
        <v>21211</v>
      </c>
      <c r="E1416" s="8" t="s">
        <v>27</v>
      </c>
      <c r="F1416" s="13">
        <v>0</v>
      </c>
    </row>
    <row r="1417" spans="1:6" ht="16.5" customHeight="1">
      <c r="A1417" s="7"/>
      <c r="B1417" s="7"/>
      <c r="C1417" s="32"/>
      <c r="D1417" s="7">
        <v>21213</v>
      </c>
      <c r="E1417" s="8" t="s">
        <v>28</v>
      </c>
      <c r="F1417" s="9">
        <f>SUM(F1418:F1422)</f>
        <v>0</v>
      </c>
    </row>
    <row r="1418" spans="1:6" ht="16.5" customHeight="1">
      <c r="A1418" s="7"/>
      <c r="B1418" s="7"/>
      <c r="C1418" s="32"/>
      <c r="D1418" s="7">
        <v>2121301</v>
      </c>
      <c r="E1418" s="12" t="s">
        <v>29</v>
      </c>
      <c r="F1418" s="13">
        <v>0</v>
      </c>
    </row>
    <row r="1419" spans="1:6" ht="16.5" customHeight="1">
      <c r="A1419" s="7"/>
      <c r="B1419" s="7"/>
      <c r="C1419" s="32"/>
      <c r="D1419" s="7">
        <v>2121302</v>
      </c>
      <c r="E1419" s="12" t="s">
        <v>30</v>
      </c>
      <c r="F1419" s="13">
        <v>0</v>
      </c>
    </row>
    <row r="1420" spans="1:6" ht="16.5" customHeight="1">
      <c r="A1420" s="7"/>
      <c r="B1420" s="7"/>
      <c r="C1420" s="32"/>
      <c r="D1420" s="7">
        <v>2121303</v>
      </c>
      <c r="E1420" s="12" t="s">
        <v>31</v>
      </c>
      <c r="F1420" s="13">
        <v>0</v>
      </c>
    </row>
    <row r="1421" spans="1:6" ht="16.5" customHeight="1">
      <c r="A1421" s="7"/>
      <c r="B1421" s="7"/>
      <c r="C1421" s="32"/>
      <c r="D1421" s="7">
        <v>2121304</v>
      </c>
      <c r="E1421" s="12" t="s">
        <v>32</v>
      </c>
      <c r="F1421" s="13">
        <v>0</v>
      </c>
    </row>
    <row r="1422" spans="1:6" ht="16.5" customHeight="1">
      <c r="A1422" s="7"/>
      <c r="B1422" s="7"/>
      <c r="C1422" s="32"/>
      <c r="D1422" s="7">
        <v>2121399</v>
      </c>
      <c r="E1422" s="12" t="s">
        <v>33</v>
      </c>
      <c r="F1422" s="13">
        <v>0</v>
      </c>
    </row>
    <row r="1423" spans="1:6" ht="16.5" customHeight="1">
      <c r="A1423" s="7"/>
      <c r="B1423" s="7"/>
      <c r="C1423" s="32"/>
      <c r="D1423" s="7">
        <v>21214</v>
      </c>
      <c r="E1423" s="8" t="s">
        <v>34</v>
      </c>
      <c r="F1423" s="9">
        <f>SUM(F1424:F1426)</f>
        <v>1</v>
      </c>
    </row>
    <row r="1424" spans="1:6" ht="16.5" customHeight="1">
      <c r="A1424" s="7"/>
      <c r="B1424" s="7"/>
      <c r="C1424" s="32"/>
      <c r="D1424" s="7">
        <v>2121401</v>
      </c>
      <c r="E1424" s="12" t="s">
        <v>35</v>
      </c>
      <c r="F1424" s="13">
        <v>1</v>
      </c>
    </row>
    <row r="1425" spans="1:6" ht="16.5" customHeight="1">
      <c r="A1425" s="7"/>
      <c r="B1425" s="7"/>
      <c r="C1425" s="32"/>
      <c r="D1425" s="7">
        <v>2121402</v>
      </c>
      <c r="E1425" s="12" t="s">
        <v>36</v>
      </c>
      <c r="F1425" s="13">
        <v>0</v>
      </c>
    </row>
    <row r="1426" spans="1:6" ht="16.5" customHeight="1">
      <c r="A1426" s="7"/>
      <c r="B1426" s="7"/>
      <c r="C1426" s="32"/>
      <c r="D1426" s="7">
        <v>2121499</v>
      </c>
      <c r="E1426" s="12" t="s">
        <v>37</v>
      </c>
      <c r="F1426" s="13">
        <v>0</v>
      </c>
    </row>
    <row r="1427" spans="1:6" ht="16.5" customHeight="1">
      <c r="A1427" s="7"/>
      <c r="B1427" s="7"/>
      <c r="C1427" s="32"/>
      <c r="D1427" s="7">
        <v>21215</v>
      </c>
      <c r="E1427" s="8" t="s">
        <v>38</v>
      </c>
      <c r="F1427" s="9">
        <f>SUM(F1428:F1430)</f>
        <v>1894</v>
      </c>
    </row>
    <row r="1428" spans="1:6" ht="16.5" customHeight="1">
      <c r="A1428" s="7"/>
      <c r="B1428" s="7"/>
      <c r="C1428" s="32"/>
      <c r="D1428" s="7">
        <v>2121501</v>
      </c>
      <c r="E1428" s="12" t="s">
        <v>14</v>
      </c>
      <c r="F1428" s="13">
        <v>1894</v>
      </c>
    </row>
    <row r="1429" spans="1:6" ht="16.5" customHeight="1">
      <c r="A1429" s="7"/>
      <c r="B1429" s="7"/>
      <c r="C1429" s="32"/>
      <c r="D1429" s="7">
        <v>2121502</v>
      </c>
      <c r="E1429" s="12" t="s">
        <v>15</v>
      </c>
      <c r="F1429" s="13">
        <v>0</v>
      </c>
    </row>
    <row r="1430" spans="1:6" ht="16.5" customHeight="1">
      <c r="A1430" s="7"/>
      <c r="B1430" s="7"/>
      <c r="C1430" s="32"/>
      <c r="D1430" s="7">
        <v>2121599</v>
      </c>
      <c r="E1430" s="12" t="s">
        <v>39</v>
      </c>
      <c r="F1430" s="13">
        <v>0</v>
      </c>
    </row>
    <row r="1431" spans="1:6" ht="16.5" customHeight="1">
      <c r="A1431" s="7"/>
      <c r="B1431" s="7"/>
      <c r="C1431" s="32"/>
      <c r="D1431" s="7">
        <v>21216</v>
      </c>
      <c r="E1431" s="8" t="s">
        <v>40</v>
      </c>
      <c r="F1431" s="9">
        <f>SUM(F1432:F1434)</f>
        <v>3028</v>
      </c>
    </row>
    <row r="1432" spans="1:6" ht="16.5" customHeight="1">
      <c r="A1432" s="7"/>
      <c r="B1432" s="7"/>
      <c r="C1432" s="32"/>
      <c r="D1432" s="7">
        <v>2121601</v>
      </c>
      <c r="E1432" s="12" t="s">
        <v>14</v>
      </c>
      <c r="F1432" s="13">
        <v>3028</v>
      </c>
    </row>
    <row r="1433" spans="1:6" ht="16.5" customHeight="1">
      <c r="A1433" s="7"/>
      <c r="B1433" s="7"/>
      <c r="C1433" s="32"/>
      <c r="D1433" s="7">
        <v>2121602</v>
      </c>
      <c r="E1433" s="12" t="s">
        <v>15</v>
      </c>
      <c r="F1433" s="13">
        <v>0</v>
      </c>
    </row>
    <row r="1434" spans="1:6" ht="16.5" customHeight="1">
      <c r="A1434" s="7"/>
      <c r="B1434" s="7"/>
      <c r="C1434" s="32"/>
      <c r="D1434" s="7">
        <v>2121699</v>
      </c>
      <c r="E1434" s="12" t="s">
        <v>41</v>
      </c>
      <c r="F1434" s="13">
        <v>0</v>
      </c>
    </row>
    <row r="1435" spans="1:6" ht="16.5" customHeight="1">
      <c r="A1435" s="7"/>
      <c r="B1435" s="7"/>
      <c r="C1435" s="32"/>
      <c r="D1435" s="7">
        <v>21217</v>
      </c>
      <c r="E1435" s="8" t="s">
        <v>42</v>
      </c>
      <c r="F1435" s="9">
        <f>SUM(F1436:F1440)</f>
        <v>0</v>
      </c>
    </row>
    <row r="1436" spans="1:6" ht="16.5" customHeight="1">
      <c r="A1436" s="7"/>
      <c r="B1436" s="7"/>
      <c r="C1436" s="32"/>
      <c r="D1436" s="7">
        <v>2121701</v>
      </c>
      <c r="E1436" s="12" t="s">
        <v>29</v>
      </c>
      <c r="F1436" s="13">
        <v>0</v>
      </c>
    </row>
    <row r="1437" spans="1:6" ht="16.5" customHeight="1">
      <c r="A1437" s="7"/>
      <c r="B1437" s="7"/>
      <c r="C1437" s="32"/>
      <c r="D1437" s="7">
        <v>2121702</v>
      </c>
      <c r="E1437" s="12" t="s">
        <v>30</v>
      </c>
      <c r="F1437" s="13">
        <v>0</v>
      </c>
    </row>
    <row r="1438" spans="1:6" ht="16.5" customHeight="1">
      <c r="A1438" s="7"/>
      <c r="B1438" s="7"/>
      <c r="C1438" s="32"/>
      <c r="D1438" s="7">
        <v>2121703</v>
      </c>
      <c r="E1438" s="12" t="s">
        <v>31</v>
      </c>
      <c r="F1438" s="13">
        <v>0</v>
      </c>
    </row>
    <row r="1439" spans="1:6" ht="16.5" customHeight="1">
      <c r="A1439" s="7"/>
      <c r="B1439" s="7"/>
      <c r="C1439" s="32"/>
      <c r="D1439" s="7">
        <v>2121704</v>
      </c>
      <c r="E1439" s="12" t="s">
        <v>32</v>
      </c>
      <c r="F1439" s="13">
        <v>0</v>
      </c>
    </row>
    <row r="1440" spans="1:6" ht="16.5" customHeight="1">
      <c r="A1440" s="7"/>
      <c r="B1440" s="7"/>
      <c r="C1440" s="32"/>
      <c r="D1440" s="7">
        <v>2121799</v>
      </c>
      <c r="E1440" s="12" t="s">
        <v>43</v>
      </c>
      <c r="F1440" s="13">
        <v>0</v>
      </c>
    </row>
    <row r="1441" spans="1:6" ht="16.5" customHeight="1">
      <c r="A1441" s="7"/>
      <c r="B1441" s="7"/>
      <c r="C1441" s="32"/>
      <c r="D1441" s="7">
        <v>21218</v>
      </c>
      <c r="E1441" s="8" t="s">
        <v>44</v>
      </c>
      <c r="F1441" s="9">
        <f>SUM(F1442:F1443)</f>
        <v>0</v>
      </c>
    </row>
    <row r="1442" spans="1:6" ht="16.5" customHeight="1">
      <c r="A1442" s="7"/>
      <c r="B1442" s="7"/>
      <c r="C1442" s="32"/>
      <c r="D1442" s="7">
        <v>2121801</v>
      </c>
      <c r="E1442" s="12" t="s">
        <v>35</v>
      </c>
      <c r="F1442" s="13">
        <v>0</v>
      </c>
    </row>
    <row r="1443" spans="1:6" ht="16.5" customHeight="1">
      <c r="A1443" s="7"/>
      <c r="B1443" s="7"/>
      <c r="C1443" s="32"/>
      <c r="D1443" s="7">
        <v>2121899</v>
      </c>
      <c r="E1443" s="12" t="s">
        <v>45</v>
      </c>
      <c r="F1443" s="13">
        <v>0</v>
      </c>
    </row>
    <row r="1444" spans="1:6" ht="16.5" customHeight="1">
      <c r="A1444" s="7"/>
      <c r="B1444" s="7"/>
      <c r="C1444" s="32"/>
      <c r="D1444" s="7">
        <v>21219</v>
      </c>
      <c r="E1444" s="8" t="s">
        <v>46</v>
      </c>
      <c r="F1444" s="9">
        <f>SUM(F1445:F1452)</f>
        <v>0</v>
      </c>
    </row>
    <row r="1445" spans="1:6" ht="16.5" customHeight="1">
      <c r="A1445" s="7"/>
      <c r="B1445" s="7"/>
      <c r="C1445" s="32"/>
      <c r="D1445" s="7">
        <v>2121901</v>
      </c>
      <c r="E1445" s="12" t="s">
        <v>14</v>
      </c>
      <c r="F1445" s="13">
        <v>0</v>
      </c>
    </row>
    <row r="1446" spans="1:6" ht="16.5" customHeight="1">
      <c r="A1446" s="7"/>
      <c r="B1446" s="7"/>
      <c r="C1446" s="32"/>
      <c r="D1446" s="7">
        <v>2121902</v>
      </c>
      <c r="E1446" s="12" t="s">
        <v>15</v>
      </c>
      <c r="F1446" s="13">
        <v>0</v>
      </c>
    </row>
    <row r="1447" spans="1:6" ht="16.5" customHeight="1">
      <c r="A1447" s="7"/>
      <c r="B1447" s="7"/>
      <c r="C1447" s="32"/>
      <c r="D1447" s="7">
        <v>2121903</v>
      </c>
      <c r="E1447" s="12" t="s">
        <v>16</v>
      </c>
      <c r="F1447" s="13">
        <v>0</v>
      </c>
    </row>
    <row r="1448" spans="1:6" ht="16.5" customHeight="1">
      <c r="A1448" s="7"/>
      <c r="B1448" s="7"/>
      <c r="C1448" s="32"/>
      <c r="D1448" s="7">
        <v>2121904</v>
      </c>
      <c r="E1448" s="12" t="s">
        <v>17</v>
      </c>
      <c r="F1448" s="13">
        <v>0</v>
      </c>
    </row>
    <row r="1449" spans="1:6" ht="16.5" customHeight="1">
      <c r="A1449" s="7"/>
      <c r="B1449" s="7"/>
      <c r="C1449" s="32"/>
      <c r="D1449" s="7">
        <v>2121905</v>
      </c>
      <c r="E1449" s="12" t="s">
        <v>20</v>
      </c>
      <c r="F1449" s="14">
        <v>0</v>
      </c>
    </row>
    <row r="1450" spans="1:6" ht="16.5" customHeight="1">
      <c r="A1450" s="7"/>
      <c r="B1450" s="7"/>
      <c r="C1450" s="32"/>
      <c r="D1450" s="7">
        <v>2121906</v>
      </c>
      <c r="E1450" s="12" t="s">
        <v>22</v>
      </c>
      <c r="F1450" s="13">
        <v>0</v>
      </c>
    </row>
    <row r="1451" spans="1:6" ht="16.5" customHeight="1">
      <c r="A1451" s="7"/>
      <c r="B1451" s="7"/>
      <c r="C1451" s="32"/>
      <c r="D1451" s="7">
        <v>2121907</v>
      </c>
      <c r="E1451" s="12" t="s">
        <v>23</v>
      </c>
      <c r="F1451" s="15">
        <v>0</v>
      </c>
    </row>
    <row r="1452" spans="1:6" ht="16.5" customHeight="1">
      <c r="A1452" s="7"/>
      <c r="B1452" s="7"/>
      <c r="C1452" s="32"/>
      <c r="D1452" s="7">
        <v>2121999</v>
      </c>
      <c r="E1452" s="12" t="s">
        <v>47</v>
      </c>
      <c r="F1452" s="13">
        <v>0</v>
      </c>
    </row>
    <row r="1453" spans="1:6" ht="16.5" customHeight="1">
      <c r="A1453" s="7"/>
      <c r="B1453" s="7"/>
      <c r="C1453" s="32"/>
      <c r="D1453" s="7">
        <v>213</v>
      </c>
      <c r="E1453" s="8" t="s">
        <v>1345</v>
      </c>
      <c r="F1453" s="9">
        <f>F1454+F1459+F1464+F1469+F1472</f>
        <v>0</v>
      </c>
    </row>
    <row r="1454" spans="1:6" ht="16.5" customHeight="1">
      <c r="A1454" s="7"/>
      <c r="B1454" s="7"/>
      <c r="C1454" s="32"/>
      <c r="D1454" s="7">
        <v>21366</v>
      </c>
      <c r="E1454" s="8" t="s">
        <v>48</v>
      </c>
      <c r="F1454" s="9">
        <f>SUM(F1455:F1458)</f>
        <v>0</v>
      </c>
    </row>
    <row r="1455" spans="1:6" ht="16.5" customHeight="1">
      <c r="A1455" s="7"/>
      <c r="B1455" s="7"/>
      <c r="C1455" s="32"/>
      <c r="D1455" s="7">
        <v>2136601</v>
      </c>
      <c r="E1455" s="12" t="s">
        <v>1952</v>
      </c>
      <c r="F1455" s="13">
        <v>0</v>
      </c>
    </row>
    <row r="1456" spans="1:6" ht="16.5" customHeight="1">
      <c r="A1456" s="7"/>
      <c r="B1456" s="7"/>
      <c r="C1456" s="32"/>
      <c r="D1456" s="7">
        <v>2136602</v>
      </c>
      <c r="E1456" s="12" t="s">
        <v>49</v>
      </c>
      <c r="F1456" s="13">
        <v>0</v>
      </c>
    </row>
    <row r="1457" spans="1:6" ht="16.5" customHeight="1">
      <c r="A1457" s="7"/>
      <c r="B1457" s="7"/>
      <c r="C1457" s="32"/>
      <c r="D1457" s="7">
        <v>2136603</v>
      </c>
      <c r="E1457" s="12" t="s">
        <v>50</v>
      </c>
      <c r="F1457" s="13">
        <v>0</v>
      </c>
    </row>
    <row r="1458" spans="1:6" ht="16.5" customHeight="1">
      <c r="A1458" s="7"/>
      <c r="B1458" s="7"/>
      <c r="C1458" s="32"/>
      <c r="D1458" s="7">
        <v>2136699</v>
      </c>
      <c r="E1458" s="12" t="s">
        <v>51</v>
      </c>
      <c r="F1458" s="13">
        <v>0</v>
      </c>
    </row>
    <row r="1459" spans="1:6" ht="16.5" customHeight="1">
      <c r="A1459" s="7"/>
      <c r="B1459" s="7"/>
      <c r="C1459" s="32"/>
      <c r="D1459" s="7">
        <v>21367</v>
      </c>
      <c r="E1459" s="8" t="s">
        <v>52</v>
      </c>
      <c r="F1459" s="9">
        <f>SUM(F1460:F1463)</f>
        <v>0</v>
      </c>
    </row>
    <row r="1460" spans="1:6" ht="16.5" customHeight="1">
      <c r="A1460" s="7"/>
      <c r="B1460" s="7"/>
      <c r="C1460" s="32"/>
      <c r="D1460" s="7">
        <v>2136701</v>
      </c>
      <c r="E1460" s="12" t="s">
        <v>1952</v>
      </c>
      <c r="F1460" s="13">
        <v>0</v>
      </c>
    </row>
    <row r="1461" spans="1:6" ht="16.5" customHeight="1">
      <c r="A1461" s="7"/>
      <c r="B1461" s="7"/>
      <c r="C1461" s="32"/>
      <c r="D1461" s="7">
        <v>2136702</v>
      </c>
      <c r="E1461" s="12" t="s">
        <v>49</v>
      </c>
      <c r="F1461" s="13">
        <v>0</v>
      </c>
    </row>
    <row r="1462" spans="1:6" ht="16.5" customHeight="1">
      <c r="A1462" s="7"/>
      <c r="B1462" s="7"/>
      <c r="C1462" s="32"/>
      <c r="D1462" s="7">
        <v>2136703</v>
      </c>
      <c r="E1462" s="12" t="s">
        <v>53</v>
      </c>
      <c r="F1462" s="13">
        <v>0</v>
      </c>
    </row>
    <row r="1463" spans="1:6" ht="16.5" customHeight="1">
      <c r="A1463" s="7"/>
      <c r="B1463" s="7"/>
      <c r="C1463" s="32"/>
      <c r="D1463" s="7">
        <v>2136799</v>
      </c>
      <c r="E1463" s="12" t="s">
        <v>54</v>
      </c>
      <c r="F1463" s="13">
        <v>0</v>
      </c>
    </row>
    <row r="1464" spans="1:6" ht="16.5" customHeight="1">
      <c r="A1464" s="7"/>
      <c r="B1464" s="7"/>
      <c r="C1464" s="32"/>
      <c r="D1464" s="7">
        <v>21369</v>
      </c>
      <c r="E1464" s="8" t="s">
        <v>55</v>
      </c>
      <c r="F1464" s="9">
        <f>SUM(F1465:F1468)</f>
        <v>0</v>
      </c>
    </row>
    <row r="1465" spans="1:6" ht="16.5" customHeight="1">
      <c r="A1465" s="7"/>
      <c r="B1465" s="7"/>
      <c r="C1465" s="32"/>
      <c r="D1465" s="7">
        <v>2136901</v>
      </c>
      <c r="E1465" s="12" t="s">
        <v>1410</v>
      </c>
      <c r="F1465" s="13">
        <v>0</v>
      </c>
    </row>
    <row r="1466" spans="1:6" ht="16.5" customHeight="1">
      <c r="A1466" s="7"/>
      <c r="B1466" s="7"/>
      <c r="C1466" s="32"/>
      <c r="D1466" s="7">
        <v>2136902</v>
      </c>
      <c r="E1466" s="12" t="s">
        <v>56</v>
      </c>
      <c r="F1466" s="13">
        <v>0</v>
      </c>
    </row>
    <row r="1467" spans="1:6" ht="17.25" customHeight="1">
      <c r="A1467" s="7"/>
      <c r="B1467" s="7"/>
      <c r="C1467" s="32"/>
      <c r="D1467" s="7">
        <v>2136903</v>
      </c>
      <c r="E1467" s="12" t="s">
        <v>57</v>
      </c>
      <c r="F1467" s="13">
        <v>0</v>
      </c>
    </row>
    <row r="1468" spans="1:6" ht="17.25" customHeight="1">
      <c r="A1468" s="7"/>
      <c r="B1468" s="7"/>
      <c r="C1468" s="32"/>
      <c r="D1468" s="7">
        <v>2136999</v>
      </c>
      <c r="E1468" s="12" t="s">
        <v>58</v>
      </c>
      <c r="F1468" s="13">
        <v>0</v>
      </c>
    </row>
    <row r="1469" spans="1:6" ht="17.25" customHeight="1">
      <c r="A1469" s="7"/>
      <c r="B1469" s="7"/>
      <c r="C1469" s="32"/>
      <c r="D1469" s="7">
        <v>21370</v>
      </c>
      <c r="E1469" s="8" t="s">
        <v>59</v>
      </c>
      <c r="F1469" s="9">
        <f>SUM(F1470:F1471)</f>
        <v>0</v>
      </c>
    </row>
    <row r="1470" spans="1:6" ht="16.5" customHeight="1">
      <c r="A1470" s="7"/>
      <c r="B1470" s="7"/>
      <c r="C1470" s="32"/>
      <c r="D1470" s="7">
        <v>2137001</v>
      </c>
      <c r="E1470" s="12" t="s">
        <v>1952</v>
      </c>
      <c r="F1470" s="13">
        <v>0</v>
      </c>
    </row>
    <row r="1471" spans="1:6" ht="16.5" customHeight="1">
      <c r="A1471" s="7"/>
      <c r="B1471" s="7"/>
      <c r="C1471" s="32"/>
      <c r="D1471" s="7">
        <v>2137099</v>
      </c>
      <c r="E1471" s="12" t="s">
        <v>60</v>
      </c>
      <c r="F1471" s="13">
        <v>0</v>
      </c>
    </row>
    <row r="1472" spans="1:6" ht="16.5" customHeight="1">
      <c r="A1472" s="7"/>
      <c r="B1472" s="7"/>
      <c r="C1472" s="32"/>
      <c r="D1472" s="7">
        <v>21371</v>
      </c>
      <c r="E1472" s="8" t="s">
        <v>61</v>
      </c>
      <c r="F1472" s="9">
        <f>SUM(F1473:F1476)</f>
        <v>0</v>
      </c>
    </row>
    <row r="1473" spans="1:6" ht="16.5" customHeight="1">
      <c r="A1473" s="7"/>
      <c r="B1473" s="7"/>
      <c r="C1473" s="32"/>
      <c r="D1473" s="7">
        <v>2137101</v>
      </c>
      <c r="E1473" s="12" t="s">
        <v>1410</v>
      </c>
      <c r="F1473" s="13">
        <v>0</v>
      </c>
    </row>
    <row r="1474" spans="1:6" ht="16.5" customHeight="1">
      <c r="A1474" s="7"/>
      <c r="B1474" s="7"/>
      <c r="C1474" s="32"/>
      <c r="D1474" s="7">
        <v>2137102</v>
      </c>
      <c r="E1474" s="12" t="s">
        <v>62</v>
      </c>
      <c r="F1474" s="13">
        <v>0</v>
      </c>
    </row>
    <row r="1475" spans="1:6" ht="16.5" customHeight="1">
      <c r="A1475" s="7"/>
      <c r="B1475" s="7"/>
      <c r="C1475" s="32"/>
      <c r="D1475" s="7">
        <v>2137103</v>
      </c>
      <c r="E1475" s="12" t="s">
        <v>57</v>
      </c>
      <c r="F1475" s="13">
        <v>0</v>
      </c>
    </row>
    <row r="1476" spans="1:6" ht="16.5" customHeight="1">
      <c r="A1476" s="7"/>
      <c r="B1476" s="7"/>
      <c r="C1476" s="32"/>
      <c r="D1476" s="7">
        <v>2137199</v>
      </c>
      <c r="E1476" s="12" t="s">
        <v>63</v>
      </c>
      <c r="F1476" s="13">
        <v>0</v>
      </c>
    </row>
    <row r="1477" spans="1:6" ht="16.5" customHeight="1">
      <c r="A1477" s="7"/>
      <c r="B1477" s="7"/>
      <c r="C1477" s="32"/>
      <c r="D1477" s="7">
        <v>214</v>
      </c>
      <c r="E1477" s="8" t="s">
        <v>1441</v>
      </c>
      <c r="F1477" s="9">
        <f>F1478+F1483+F1488+F1493+F1502+F1509+F1518+F1521+F1524+F1525</f>
        <v>0</v>
      </c>
    </row>
    <row r="1478" spans="1:6" ht="16.5" customHeight="1">
      <c r="A1478" s="7"/>
      <c r="B1478" s="7"/>
      <c r="C1478" s="32"/>
      <c r="D1478" s="7">
        <v>21460</v>
      </c>
      <c r="E1478" s="8" t="s">
        <v>64</v>
      </c>
      <c r="F1478" s="9">
        <f>SUM(F1479:F1482)</f>
        <v>0</v>
      </c>
    </row>
    <row r="1479" spans="1:6" ht="16.5" customHeight="1">
      <c r="A1479" s="7"/>
      <c r="B1479" s="7"/>
      <c r="C1479" s="32"/>
      <c r="D1479" s="7">
        <v>2146001</v>
      </c>
      <c r="E1479" s="12" t="s">
        <v>1443</v>
      </c>
      <c r="F1479" s="13">
        <v>0</v>
      </c>
    </row>
    <row r="1480" spans="1:6" ht="16.5" customHeight="1">
      <c r="A1480" s="7"/>
      <c r="B1480" s="7"/>
      <c r="C1480" s="32"/>
      <c r="D1480" s="7">
        <v>2146002</v>
      </c>
      <c r="E1480" s="12" t="s">
        <v>1444</v>
      </c>
      <c r="F1480" s="13">
        <v>0</v>
      </c>
    </row>
    <row r="1481" spans="1:6" ht="16.5" customHeight="1">
      <c r="A1481" s="7"/>
      <c r="B1481" s="7"/>
      <c r="C1481" s="32"/>
      <c r="D1481" s="7">
        <v>2146003</v>
      </c>
      <c r="E1481" s="12" t="s">
        <v>65</v>
      </c>
      <c r="F1481" s="13">
        <v>0</v>
      </c>
    </row>
    <row r="1482" spans="1:6" ht="16.5" customHeight="1">
      <c r="A1482" s="7"/>
      <c r="B1482" s="7"/>
      <c r="C1482" s="32"/>
      <c r="D1482" s="7">
        <v>2146099</v>
      </c>
      <c r="E1482" s="12" t="s">
        <v>66</v>
      </c>
      <c r="F1482" s="13">
        <v>0</v>
      </c>
    </row>
    <row r="1483" spans="1:6" ht="16.5" customHeight="1">
      <c r="A1483" s="7"/>
      <c r="B1483" s="7"/>
      <c r="C1483" s="32"/>
      <c r="D1483" s="7">
        <v>21462</v>
      </c>
      <c r="E1483" s="8" t="s">
        <v>67</v>
      </c>
      <c r="F1483" s="9">
        <f>SUM(F1484:F1487)</f>
        <v>0</v>
      </c>
    </row>
    <row r="1484" spans="1:6" ht="16.5" customHeight="1">
      <c r="A1484" s="7"/>
      <c r="B1484" s="7"/>
      <c r="C1484" s="32"/>
      <c r="D1484" s="7">
        <v>2146201</v>
      </c>
      <c r="E1484" s="12" t="s">
        <v>65</v>
      </c>
      <c r="F1484" s="13">
        <v>0</v>
      </c>
    </row>
    <row r="1485" spans="1:6" ht="16.5" customHeight="1">
      <c r="A1485" s="7"/>
      <c r="B1485" s="7"/>
      <c r="C1485" s="32"/>
      <c r="D1485" s="7">
        <v>2146202</v>
      </c>
      <c r="E1485" s="12" t="s">
        <v>68</v>
      </c>
      <c r="F1485" s="13">
        <v>0</v>
      </c>
    </row>
    <row r="1486" spans="1:6" ht="16.5" customHeight="1">
      <c r="A1486" s="7"/>
      <c r="B1486" s="7"/>
      <c r="C1486" s="32"/>
      <c r="D1486" s="7">
        <v>2146203</v>
      </c>
      <c r="E1486" s="12" t="s">
        <v>69</v>
      </c>
      <c r="F1486" s="13">
        <v>0</v>
      </c>
    </row>
    <row r="1487" spans="1:6" ht="16.5" customHeight="1">
      <c r="A1487" s="7"/>
      <c r="B1487" s="7"/>
      <c r="C1487" s="32"/>
      <c r="D1487" s="7">
        <v>2146299</v>
      </c>
      <c r="E1487" s="12" t="s">
        <v>70</v>
      </c>
      <c r="F1487" s="13">
        <v>0</v>
      </c>
    </row>
    <row r="1488" spans="1:6" ht="16.5" customHeight="1">
      <c r="A1488" s="7"/>
      <c r="B1488" s="7"/>
      <c r="C1488" s="32"/>
      <c r="D1488" s="7">
        <v>21463</v>
      </c>
      <c r="E1488" s="8" t="s">
        <v>71</v>
      </c>
      <c r="F1488" s="9">
        <f>SUM(F1489:F1492)</f>
        <v>0</v>
      </c>
    </row>
    <row r="1489" spans="1:6" ht="16.5" customHeight="1">
      <c r="A1489" s="7"/>
      <c r="B1489" s="7"/>
      <c r="C1489" s="32"/>
      <c r="D1489" s="7">
        <v>2146301</v>
      </c>
      <c r="E1489" s="12" t="s">
        <v>1450</v>
      </c>
      <c r="F1489" s="13">
        <v>0</v>
      </c>
    </row>
    <row r="1490" spans="1:6" ht="16.5" customHeight="1">
      <c r="A1490" s="7"/>
      <c r="B1490" s="7"/>
      <c r="C1490" s="32"/>
      <c r="D1490" s="7">
        <v>2146302</v>
      </c>
      <c r="E1490" s="12" t="s">
        <v>72</v>
      </c>
      <c r="F1490" s="13">
        <v>0</v>
      </c>
    </row>
    <row r="1491" spans="1:6" ht="16.5" customHeight="1">
      <c r="A1491" s="7"/>
      <c r="B1491" s="7"/>
      <c r="C1491" s="32"/>
      <c r="D1491" s="7">
        <v>2146303</v>
      </c>
      <c r="E1491" s="12" t="s">
        <v>73</v>
      </c>
      <c r="F1491" s="13">
        <v>0</v>
      </c>
    </row>
    <row r="1492" spans="1:6" ht="16.5" customHeight="1">
      <c r="A1492" s="7"/>
      <c r="B1492" s="7"/>
      <c r="C1492" s="32"/>
      <c r="D1492" s="7">
        <v>2146399</v>
      </c>
      <c r="E1492" s="12" t="s">
        <v>74</v>
      </c>
      <c r="F1492" s="13">
        <v>0</v>
      </c>
    </row>
    <row r="1493" spans="1:6" ht="16.5" customHeight="1">
      <c r="A1493" s="7"/>
      <c r="B1493" s="7"/>
      <c r="C1493" s="32"/>
      <c r="D1493" s="7">
        <v>21464</v>
      </c>
      <c r="E1493" s="8" t="s">
        <v>75</v>
      </c>
      <c r="F1493" s="9">
        <f>SUM(F1494:F1501)</f>
        <v>0</v>
      </c>
    </row>
    <row r="1494" spans="1:6" ht="16.5" customHeight="1">
      <c r="A1494" s="7"/>
      <c r="B1494" s="7"/>
      <c r="C1494" s="32"/>
      <c r="D1494" s="7">
        <v>2146401</v>
      </c>
      <c r="E1494" s="12" t="s">
        <v>76</v>
      </c>
      <c r="F1494" s="13">
        <v>0</v>
      </c>
    </row>
    <row r="1495" spans="1:6" ht="16.5" customHeight="1">
      <c r="A1495" s="7"/>
      <c r="B1495" s="7"/>
      <c r="C1495" s="34"/>
      <c r="D1495" s="7">
        <v>2146402</v>
      </c>
      <c r="E1495" s="12" t="s">
        <v>77</v>
      </c>
      <c r="F1495" s="13">
        <v>0</v>
      </c>
    </row>
    <row r="1496" spans="1:6" ht="16.5" customHeight="1">
      <c r="A1496" s="7"/>
      <c r="B1496" s="7"/>
      <c r="C1496" s="34"/>
      <c r="D1496" s="7">
        <v>2146403</v>
      </c>
      <c r="E1496" s="12" t="s">
        <v>78</v>
      </c>
      <c r="F1496" s="13">
        <v>0</v>
      </c>
    </row>
    <row r="1497" spans="1:6" ht="16.5" customHeight="1">
      <c r="A1497" s="7"/>
      <c r="B1497" s="7"/>
      <c r="C1497" s="34"/>
      <c r="D1497" s="7">
        <v>2146404</v>
      </c>
      <c r="E1497" s="12" t="s">
        <v>79</v>
      </c>
      <c r="F1497" s="13">
        <v>0</v>
      </c>
    </row>
    <row r="1498" spans="1:6" ht="16.5" customHeight="1">
      <c r="A1498" s="7"/>
      <c r="B1498" s="7"/>
      <c r="C1498" s="34"/>
      <c r="D1498" s="7">
        <v>2146405</v>
      </c>
      <c r="E1498" s="12" t="s">
        <v>80</v>
      </c>
      <c r="F1498" s="13">
        <v>0</v>
      </c>
    </row>
    <row r="1499" spans="1:6" ht="16.5" customHeight="1">
      <c r="A1499" s="7"/>
      <c r="B1499" s="7"/>
      <c r="C1499" s="34"/>
      <c r="D1499" s="7">
        <v>2146406</v>
      </c>
      <c r="E1499" s="12" t="s">
        <v>81</v>
      </c>
      <c r="F1499" s="13">
        <v>0</v>
      </c>
    </row>
    <row r="1500" spans="1:6" ht="16.5" customHeight="1">
      <c r="A1500" s="7"/>
      <c r="B1500" s="7"/>
      <c r="C1500" s="34"/>
      <c r="D1500" s="7">
        <v>2146407</v>
      </c>
      <c r="E1500" s="12" t="s">
        <v>82</v>
      </c>
      <c r="F1500" s="13">
        <v>0</v>
      </c>
    </row>
    <row r="1501" spans="1:6" ht="16.5" customHeight="1">
      <c r="A1501" s="7"/>
      <c r="B1501" s="7"/>
      <c r="C1501" s="32"/>
      <c r="D1501" s="7">
        <v>2146499</v>
      </c>
      <c r="E1501" s="12" t="s">
        <v>83</v>
      </c>
      <c r="F1501" s="13">
        <v>0</v>
      </c>
    </row>
    <row r="1502" spans="1:6" ht="16.5" customHeight="1">
      <c r="A1502" s="7"/>
      <c r="B1502" s="7"/>
      <c r="C1502" s="34"/>
      <c r="D1502" s="7">
        <v>21468</v>
      </c>
      <c r="E1502" s="8" t="s">
        <v>84</v>
      </c>
      <c r="F1502" s="9">
        <f>SUM(F1503:F1508)</f>
        <v>0</v>
      </c>
    </row>
    <row r="1503" spans="1:6" ht="16.5" customHeight="1">
      <c r="A1503" s="7"/>
      <c r="B1503" s="7"/>
      <c r="C1503" s="34"/>
      <c r="D1503" s="7">
        <v>2146801</v>
      </c>
      <c r="E1503" s="12" t="s">
        <v>85</v>
      </c>
      <c r="F1503" s="13">
        <v>0</v>
      </c>
    </row>
    <row r="1504" spans="1:6" ht="16.5" customHeight="1">
      <c r="A1504" s="7"/>
      <c r="B1504" s="7"/>
      <c r="C1504" s="32"/>
      <c r="D1504" s="7">
        <v>2146802</v>
      </c>
      <c r="E1504" s="12" t="s">
        <v>86</v>
      </c>
      <c r="F1504" s="13">
        <v>0</v>
      </c>
    </row>
    <row r="1505" spans="1:6" ht="16.5" customHeight="1">
      <c r="A1505" s="7"/>
      <c r="B1505" s="7"/>
      <c r="C1505" s="32"/>
      <c r="D1505" s="7">
        <v>2146803</v>
      </c>
      <c r="E1505" s="12" t="s">
        <v>87</v>
      </c>
      <c r="F1505" s="13">
        <v>0</v>
      </c>
    </row>
    <row r="1506" spans="1:6" ht="16.5" customHeight="1">
      <c r="A1506" s="7"/>
      <c r="B1506" s="7"/>
      <c r="C1506" s="32"/>
      <c r="D1506" s="7">
        <v>2146804</v>
      </c>
      <c r="E1506" s="12" t="s">
        <v>88</v>
      </c>
      <c r="F1506" s="13">
        <v>0</v>
      </c>
    </row>
    <row r="1507" spans="1:6" ht="16.5" customHeight="1">
      <c r="A1507" s="7"/>
      <c r="B1507" s="7"/>
      <c r="C1507" s="32"/>
      <c r="D1507" s="7">
        <v>2146805</v>
      </c>
      <c r="E1507" s="12" t="s">
        <v>89</v>
      </c>
      <c r="F1507" s="13">
        <v>0</v>
      </c>
    </row>
    <row r="1508" spans="1:6" ht="16.5" customHeight="1">
      <c r="A1508" s="7"/>
      <c r="B1508" s="7"/>
      <c r="C1508" s="32"/>
      <c r="D1508" s="7">
        <v>2146899</v>
      </c>
      <c r="E1508" s="12" t="s">
        <v>90</v>
      </c>
      <c r="F1508" s="13">
        <v>0</v>
      </c>
    </row>
    <row r="1509" spans="1:6" ht="16.5" customHeight="1">
      <c r="A1509" s="7"/>
      <c r="B1509" s="7"/>
      <c r="C1509" s="32"/>
      <c r="D1509" s="7">
        <v>21469</v>
      </c>
      <c r="E1509" s="8" t="s">
        <v>91</v>
      </c>
      <c r="F1509" s="9">
        <f>SUM(F1510:F1517)</f>
        <v>0</v>
      </c>
    </row>
    <row r="1510" spans="1:6" ht="16.5" customHeight="1">
      <c r="A1510" s="7"/>
      <c r="B1510" s="7"/>
      <c r="C1510" s="32"/>
      <c r="D1510" s="7">
        <v>2146901</v>
      </c>
      <c r="E1510" s="12" t="s">
        <v>92</v>
      </c>
      <c r="F1510" s="13">
        <v>0</v>
      </c>
    </row>
    <row r="1511" spans="1:6" ht="16.5" customHeight="1">
      <c r="A1511" s="7"/>
      <c r="B1511" s="7"/>
      <c r="C1511" s="32"/>
      <c r="D1511" s="7">
        <v>2146902</v>
      </c>
      <c r="E1511" s="12" t="s">
        <v>1471</v>
      </c>
      <c r="F1511" s="13">
        <v>0</v>
      </c>
    </row>
    <row r="1512" spans="1:6" ht="16.5" customHeight="1">
      <c r="A1512" s="7"/>
      <c r="B1512" s="7"/>
      <c r="C1512" s="32"/>
      <c r="D1512" s="7">
        <v>2146903</v>
      </c>
      <c r="E1512" s="12" t="s">
        <v>93</v>
      </c>
      <c r="F1512" s="13">
        <v>0</v>
      </c>
    </row>
    <row r="1513" spans="1:6" ht="16.5" customHeight="1">
      <c r="A1513" s="7"/>
      <c r="B1513" s="7"/>
      <c r="C1513" s="32"/>
      <c r="D1513" s="7">
        <v>2146904</v>
      </c>
      <c r="E1513" s="12" t="s">
        <v>94</v>
      </c>
      <c r="F1513" s="13">
        <v>0</v>
      </c>
    </row>
    <row r="1514" spans="1:6" ht="16.5" customHeight="1">
      <c r="A1514" s="7"/>
      <c r="B1514" s="7"/>
      <c r="C1514" s="32"/>
      <c r="D1514" s="7">
        <v>2146906</v>
      </c>
      <c r="E1514" s="12" t="s">
        <v>95</v>
      </c>
      <c r="F1514" s="13">
        <v>0</v>
      </c>
    </row>
    <row r="1515" spans="1:6" ht="16.5" customHeight="1">
      <c r="A1515" s="7"/>
      <c r="B1515" s="7"/>
      <c r="C1515" s="32"/>
      <c r="D1515" s="7">
        <v>2146907</v>
      </c>
      <c r="E1515" s="12" t="s">
        <v>96</v>
      </c>
      <c r="F1515" s="13">
        <v>0</v>
      </c>
    </row>
    <row r="1516" spans="1:6" ht="16.5" customHeight="1">
      <c r="A1516" s="7"/>
      <c r="B1516" s="7"/>
      <c r="C1516" s="32"/>
      <c r="D1516" s="7">
        <v>2146908</v>
      </c>
      <c r="E1516" s="12" t="s">
        <v>97</v>
      </c>
      <c r="F1516" s="13">
        <v>0</v>
      </c>
    </row>
    <row r="1517" spans="1:6" ht="16.5" customHeight="1">
      <c r="A1517" s="7"/>
      <c r="B1517" s="7"/>
      <c r="C1517" s="32"/>
      <c r="D1517" s="7">
        <v>2146999</v>
      </c>
      <c r="E1517" s="12" t="s">
        <v>98</v>
      </c>
      <c r="F1517" s="13">
        <v>0</v>
      </c>
    </row>
    <row r="1518" spans="1:6" ht="16.5" customHeight="1">
      <c r="A1518" s="7"/>
      <c r="B1518" s="7"/>
      <c r="C1518" s="34"/>
      <c r="D1518" s="7">
        <v>21470</v>
      </c>
      <c r="E1518" s="8" t="s">
        <v>99</v>
      </c>
      <c r="F1518" s="9">
        <f>SUM(F1519:F1520)</f>
        <v>0</v>
      </c>
    </row>
    <row r="1519" spans="1:6" ht="16.5" customHeight="1">
      <c r="A1519" s="7"/>
      <c r="B1519" s="7"/>
      <c r="C1519" s="32"/>
      <c r="D1519" s="7">
        <v>2147001</v>
      </c>
      <c r="E1519" s="12" t="s">
        <v>1443</v>
      </c>
      <c r="F1519" s="13">
        <v>0</v>
      </c>
    </row>
    <row r="1520" spans="1:6" ht="16.5" customHeight="1">
      <c r="A1520" s="7"/>
      <c r="B1520" s="7"/>
      <c r="C1520" s="32"/>
      <c r="D1520" s="7">
        <v>2147099</v>
      </c>
      <c r="E1520" s="12" t="s">
        <v>100</v>
      </c>
      <c r="F1520" s="13">
        <v>0</v>
      </c>
    </row>
    <row r="1521" spans="1:6" ht="16.5" customHeight="1">
      <c r="A1521" s="7"/>
      <c r="B1521" s="7"/>
      <c r="C1521" s="32"/>
      <c r="D1521" s="7">
        <v>21471</v>
      </c>
      <c r="E1521" s="8" t="s">
        <v>101</v>
      </c>
      <c r="F1521" s="9">
        <f>SUM(F1522:F1523)</f>
        <v>0</v>
      </c>
    </row>
    <row r="1522" spans="1:6" ht="16.5" customHeight="1">
      <c r="A1522" s="7"/>
      <c r="B1522" s="7"/>
      <c r="C1522" s="32"/>
      <c r="D1522" s="7">
        <v>2147101</v>
      </c>
      <c r="E1522" s="12" t="s">
        <v>1443</v>
      </c>
      <c r="F1522" s="13">
        <v>0</v>
      </c>
    </row>
    <row r="1523" spans="1:6" ht="16.5" customHeight="1">
      <c r="A1523" s="7"/>
      <c r="B1523" s="7"/>
      <c r="C1523" s="32"/>
      <c r="D1523" s="7">
        <v>2147199</v>
      </c>
      <c r="E1523" s="12" t="s">
        <v>102</v>
      </c>
      <c r="F1523" s="13">
        <v>0</v>
      </c>
    </row>
    <row r="1524" spans="1:6" ht="16.5" customHeight="1">
      <c r="A1524" s="7"/>
      <c r="B1524" s="7"/>
      <c r="C1524" s="32"/>
      <c r="D1524" s="7">
        <v>21472</v>
      </c>
      <c r="E1524" s="8" t="s">
        <v>103</v>
      </c>
      <c r="F1524" s="13">
        <v>0</v>
      </c>
    </row>
    <row r="1525" spans="1:6" ht="16.5" customHeight="1">
      <c r="A1525" s="7"/>
      <c r="B1525" s="7"/>
      <c r="C1525" s="32"/>
      <c r="D1525" s="7">
        <v>21473</v>
      </c>
      <c r="E1525" s="8" t="s">
        <v>104</v>
      </c>
      <c r="F1525" s="9">
        <f>SUM(F1526:F1528)</f>
        <v>0</v>
      </c>
    </row>
    <row r="1526" spans="1:6" ht="16.5" customHeight="1">
      <c r="A1526" s="7"/>
      <c r="B1526" s="7"/>
      <c r="C1526" s="32"/>
      <c r="D1526" s="7">
        <v>2147301</v>
      </c>
      <c r="E1526" s="12" t="s">
        <v>1450</v>
      </c>
      <c r="F1526" s="13">
        <v>0</v>
      </c>
    </row>
    <row r="1527" spans="1:6" ht="16.5" customHeight="1">
      <c r="A1527" s="32"/>
      <c r="B1527" s="32"/>
      <c r="C1527" s="32"/>
      <c r="D1527" s="7">
        <v>2147303</v>
      </c>
      <c r="E1527" s="12" t="s">
        <v>73</v>
      </c>
      <c r="F1527" s="13">
        <v>0</v>
      </c>
    </row>
    <row r="1528" spans="1:6" ht="16.5" customHeight="1">
      <c r="A1528" s="32"/>
      <c r="B1528" s="32"/>
      <c r="C1528" s="32"/>
      <c r="D1528" s="7">
        <v>2147399</v>
      </c>
      <c r="E1528" s="12" t="s">
        <v>105</v>
      </c>
      <c r="F1528" s="13">
        <v>0</v>
      </c>
    </row>
    <row r="1529" spans="1:6" ht="16.5" customHeight="1">
      <c r="A1529" s="32"/>
      <c r="B1529" s="32"/>
      <c r="C1529" s="32"/>
      <c r="D1529" s="7">
        <v>215</v>
      </c>
      <c r="E1529" s="8" t="s">
        <v>1492</v>
      </c>
      <c r="F1529" s="9">
        <f>F1530</f>
        <v>0</v>
      </c>
    </row>
    <row r="1530" spans="1:6" ht="16.5" customHeight="1">
      <c r="A1530" s="32"/>
      <c r="B1530" s="32"/>
      <c r="C1530" s="32"/>
      <c r="D1530" s="7">
        <v>21562</v>
      </c>
      <c r="E1530" s="8" t="s">
        <v>106</v>
      </c>
      <c r="F1530" s="9">
        <f>SUM(F1531:F1533)</f>
        <v>0</v>
      </c>
    </row>
    <row r="1531" spans="1:6" ht="16.5" customHeight="1">
      <c r="A1531" s="32"/>
      <c r="B1531" s="32"/>
      <c r="C1531" s="32"/>
      <c r="D1531" s="7">
        <v>2156201</v>
      </c>
      <c r="E1531" s="12" t="s">
        <v>107</v>
      </c>
      <c r="F1531" s="13">
        <v>0</v>
      </c>
    </row>
    <row r="1532" spans="1:6" ht="16.5" customHeight="1">
      <c r="A1532" s="32"/>
      <c r="B1532" s="32"/>
      <c r="C1532" s="32"/>
      <c r="D1532" s="7">
        <v>2156202</v>
      </c>
      <c r="E1532" s="12" t="s">
        <v>108</v>
      </c>
      <c r="F1532" s="13">
        <v>0</v>
      </c>
    </row>
    <row r="1533" spans="1:6" ht="16.5" customHeight="1">
      <c r="A1533" s="32"/>
      <c r="B1533" s="32"/>
      <c r="C1533" s="32"/>
      <c r="D1533" s="7">
        <v>2156299</v>
      </c>
      <c r="E1533" s="12" t="s">
        <v>109</v>
      </c>
      <c r="F1533" s="13">
        <v>0</v>
      </c>
    </row>
    <row r="1534" spans="1:6" ht="16.5" customHeight="1">
      <c r="A1534" s="32"/>
      <c r="B1534" s="32"/>
      <c r="C1534" s="32"/>
      <c r="D1534" s="7">
        <v>217</v>
      </c>
      <c r="E1534" s="8" t="s">
        <v>1552</v>
      </c>
      <c r="F1534" s="9">
        <f>SUM(F1535:F1536)</f>
        <v>0</v>
      </c>
    </row>
    <row r="1535" spans="1:6" ht="16.5" customHeight="1">
      <c r="A1535" s="32"/>
      <c r="B1535" s="32"/>
      <c r="C1535" s="32"/>
      <c r="D1535" s="7">
        <v>2170402</v>
      </c>
      <c r="E1535" s="12" t="s">
        <v>110</v>
      </c>
      <c r="F1535" s="13">
        <v>0</v>
      </c>
    </row>
    <row r="1536" spans="1:6" ht="16.5" customHeight="1">
      <c r="A1536" s="32"/>
      <c r="B1536" s="32"/>
      <c r="C1536" s="32"/>
      <c r="D1536" s="7">
        <v>2170403</v>
      </c>
      <c r="E1536" s="12" t="s">
        <v>111</v>
      </c>
      <c r="F1536" s="13">
        <v>0</v>
      </c>
    </row>
    <row r="1537" spans="1:6" ht="16.5" customHeight="1">
      <c r="A1537" s="32"/>
      <c r="B1537" s="32"/>
      <c r="C1537" s="32"/>
      <c r="D1537" s="7">
        <v>229</v>
      </c>
      <c r="E1537" s="8" t="s">
        <v>1731</v>
      </c>
      <c r="F1537" s="9">
        <f>F1538+F1542+F1551</f>
        <v>3308</v>
      </c>
    </row>
    <row r="1538" spans="1:6" ht="16.5" customHeight="1">
      <c r="A1538" s="32"/>
      <c r="B1538" s="32"/>
      <c r="C1538" s="32"/>
      <c r="D1538" s="7">
        <v>22904</v>
      </c>
      <c r="E1538" s="8" t="s">
        <v>112</v>
      </c>
      <c r="F1538" s="9">
        <f>SUM(F1539:F1541)</f>
        <v>3308</v>
      </c>
    </row>
    <row r="1539" spans="1:6" ht="16.5" customHeight="1">
      <c r="A1539" s="32"/>
      <c r="B1539" s="32"/>
      <c r="C1539" s="32"/>
      <c r="D1539" s="7">
        <v>2290401</v>
      </c>
      <c r="E1539" s="12" t="s">
        <v>113</v>
      </c>
      <c r="F1539" s="13">
        <v>0</v>
      </c>
    </row>
    <row r="1540" spans="1:6" ht="16.5" customHeight="1">
      <c r="A1540" s="32"/>
      <c r="B1540" s="32"/>
      <c r="C1540" s="32"/>
      <c r="D1540" s="7">
        <v>2290402</v>
      </c>
      <c r="E1540" s="12" t="s">
        <v>114</v>
      </c>
      <c r="F1540" s="13">
        <v>3308</v>
      </c>
    </row>
    <row r="1541" spans="1:6" ht="16.5" customHeight="1">
      <c r="A1541" s="32"/>
      <c r="B1541" s="32"/>
      <c r="C1541" s="32"/>
      <c r="D1541" s="7">
        <v>2290403</v>
      </c>
      <c r="E1541" s="12" t="s">
        <v>115</v>
      </c>
      <c r="F1541" s="13">
        <v>0</v>
      </c>
    </row>
    <row r="1542" spans="1:6" ht="16.5" customHeight="1">
      <c r="A1542" s="32"/>
      <c r="B1542" s="32"/>
      <c r="C1542" s="32"/>
      <c r="D1542" s="7">
        <v>22908</v>
      </c>
      <c r="E1542" s="8" t="s">
        <v>116</v>
      </c>
      <c r="F1542" s="9">
        <f>SUM(F1543:F1550)</f>
        <v>0</v>
      </c>
    </row>
    <row r="1543" spans="1:6" ht="16.5" customHeight="1">
      <c r="A1543" s="32"/>
      <c r="B1543" s="32"/>
      <c r="C1543" s="32"/>
      <c r="D1543" s="7">
        <v>2290802</v>
      </c>
      <c r="E1543" s="12" t="s">
        <v>117</v>
      </c>
      <c r="F1543" s="13">
        <v>0</v>
      </c>
    </row>
    <row r="1544" spans="1:6" ht="16.5" customHeight="1">
      <c r="A1544" s="32"/>
      <c r="B1544" s="32"/>
      <c r="C1544" s="32"/>
      <c r="D1544" s="7">
        <v>2290803</v>
      </c>
      <c r="E1544" s="12" t="s">
        <v>118</v>
      </c>
      <c r="F1544" s="13">
        <v>0</v>
      </c>
    </row>
    <row r="1545" spans="1:6" ht="16.5" customHeight="1">
      <c r="A1545" s="32"/>
      <c r="B1545" s="32"/>
      <c r="C1545" s="32"/>
      <c r="D1545" s="7">
        <v>2290804</v>
      </c>
      <c r="E1545" s="12" t="s">
        <v>119</v>
      </c>
      <c r="F1545" s="13">
        <v>0</v>
      </c>
    </row>
    <row r="1546" spans="1:6" ht="16.5" customHeight="1">
      <c r="A1546" s="32"/>
      <c r="B1546" s="32"/>
      <c r="C1546" s="32"/>
      <c r="D1546" s="7">
        <v>2290805</v>
      </c>
      <c r="E1546" s="12" t="s">
        <v>120</v>
      </c>
      <c r="F1546" s="13">
        <v>0</v>
      </c>
    </row>
    <row r="1547" spans="1:6" ht="16.5" customHeight="1">
      <c r="A1547" s="32"/>
      <c r="B1547" s="32"/>
      <c r="C1547" s="32"/>
      <c r="D1547" s="7">
        <v>2290806</v>
      </c>
      <c r="E1547" s="12" t="s">
        <v>121</v>
      </c>
      <c r="F1547" s="13">
        <v>0</v>
      </c>
    </row>
    <row r="1548" spans="1:6" ht="16.5" customHeight="1">
      <c r="A1548" s="32"/>
      <c r="B1548" s="32"/>
      <c r="C1548" s="32"/>
      <c r="D1548" s="7">
        <v>2290807</v>
      </c>
      <c r="E1548" s="12" t="s">
        <v>122</v>
      </c>
      <c r="F1548" s="13">
        <v>0</v>
      </c>
    </row>
    <row r="1549" spans="1:6" ht="16.5" customHeight="1">
      <c r="A1549" s="32"/>
      <c r="B1549" s="32"/>
      <c r="C1549" s="32"/>
      <c r="D1549" s="7">
        <v>2290808</v>
      </c>
      <c r="E1549" s="12" t="s">
        <v>123</v>
      </c>
      <c r="F1549" s="13">
        <v>0</v>
      </c>
    </row>
    <row r="1550" spans="1:6" ht="16.5" customHeight="1">
      <c r="A1550" s="32"/>
      <c r="B1550" s="32"/>
      <c r="C1550" s="32"/>
      <c r="D1550" s="7">
        <v>2290899</v>
      </c>
      <c r="E1550" s="12" t="s">
        <v>124</v>
      </c>
      <c r="F1550" s="13">
        <v>0</v>
      </c>
    </row>
    <row r="1551" spans="1:6" ht="16.5" customHeight="1">
      <c r="A1551" s="32"/>
      <c r="B1551" s="32"/>
      <c r="C1551" s="32"/>
      <c r="D1551" s="7">
        <v>22960</v>
      </c>
      <c r="E1551" s="8" t="s">
        <v>125</v>
      </c>
      <c r="F1551" s="9">
        <f>SUM(F1552:F1562)</f>
        <v>0</v>
      </c>
    </row>
    <row r="1552" spans="1:6" ht="16.5" customHeight="1">
      <c r="A1552" s="32"/>
      <c r="B1552" s="32"/>
      <c r="C1552" s="32"/>
      <c r="D1552" s="7">
        <v>2296001</v>
      </c>
      <c r="E1552" s="12" t="s">
        <v>126</v>
      </c>
      <c r="F1552" s="13">
        <v>0</v>
      </c>
    </row>
    <row r="1553" spans="1:6" ht="16.5" customHeight="1">
      <c r="A1553" s="32"/>
      <c r="B1553" s="32"/>
      <c r="C1553" s="32"/>
      <c r="D1553" s="7">
        <v>2296002</v>
      </c>
      <c r="E1553" s="12" t="s">
        <v>127</v>
      </c>
      <c r="F1553" s="13">
        <v>0</v>
      </c>
    </row>
    <row r="1554" spans="1:6" ht="16.5" customHeight="1">
      <c r="A1554" s="32"/>
      <c r="B1554" s="32"/>
      <c r="C1554" s="32"/>
      <c r="D1554" s="7">
        <v>2296003</v>
      </c>
      <c r="E1554" s="12" t="s">
        <v>128</v>
      </c>
      <c r="F1554" s="13">
        <v>0</v>
      </c>
    </row>
    <row r="1555" spans="1:6" ht="16.5" customHeight="1">
      <c r="A1555" s="32"/>
      <c r="B1555" s="32"/>
      <c r="C1555" s="32"/>
      <c r="D1555" s="7">
        <v>2296004</v>
      </c>
      <c r="E1555" s="12" t="s">
        <v>129</v>
      </c>
      <c r="F1555" s="13">
        <v>0</v>
      </c>
    </row>
    <row r="1556" spans="1:6" ht="16.5" customHeight="1">
      <c r="A1556" s="34"/>
      <c r="B1556" s="34"/>
      <c r="C1556" s="34"/>
      <c r="D1556" s="7">
        <v>2296005</v>
      </c>
      <c r="E1556" s="12" t="s">
        <v>130</v>
      </c>
      <c r="F1556" s="13">
        <v>0</v>
      </c>
    </row>
    <row r="1557" spans="1:6" ht="16.5" customHeight="1">
      <c r="A1557" s="34"/>
      <c r="B1557" s="34"/>
      <c r="C1557" s="34"/>
      <c r="D1557" s="7">
        <v>2296006</v>
      </c>
      <c r="E1557" s="12" t="s">
        <v>131</v>
      </c>
      <c r="F1557" s="13">
        <v>0</v>
      </c>
    </row>
    <row r="1558" spans="1:6" ht="16.5" customHeight="1">
      <c r="A1558" s="34"/>
      <c r="B1558" s="34"/>
      <c r="C1558" s="34"/>
      <c r="D1558" s="7">
        <v>2296010</v>
      </c>
      <c r="E1558" s="12" t="s">
        <v>132</v>
      </c>
      <c r="F1558" s="13">
        <v>0</v>
      </c>
    </row>
    <row r="1559" spans="1:6" ht="16.5" customHeight="1">
      <c r="A1559" s="34"/>
      <c r="B1559" s="34"/>
      <c r="C1559" s="34"/>
      <c r="D1559" s="7">
        <v>2296011</v>
      </c>
      <c r="E1559" s="12" t="s">
        <v>133</v>
      </c>
      <c r="F1559" s="13">
        <v>0</v>
      </c>
    </row>
    <row r="1560" spans="1:6" ht="16.5" customHeight="1">
      <c r="A1560" s="32"/>
      <c r="B1560" s="32"/>
      <c r="C1560" s="32"/>
      <c r="D1560" s="7">
        <v>2296012</v>
      </c>
      <c r="E1560" s="12" t="s">
        <v>134</v>
      </c>
      <c r="F1560" s="13">
        <v>0</v>
      </c>
    </row>
    <row r="1561" spans="1:6" ht="16.5" customHeight="1">
      <c r="A1561" s="32"/>
      <c r="B1561" s="32"/>
      <c r="C1561" s="32"/>
      <c r="D1561" s="7">
        <v>2296013</v>
      </c>
      <c r="E1561" s="12" t="s">
        <v>135</v>
      </c>
      <c r="F1561" s="13">
        <v>0</v>
      </c>
    </row>
    <row r="1562" spans="1:6" ht="16.5" customHeight="1">
      <c r="A1562" s="32"/>
      <c r="B1562" s="32"/>
      <c r="C1562" s="32"/>
      <c r="D1562" s="7">
        <v>2296099</v>
      </c>
      <c r="E1562" s="12" t="s">
        <v>136</v>
      </c>
      <c r="F1562" s="13">
        <v>0</v>
      </c>
    </row>
    <row r="1563" spans="1:6" ht="16.5" customHeight="1">
      <c r="A1563" s="32"/>
      <c r="B1563" s="32"/>
      <c r="C1563" s="32"/>
      <c r="D1563" s="7">
        <v>232</v>
      </c>
      <c r="E1563" s="8" t="s">
        <v>1732</v>
      </c>
      <c r="F1563" s="9">
        <f>F1564</f>
        <v>2139</v>
      </c>
    </row>
    <row r="1564" spans="1:6" ht="16.5" customHeight="1">
      <c r="A1564" s="32"/>
      <c r="B1564" s="32"/>
      <c r="C1564" s="32"/>
      <c r="D1564" s="7">
        <v>23204</v>
      </c>
      <c r="E1564" s="8" t="s">
        <v>137</v>
      </c>
      <c r="F1564" s="9">
        <f>SUM(F1565:F1580)</f>
        <v>2139</v>
      </c>
    </row>
    <row r="1565" spans="1:6" ht="16.5" customHeight="1">
      <c r="A1565" s="32"/>
      <c r="B1565" s="32"/>
      <c r="C1565" s="32"/>
      <c r="D1565" s="7">
        <v>2320401</v>
      </c>
      <c r="E1565" s="12" t="s">
        <v>138</v>
      </c>
      <c r="F1565" s="13">
        <v>0</v>
      </c>
    </row>
    <row r="1566" spans="1:6" ht="16.5" customHeight="1">
      <c r="A1566" s="32"/>
      <c r="B1566" s="32"/>
      <c r="C1566" s="32"/>
      <c r="D1566" s="7">
        <v>2320402</v>
      </c>
      <c r="E1566" s="12" t="s">
        <v>139</v>
      </c>
      <c r="F1566" s="13">
        <v>0</v>
      </c>
    </row>
    <row r="1567" spans="1:6" ht="16.5" customHeight="1">
      <c r="A1567" s="32"/>
      <c r="B1567" s="32"/>
      <c r="C1567" s="32"/>
      <c r="D1567" s="7">
        <v>2320405</v>
      </c>
      <c r="E1567" s="12" t="s">
        <v>140</v>
      </c>
      <c r="F1567" s="13">
        <v>0</v>
      </c>
    </row>
    <row r="1568" spans="1:6" ht="16.5" customHeight="1">
      <c r="A1568" s="32"/>
      <c r="B1568" s="32"/>
      <c r="C1568" s="32"/>
      <c r="D1568" s="7">
        <v>2320411</v>
      </c>
      <c r="E1568" s="12" t="s">
        <v>141</v>
      </c>
      <c r="F1568" s="13">
        <v>672</v>
      </c>
    </row>
    <row r="1569" spans="1:6" ht="16.5" customHeight="1">
      <c r="A1569" s="32"/>
      <c r="B1569" s="32"/>
      <c r="C1569" s="32"/>
      <c r="D1569" s="7">
        <v>2320413</v>
      </c>
      <c r="E1569" s="12" t="s">
        <v>142</v>
      </c>
      <c r="F1569" s="13">
        <v>0</v>
      </c>
    </row>
    <row r="1570" spans="1:6" ht="16.5" customHeight="1">
      <c r="A1570" s="32"/>
      <c r="B1570" s="32"/>
      <c r="C1570" s="32"/>
      <c r="D1570" s="7">
        <v>2320414</v>
      </c>
      <c r="E1570" s="12" t="s">
        <v>143</v>
      </c>
      <c r="F1570" s="13">
        <v>0</v>
      </c>
    </row>
    <row r="1571" spans="1:6" ht="16.5" customHeight="1">
      <c r="A1571" s="32"/>
      <c r="B1571" s="32"/>
      <c r="C1571" s="32"/>
      <c r="D1571" s="7">
        <v>2320416</v>
      </c>
      <c r="E1571" s="12" t="s">
        <v>144</v>
      </c>
      <c r="F1571" s="13">
        <v>0</v>
      </c>
    </row>
    <row r="1572" spans="1:6" ht="16.5" customHeight="1">
      <c r="A1572" s="32"/>
      <c r="B1572" s="32"/>
      <c r="C1572" s="32"/>
      <c r="D1572" s="7">
        <v>2320417</v>
      </c>
      <c r="E1572" s="12" t="s">
        <v>145</v>
      </c>
      <c r="F1572" s="13">
        <v>0</v>
      </c>
    </row>
    <row r="1573" spans="1:6" ht="16.5" customHeight="1">
      <c r="A1573" s="32"/>
      <c r="B1573" s="32"/>
      <c r="C1573" s="32"/>
      <c r="D1573" s="7">
        <v>2320418</v>
      </c>
      <c r="E1573" s="12" t="s">
        <v>146</v>
      </c>
      <c r="F1573" s="13">
        <v>0</v>
      </c>
    </row>
    <row r="1574" spans="1:6" ht="16.5" customHeight="1">
      <c r="A1574" s="32"/>
      <c r="B1574" s="32"/>
      <c r="C1574" s="32"/>
      <c r="D1574" s="7">
        <v>2320419</v>
      </c>
      <c r="E1574" s="12" t="s">
        <v>147</v>
      </c>
      <c r="F1574" s="13">
        <v>0</v>
      </c>
    </row>
    <row r="1575" spans="1:6" ht="16.5" customHeight="1">
      <c r="A1575" s="32"/>
      <c r="B1575" s="32"/>
      <c r="C1575" s="32"/>
      <c r="D1575" s="7">
        <v>2320420</v>
      </c>
      <c r="E1575" s="12" t="s">
        <v>148</v>
      </c>
      <c r="F1575" s="13">
        <v>0</v>
      </c>
    </row>
    <row r="1576" spans="1:6" ht="16.5" customHeight="1">
      <c r="A1576" s="32"/>
      <c r="B1576" s="32"/>
      <c r="C1576" s="32"/>
      <c r="D1576" s="7">
        <v>2320431</v>
      </c>
      <c r="E1576" s="12" t="s">
        <v>149</v>
      </c>
      <c r="F1576" s="13">
        <v>0</v>
      </c>
    </row>
    <row r="1577" spans="1:6" ht="16.5" customHeight="1">
      <c r="A1577" s="32"/>
      <c r="B1577" s="32"/>
      <c r="C1577" s="32"/>
      <c r="D1577" s="7">
        <v>2320432</v>
      </c>
      <c r="E1577" s="12" t="s">
        <v>150</v>
      </c>
      <c r="F1577" s="13">
        <v>0</v>
      </c>
    </row>
    <row r="1578" spans="1:6" ht="16.5" customHeight="1">
      <c r="A1578" s="32"/>
      <c r="B1578" s="32"/>
      <c r="C1578" s="32"/>
      <c r="D1578" s="7">
        <v>2320433</v>
      </c>
      <c r="E1578" s="12" t="s">
        <v>151</v>
      </c>
      <c r="F1578" s="13">
        <v>1304</v>
      </c>
    </row>
    <row r="1579" spans="1:6" ht="16.5" customHeight="1">
      <c r="A1579" s="32"/>
      <c r="B1579" s="32"/>
      <c r="C1579" s="32"/>
      <c r="D1579" s="7">
        <v>2320498</v>
      </c>
      <c r="E1579" s="12" t="s">
        <v>152</v>
      </c>
      <c r="F1579" s="13">
        <v>163</v>
      </c>
    </row>
    <row r="1580" spans="1:6" ht="16.5" customHeight="1">
      <c r="A1580" s="32"/>
      <c r="B1580" s="32"/>
      <c r="C1580" s="32"/>
      <c r="D1580" s="7">
        <v>2320499</v>
      </c>
      <c r="E1580" s="12" t="s">
        <v>153</v>
      </c>
      <c r="F1580" s="13">
        <v>0</v>
      </c>
    </row>
    <row r="1581" spans="1:6" ht="16.5" customHeight="1">
      <c r="A1581" s="32"/>
      <c r="B1581" s="32"/>
      <c r="C1581" s="32"/>
      <c r="D1581" s="7">
        <v>233</v>
      </c>
      <c r="E1581" s="8" t="s">
        <v>1740</v>
      </c>
      <c r="F1581" s="9">
        <f>F1582</f>
        <v>0</v>
      </c>
    </row>
    <row r="1582" spans="1:6" ht="16.5" customHeight="1">
      <c r="A1582" s="32"/>
      <c r="B1582" s="32"/>
      <c r="C1582" s="32"/>
      <c r="D1582" s="7">
        <v>23304</v>
      </c>
      <c r="E1582" s="8" t="s">
        <v>154</v>
      </c>
      <c r="F1582" s="9">
        <f>SUM(F1583:F1598)</f>
        <v>0</v>
      </c>
    </row>
    <row r="1583" spans="1:6" ht="16.5" customHeight="1">
      <c r="A1583" s="32"/>
      <c r="B1583" s="32"/>
      <c r="C1583" s="32"/>
      <c r="D1583" s="7">
        <v>2330401</v>
      </c>
      <c r="E1583" s="12" t="s">
        <v>155</v>
      </c>
      <c r="F1583" s="13">
        <v>0</v>
      </c>
    </row>
    <row r="1584" spans="1:6" ht="16.5" customHeight="1">
      <c r="A1584" s="32"/>
      <c r="B1584" s="32"/>
      <c r="C1584" s="32"/>
      <c r="D1584" s="7">
        <v>2330402</v>
      </c>
      <c r="E1584" s="12" t="s">
        <v>156</v>
      </c>
      <c r="F1584" s="13">
        <v>0</v>
      </c>
    </row>
    <row r="1585" spans="1:6" ht="16.5" customHeight="1">
      <c r="A1585" s="32"/>
      <c r="B1585" s="32"/>
      <c r="C1585" s="32"/>
      <c r="D1585" s="7">
        <v>2330405</v>
      </c>
      <c r="E1585" s="12" t="s">
        <v>157</v>
      </c>
      <c r="F1585" s="13">
        <v>0</v>
      </c>
    </row>
    <row r="1586" spans="1:6" ht="16.5" customHeight="1">
      <c r="A1586" s="32"/>
      <c r="B1586" s="32"/>
      <c r="C1586" s="32"/>
      <c r="D1586" s="7">
        <v>2330411</v>
      </c>
      <c r="E1586" s="12" t="s">
        <v>158</v>
      </c>
      <c r="F1586" s="13">
        <v>0</v>
      </c>
    </row>
    <row r="1587" spans="1:6" ht="16.5" customHeight="1">
      <c r="A1587" s="32"/>
      <c r="B1587" s="32"/>
      <c r="C1587" s="32"/>
      <c r="D1587" s="7">
        <v>2330413</v>
      </c>
      <c r="E1587" s="12" t="s">
        <v>159</v>
      </c>
      <c r="F1587" s="13">
        <v>0</v>
      </c>
    </row>
    <row r="1588" spans="1:6" ht="16.5" customHeight="1">
      <c r="A1588" s="32"/>
      <c r="B1588" s="32"/>
      <c r="C1588" s="32"/>
      <c r="D1588" s="7">
        <v>2330414</v>
      </c>
      <c r="E1588" s="12" t="s">
        <v>160</v>
      </c>
      <c r="F1588" s="13">
        <v>0</v>
      </c>
    </row>
    <row r="1589" spans="1:6" ht="16.5" customHeight="1">
      <c r="A1589" s="32"/>
      <c r="B1589" s="32"/>
      <c r="C1589" s="32"/>
      <c r="D1589" s="7">
        <v>2330416</v>
      </c>
      <c r="E1589" s="12" t="s">
        <v>161</v>
      </c>
      <c r="F1589" s="13">
        <v>0</v>
      </c>
    </row>
    <row r="1590" spans="1:6" ht="16.5" customHeight="1">
      <c r="A1590" s="32"/>
      <c r="B1590" s="32"/>
      <c r="C1590" s="32"/>
      <c r="D1590" s="7">
        <v>2330417</v>
      </c>
      <c r="E1590" s="12" t="s">
        <v>162</v>
      </c>
      <c r="F1590" s="13">
        <v>0</v>
      </c>
    </row>
    <row r="1591" spans="1:6" ht="16.5" customHeight="1">
      <c r="A1591" s="32"/>
      <c r="B1591" s="32"/>
      <c r="C1591" s="32"/>
      <c r="D1591" s="7">
        <v>2330418</v>
      </c>
      <c r="E1591" s="12" t="s">
        <v>163</v>
      </c>
      <c r="F1591" s="13">
        <v>0</v>
      </c>
    </row>
    <row r="1592" spans="1:6" ht="16.5" customHeight="1">
      <c r="A1592" s="32"/>
      <c r="B1592" s="32"/>
      <c r="C1592" s="32"/>
      <c r="D1592" s="7">
        <v>2330419</v>
      </c>
      <c r="E1592" s="12" t="s">
        <v>164</v>
      </c>
      <c r="F1592" s="13">
        <v>0</v>
      </c>
    </row>
    <row r="1593" spans="1:6" ht="16.5" customHeight="1">
      <c r="A1593" s="32"/>
      <c r="B1593" s="32"/>
      <c r="C1593" s="32"/>
      <c r="D1593" s="7">
        <v>2330420</v>
      </c>
      <c r="E1593" s="12" t="s">
        <v>165</v>
      </c>
      <c r="F1593" s="13">
        <v>0</v>
      </c>
    </row>
    <row r="1594" spans="1:6" ht="16.5" customHeight="1">
      <c r="A1594" s="32"/>
      <c r="B1594" s="32"/>
      <c r="C1594" s="32"/>
      <c r="D1594" s="7">
        <v>2330431</v>
      </c>
      <c r="E1594" s="12" t="s">
        <v>166</v>
      </c>
      <c r="F1594" s="13">
        <v>0</v>
      </c>
    </row>
    <row r="1595" spans="1:6" ht="16.5" customHeight="1">
      <c r="A1595" s="32"/>
      <c r="B1595" s="32"/>
      <c r="C1595" s="32"/>
      <c r="D1595" s="7">
        <v>2330432</v>
      </c>
      <c r="E1595" s="12" t="s">
        <v>167</v>
      </c>
      <c r="F1595" s="13">
        <v>0</v>
      </c>
    </row>
    <row r="1596" spans="1:6" ht="16.5" customHeight="1">
      <c r="A1596" s="32"/>
      <c r="B1596" s="32"/>
      <c r="C1596" s="32"/>
      <c r="D1596" s="7">
        <v>2330433</v>
      </c>
      <c r="E1596" s="12" t="s">
        <v>168</v>
      </c>
      <c r="F1596" s="13">
        <v>0</v>
      </c>
    </row>
    <row r="1597" spans="1:6" ht="16.5" customHeight="1">
      <c r="A1597" s="32"/>
      <c r="B1597" s="32"/>
      <c r="C1597" s="32"/>
      <c r="D1597" s="7">
        <v>2330498</v>
      </c>
      <c r="E1597" s="12" t="s">
        <v>169</v>
      </c>
      <c r="F1597" s="13">
        <v>0</v>
      </c>
    </row>
    <row r="1598" spans="1:6" ht="16.5" customHeight="1">
      <c r="A1598" s="32"/>
      <c r="B1598" s="32"/>
      <c r="C1598" s="32"/>
      <c r="D1598" s="7">
        <v>2330499</v>
      </c>
      <c r="E1598" s="12" t="s">
        <v>170</v>
      </c>
      <c r="F1598" s="13">
        <v>0</v>
      </c>
    </row>
    <row r="1599" spans="1:6" ht="16.5" customHeight="1">
      <c r="A1599" s="32"/>
      <c r="B1599" s="32"/>
      <c r="C1599" s="32"/>
      <c r="D1599" s="7"/>
      <c r="E1599" s="12"/>
      <c r="F1599" s="20"/>
    </row>
    <row r="1600" spans="1:6" ht="16.5" customHeight="1">
      <c r="A1600" s="32"/>
      <c r="B1600" s="32"/>
      <c r="C1600" s="32"/>
      <c r="D1600" s="7"/>
      <c r="E1600" s="8" t="s">
        <v>171</v>
      </c>
      <c r="F1600" s="9">
        <f>F1601+F1604</f>
        <v>0</v>
      </c>
    </row>
    <row r="1601" spans="1:6" ht="16.5" customHeight="1">
      <c r="A1601" s="32"/>
      <c r="B1601" s="32"/>
      <c r="C1601" s="32"/>
      <c r="D1601" s="7">
        <v>208</v>
      </c>
      <c r="E1601" s="8" t="s">
        <v>1087</v>
      </c>
      <c r="F1601" s="9">
        <f>F1602</f>
        <v>0</v>
      </c>
    </row>
    <row r="1602" spans="1:6" ht="16.5" customHeight="1">
      <c r="A1602" s="32"/>
      <c r="B1602" s="32"/>
      <c r="C1602" s="32"/>
      <c r="D1602" s="7">
        <v>20804</v>
      </c>
      <c r="E1602" s="8" t="s">
        <v>1103</v>
      </c>
      <c r="F1602" s="9">
        <f>F1603</f>
        <v>0</v>
      </c>
    </row>
    <row r="1603" spans="1:6" ht="16.5" customHeight="1">
      <c r="A1603" s="32"/>
      <c r="B1603" s="32"/>
      <c r="C1603" s="32"/>
      <c r="D1603" s="7">
        <v>2080451</v>
      </c>
      <c r="E1603" s="12" t="s">
        <v>172</v>
      </c>
      <c r="F1603" s="13">
        <v>0</v>
      </c>
    </row>
    <row r="1604" spans="1:6" ht="16.5" customHeight="1">
      <c r="A1604" s="32"/>
      <c r="B1604" s="32"/>
      <c r="C1604" s="32"/>
      <c r="D1604" s="7">
        <v>223</v>
      </c>
      <c r="E1604" s="8" t="s">
        <v>173</v>
      </c>
      <c r="F1604" s="9">
        <f>F1605+F1615+F1624+F1626+F1630</f>
        <v>0</v>
      </c>
    </row>
    <row r="1605" spans="1:6" ht="16.5" customHeight="1">
      <c r="A1605" s="32"/>
      <c r="B1605" s="32"/>
      <c r="C1605" s="32"/>
      <c r="D1605" s="7">
        <v>22301</v>
      </c>
      <c r="E1605" s="8" t="s">
        <v>174</v>
      </c>
      <c r="F1605" s="9">
        <f>SUM(F1606:F1614)</f>
        <v>0</v>
      </c>
    </row>
    <row r="1606" spans="1:6" ht="16.5" customHeight="1">
      <c r="A1606" s="32"/>
      <c r="B1606" s="32"/>
      <c r="C1606" s="32"/>
      <c r="D1606" s="7">
        <v>2230101</v>
      </c>
      <c r="E1606" s="12" t="s">
        <v>175</v>
      </c>
      <c r="F1606" s="13">
        <v>0</v>
      </c>
    </row>
    <row r="1607" spans="1:6" ht="16.5" customHeight="1">
      <c r="A1607" s="32"/>
      <c r="B1607" s="32"/>
      <c r="C1607" s="32"/>
      <c r="D1607" s="7">
        <v>2230102</v>
      </c>
      <c r="E1607" s="12" t="s">
        <v>176</v>
      </c>
      <c r="F1607" s="13">
        <v>0</v>
      </c>
    </row>
    <row r="1608" spans="1:6" ht="16.5" customHeight="1">
      <c r="A1608" s="32"/>
      <c r="B1608" s="32"/>
      <c r="C1608" s="32"/>
      <c r="D1608" s="7">
        <v>2230103</v>
      </c>
      <c r="E1608" s="12" t="s">
        <v>177</v>
      </c>
      <c r="F1608" s="13">
        <v>0</v>
      </c>
    </row>
    <row r="1609" spans="1:6" ht="16.5" customHeight="1">
      <c r="A1609" s="32"/>
      <c r="B1609" s="32"/>
      <c r="C1609" s="32"/>
      <c r="D1609" s="7">
        <v>2230104</v>
      </c>
      <c r="E1609" s="12" t="s">
        <v>178</v>
      </c>
      <c r="F1609" s="13">
        <v>0</v>
      </c>
    </row>
    <row r="1610" spans="1:6" ht="16.5" customHeight="1">
      <c r="A1610" s="32"/>
      <c r="B1610" s="32"/>
      <c r="C1610" s="32"/>
      <c r="D1610" s="7">
        <v>2230105</v>
      </c>
      <c r="E1610" s="12" t="s">
        <v>179</v>
      </c>
      <c r="F1610" s="13">
        <v>0</v>
      </c>
    </row>
    <row r="1611" spans="1:6" ht="16.5" customHeight="1">
      <c r="A1611" s="32"/>
      <c r="B1611" s="32"/>
      <c r="C1611" s="32"/>
      <c r="D1611" s="7">
        <v>2230106</v>
      </c>
      <c r="E1611" s="12" t="s">
        <v>180</v>
      </c>
      <c r="F1611" s="13">
        <v>0</v>
      </c>
    </row>
    <row r="1612" spans="1:6" ht="16.5" customHeight="1">
      <c r="A1612" s="32"/>
      <c r="B1612" s="32"/>
      <c r="C1612" s="32"/>
      <c r="D1612" s="7">
        <v>2230107</v>
      </c>
      <c r="E1612" s="12" t="s">
        <v>181</v>
      </c>
      <c r="F1612" s="13">
        <v>0</v>
      </c>
    </row>
    <row r="1613" spans="1:6" ht="16.5" customHeight="1">
      <c r="A1613" s="32"/>
      <c r="B1613" s="32"/>
      <c r="C1613" s="32"/>
      <c r="D1613" s="7">
        <v>2230108</v>
      </c>
      <c r="E1613" s="12" t="s">
        <v>182</v>
      </c>
      <c r="F1613" s="13">
        <v>0</v>
      </c>
    </row>
    <row r="1614" spans="1:6" ht="16.5" customHeight="1">
      <c r="A1614" s="32"/>
      <c r="B1614" s="32"/>
      <c r="C1614" s="32"/>
      <c r="D1614" s="7">
        <v>2230199</v>
      </c>
      <c r="E1614" s="12" t="s">
        <v>183</v>
      </c>
      <c r="F1614" s="13">
        <v>0</v>
      </c>
    </row>
    <row r="1615" spans="1:6" ht="16.5" customHeight="1">
      <c r="A1615" s="32"/>
      <c r="B1615" s="32"/>
      <c r="C1615" s="32"/>
      <c r="D1615" s="7">
        <v>22302</v>
      </c>
      <c r="E1615" s="8" t="s">
        <v>184</v>
      </c>
      <c r="F1615" s="9">
        <f>SUM(F1616:F1623)</f>
        <v>0</v>
      </c>
    </row>
    <row r="1616" spans="1:6" ht="16.5" customHeight="1">
      <c r="A1616" s="32"/>
      <c r="B1616" s="32"/>
      <c r="C1616" s="32"/>
      <c r="D1616" s="7">
        <v>2230201</v>
      </c>
      <c r="E1616" s="12" t="s">
        <v>185</v>
      </c>
      <c r="F1616" s="13">
        <v>0</v>
      </c>
    </row>
    <row r="1617" spans="1:6" ht="17.25" customHeight="1">
      <c r="A1617" s="32"/>
      <c r="B1617" s="32"/>
      <c r="C1617" s="32"/>
      <c r="D1617" s="7">
        <v>2230202</v>
      </c>
      <c r="E1617" s="12" t="s">
        <v>186</v>
      </c>
      <c r="F1617" s="13">
        <v>0</v>
      </c>
    </row>
    <row r="1618" spans="1:6" ht="16.5" customHeight="1">
      <c r="A1618" s="32"/>
      <c r="B1618" s="32"/>
      <c r="C1618" s="32"/>
      <c r="D1618" s="7">
        <v>2230203</v>
      </c>
      <c r="E1618" s="12" t="s">
        <v>187</v>
      </c>
      <c r="F1618" s="13">
        <v>0</v>
      </c>
    </row>
    <row r="1619" spans="1:6" ht="16.5" customHeight="1">
      <c r="A1619" s="32"/>
      <c r="B1619" s="32"/>
      <c r="C1619" s="32"/>
      <c r="D1619" s="7">
        <v>2230204</v>
      </c>
      <c r="E1619" s="12" t="s">
        <v>188</v>
      </c>
      <c r="F1619" s="13">
        <v>0</v>
      </c>
    </row>
    <row r="1620" spans="1:6" ht="16.5" customHeight="1">
      <c r="A1620" s="32"/>
      <c r="B1620" s="32"/>
      <c r="C1620" s="32"/>
      <c r="D1620" s="7">
        <v>2230205</v>
      </c>
      <c r="E1620" s="12" t="s">
        <v>189</v>
      </c>
      <c r="F1620" s="13">
        <v>0</v>
      </c>
    </row>
    <row r="1621" spans="1:6" ht="16.5" customHeight="1">
      <c r="A1621" s="32"/>
      <c r="B1621" s="32"/>
      <c r="C1621" s="32"/>
      <c r="D1621" s="7">
        <v>2230206</v>
      </c>
      <c r="E1621" s="12" t="s">
        <v>190</v>
      </c>
      <c r="F1621" s="13">
        <v>0</v>
      </c>
    </row>
    <row r="1622" spans="1:6" ht="16.5" customHeight="1">
      <c r="A1622" s="32"/>
      <c r="B1622" s="32"/>
      <c r="C1622" s="32"/>
      <c r="D1622" s="7">
        <v>2230207</v>
      </c>
      <c r="E1622" s="12" t="s">
        <v>191</v>
      </c>
      <c r="F1622" s="13">
        <v>0</v>
      </c>
    </row>
    <row r="1623" spans="1:6" ht="16.5" customHeight="1">
      <c r="A1623" s="32"/>
      <c r="B1623" s="32"/>
      <c r="C1623" s="32"/>
      <c r="D1623" s="7">
        <v>2230299</v>
      </c>
      <c r="E1623" s="12" t="s">
        <v>192</v>
      </c>
      <c r="F1623" s="13">
        <v>0</v>
      </c>
    </row>
    <row r="1624" spans="1:6" ht="16.5" customHeight="1">
      <c r="A1624" s="32"/>
      <c r="B1624" s="32"/>
      <c r="C1624" s="32"/>
      <c r="D1624" s="7">
        <v>22303</v>
      </c>
      <c r="E1624" s="8" t="s">
        <v>193</v>
      </c>
      <c r="F1624" s="9">
        <f>F1625</f>
        <v>0</v>
      </c>
    </row>
    <row r="1625" spans="1:6" ht="16.5" customHeight="1">
      <c r="A1625" s="32"/>
      <c r="B1625" s="32"/>
      <c r="C1625" s="32"/>
      <c r="D1625" s="7">
        <v>2230301</v>
      </c>
      <c r="E1625" s="12" t="s">
        <v>194</v>
      </c>
      <c r="F1625" s="13">
        <v>0</v>
      </c>
    </row>
    <row r="1626" spans="1:6" ht="16.5" customHeight="1">
      <c r="A1626" s="32"/>
      <c r="B1626" s="32"/>
      <c r="C1626" s="32"/>
      <c r="D1626" s="7">
        <v>22304</v>
      </c>
      <c r="E1626" s="8" t="s">
        <v>195</v>
      </c>
      <c r="F1626" s="9">
        <f>SUM(F1627:F1629)</f>
        <v>0</v>
      </c>
    </row>
    <row r="1627" spans="1:6" ht="16.5" customHeight="1">
      <c r="A1627" s="32"/>
      <c r="B1627" s="32"/>
      <c r="C1627" s="32"/>
      <c r="D1627" s="7">
        <v>2230401</v>
      </c>
      <c r="E1627" s="12" t="s">
        <v>196</v>
      </c>
      <c r="F1627" s="13">
        <v>0</v>
      </c>
    </row>
    <row r="1628" spans="1:6" ht="16.5" customHeight="1">
      <c r="A1628" s="32"/>
      <c r="B1628" s="32"/>
      <c r="C1628" s="32"/>
      <c r="D1628" s="7">
        <v>2230402</v>
      </c>
      <c r="E1628" s="12" t="s">
        <v>197</v>
      </c>
      <c r="F1628" s="13">
        <v>0</v>
      </c>
    </row>
    <row r="1629" spans="1:6" ht="16.5" customHeight="1">
      <c r="A1629" s="32"/>
      <c r="B1629" s="32"/>
      <c r="C1629" s="32"/>
      <c r="D1629" s="7">
        <v>2230499</v>
      </c>
      <c r="E1629" s="12" t="s">
        <v>198</v>
      </c>
      <c r="F1629" s="13">
        <v>0</v>
      </c>
    </row>
    <row r="1630" spans="1:6" ht="16.5" customHeight="1">
      <c r="A1630" s="32"/>
      <c r="B1630" s="32"/>
      <c r="C1630" s="32"/>
      <c r="D1630" s="7">
        <v>22399</v>
      </c>
      <c r="E1630" s="8" t="s">
        <v>199</v>
      </c>
      <c r="F1630" s="9">
        <f>F1631</f>
        <v>0</v>
      </c>
    </row>
    <row r="1631" spans="1:6" ht="16.5" customHeight="1">
      <c r="A1631" s="32"/>
      <c r="B1631" s="32"/>
      <c r="C1631" s="32"/>
      <c r="D1631" s="7">
        <v>2239901</v>
      </c>
      <c r="E1631" s="12" t="s">
        <v>200</v>
      </c>
      <c r="F1631" s="13">
        <v>0</v>
      </c>
    </row>
    <row r="1632" spans="1:6" ht="16.5" customHeight="1">
      <c r="A1632" s="32"/>
      <c r="B1632" s="32"/>
      <c r="C1632" s="32"/>
      <c r="D1632" s="7"/>
      <c r="E1632" s="12"/>
      <c r="F1632" s="20"/>
    </row>
    <row r="1633" spans="1:6" ht="16.5" customHeight="1">
      <c r="A1633" s="32"/>
      <c r="B1633" s="32"/>
      <c r="C1633" s="32"/>
      <c r="D1633" s="7">
        <v>231</v>
      </c>
      <c r="E1633" s="8" t="s">
        <v>201</v>
      </c>
      <c r="F1633" s="9">
        <f>SUM(F1634:F1636,F1641)</f>
        <v>0</v>
      </c>
    </row>
    <row r="1634" spans="1:6" ht="16.5" customHeight="1">
      <c r="A1634" s="32"/>
      <c r="B1634" s="32"/>
      <c r="C1634" s="32"/>
      <c r="D1634" s="7">
        <v>23101</v>
      </c>
      <c r="E1634" s="35" t="s">
        <v>202</v>
      </c>
      <c r="F1634" s="13">
        <v>0</v>
      </c>
    </row>
    <row r="1635" spans="1:6" ht="16.5" customHeight="1">
      <c r="A1635" s="32"/>
      <c r="B1635" s="32"/>
      <c r="C1635" s="32"/>
      <c r="D1635" s="7">
        <v>23102</v>
      </c>
      <c r="E1635" s="35" t="s">
        <v>203</v>
      </c>
      <c r="F1635" s="13">
        <v>0</v>
      </c>
    </row>
    <row r="1636" spans="1:6" ht="16.5" customHeight="1">
      <c r="A1636" s="32"/>
      <c r="B1636" s="32"/>
      <c r="C1636" s="32"/>
      <c r="D1636" s="7">
        <v>23103</v>
      </c>
      <c r="E1636" s="35" t="s">
        <v>204</v>
      </c>
      <c r="F1636" s="9">
        <f>SUM(F1637:F1640)</f>
        <v>0</v>
      </c>
    </row>
    <row r="1637" spans="1:6" ht="16.5" customHeight="1">
      <c r="A1637" s="32"/>
      <c r="B1637" s="32"/>
      <c r="C1637" s="32"/>
      <c r="D1637" s="7">
        <v>2310301</v>
      </c>
      <c r="E1637" s="36" t="s">
        <v>205</v>
      </c>
      <c r="F1637" s="13">
        <v>0</v>
      </c>
    </row>
    <row r="1638" spans="1:6" ht="16.5" customHeight="1">
      <c r="A1638" s="32"/>
      <c r="B1638" s="32"/>
      <c r="C1638" s="32"/>
      <c r="D1638" s="7">
        <v>2310302</v>
      </c>
      <c r="E1638" s="36" t="s">
        <v>206</v>
      </c>
      <c r="F1638" s="13">
        <v>0</v>
      </c>
    </row>
    <row r="1639" spans="1:6" ht="16.5" customHeight="1">
      <c r="A1639" s="32"/>
      <c r="B1639" s="32"/>
      <c r="C1639" s="32"/>
      <c r="D1639" s="7">
        <v>2310303</v>
      </c>
      <c r="E1639" s="36" t="s">
        <v>207</v>
      </c>
      <c r="F1639" s="13">
        <v>0</v>
      </c>
    </row>
    <row r="1640" spans="1:6" ht="16.5" customHeight="1">
      <c r="A1640" s="32"/>
      <c r="B1640" s="32"/>
      <c r="C1640" s="32"/>
      <c r="D1640" s="7">
        <v>2310399</v>
      </c>
      <c r="E1640" s="36" t="s">
        <v>208</v>
      </c>
      <c r="F1640" s="13">
        <v>0</v>
      </c>
    </row>
    <row r="1641" spans="1:6" ht="16.5" customHeight="1">
      <c r="A1641" s="32"/>
      <c r="B1641" s="32"/>
      <c r="C1641" s="32"/>
      <c r="D1641" s="7">
        <v>23104</v>
      </c>
      <c r="E1641" s="35" t="s">
        <v>209</v>
      </c>
      <c r="F1641" s="9">
        <f>SUM(F1642:F1657)</f>
        <v>0</v>
      </c>
    </row>
    <row r="1642" spans="1:6" ht="16.5" customHeight="1">
      <c r="A1642" s="32"/>
      <c r="B1642" s="32"/>
      <c r="C1642" s="32"/>
      <c r="D1642" s="7">
        <v>2310401</v>
      </c>
      <c r="E1642" s="36" t="s">
        <v>210</v>
      </c>
      <c r="F1642" s="13">
        <v>0</v>
      </c>
    </row>
    <row r="1643" spans="1:6" ht="16.5" customHeight="1">
      <c r="A1643" s="32"/>
      <c r="B1643" s="32"/>
      <c r="C1643" s="32"/>
      <c r="D1643" s="7">
        <v>2310402</v>
      </c>
      <c r="E1643" s="36" t="s">
        <v>211</v>
      </c>
      <c r="F1643" s="13">
        <v>0</v>
      </c>
    </row>
    <row r="1644" spans="1:6" ht="16.5" customHeight="1">
      <c r="A1644" s="32"/>
      <c r="B1644" s="32"/>
      <c r="C1644" s="32"/>
      <c r="D1644" s="7">
        <v>2310405</v>
      </c>
      <c r="E1644" s="36" t="s">
        <v>212</v>
      </c>
      <c r="F1644" s="13">
        <v>0</v>
      </c>
    </row>
    <row r="1645" spans="1:6" ht="16.5" customHeight="1">
      <c r="A1645" s="32"/>
      <c r="B1645" s="32"/>
      <c r="C1645" s="32"/>
      <c r="D1645" s="7">
        <v>2310411</v>
      </c>
      <c r="E1645" s="36" t="s">
        <v>213</v>
      </c>
      <c r="F1645" s="13">
        <v>0</v>
      </c>
    </row>
    <row r="1646" spans="1:6" ht="16.5" customHeight="1">
      <c r="A1646" s="32"/>
      <c r="B1646" s="32"/>
      <c r="C1646" s="32"/>
      <c r="D1646" s="7">
        <v>2310413</v>
      </c>
      <c r="E1646" s="36" t="s">
        <v>214</v>
      </c>
      <c r="F1646" s="13">
        <v>0</v>
      </c>
    </row>
    <row r="1647" spans="1:6" ht="16.5" customHeight="1">
      <c r="A1647" s="32"/>
      <c r="B1647" s="32"/>
      <c r="C1647" s="32"/>
      <c r="D1647" s="7">
        <v>2310414</v>
      </c>
      <c r="E1647" s="36" t="s">
        <v>215</v>
      </c>
      <c r="F1647" s="13">
        <v>0</v>
      </c>
    </row>
    <row r="1648" spans="1:6" ht="16.5" customHeight="1">
      <c r="A1648" s="32"/>
      <c r="B1648" s="32"/>
      <c r="C1648" s="32"/>
      <c r="D1648" s="7">
        <v>2310416</v>
      </c>
      <c r="E1648" s="36" t="s">
        <v>216</v>
      </c>
      <c r="F1648" s="13">
        <v>0</v>
      </c>
    </row>
    <row r="1649" spans="1:6" ht="16.5" customHeight="1">
      <c r="A1649" s="32"/>
      <c r="B1649" s="32"/>
      <c r="C1649" s="32"/>
      <c r="D1649" s="7">
        <v>2310417</v>
      </c>
      <c r="E1649" s="36" t="s">
        <v>217</v>
      </c>
      <c r="F1649" s="13">
        <v>0</v>
      </c>
    </row>
    <row r="1650" spans="1:6" ht="16.5" customHeight="1">
      <c r="A1650" s="32"/>
      <c r="B1650" s="32"/>
      <c r="C1650" s="32"/>
      <c r="D1650" s="7">
        <v>2310418</v>
      </c>
      <c r="E1650" s="36" t="s">
        <v>218</v>
      </c>
      <c r="F1650" s="13">
        <v>0</v>
      </c>
    </row>
    <row r="1651" spans="1:6" ht="16.5" customHeight="1">
      <c r="A1651" s="32"/>
      <c r="B1651" s="32"/>
      <c r="C1651" s="32"/>
      <c r="D1651" s="7">
        <v>2310419</v>
      </c>
      <c r="E1651" s="36" t="s">
        <v>219</v>
      </c>
      <c r="F1651" s="13">
        <v>0</v>
      </c>
    </row>
    <row r="1652" spans="1:6" ht="16.5" customHeight="1">
      <c r="A1652" s="32"/>
      <c r="B1652" s="32"/>
      <c r="C1652" s="32"/>
      <c r="D1652" s="7">
        <v>2310420</v>
      </c>
      <c r="E1652" s="36" t="s">
        <v>220</v>
      </c>
      <c r="F1652" s="13">
        <v>0</v>
      </c>
    </row>
    <row r="1653" spans="1:6" ht="16.5" customHeight="1">
      <c r="A1653" s="32"/>
      <c r="B1653" s="32"/>
      <c r="C1653" s="32"/>
      <c r="D1653" s="7">
        <v>2310431</v>
      </c>
      <c r="E1653" s="36" t="s">
        <v>221</v>
      </c>
      <c r="F1653" s="13">
        <v>0</v>
      </c>
    </row>
    <row r="1654" spans="1:6" ht="16.5" customHeight="1">
      <c r="A1654" s="32"/>
      <c r="B1654" s="32"/>
      <c r="C1654" s="32"/>
      <c r="D1654" s="7">
        <v>2310432</v>
      </c>
      <c r="E1654" s="36" t="s">
        <v>222</v>
      </c>
      <c r="F1654" s="13">
        <v>0</v>
      </c>
    </row>
    <row r="1655" spans="1:6" ht="16.5" customHeight="1">
      <c r="A1655" s="32"/>
      <c r="B1655" s="32"/>
      <c r="C1655" s="32"/>
      <c r="D1655" s="7">
        <v>2310433</v>
      </c>
      <c r="E1655" s="36" t="s">
        <v>223</v>
      </c>
      <c r="F1655" s="13">
        <v>0</v>
      </c>
    </row>
    <row r="1656" spans="1:6" ht="16.5" customHeight="1">
      <c r="A1656" s="32"/>
      <c r="B1656" s="32"/>
      <c r="C1656" s="32"/>
      <c r="D1656" s="7">
        <v>2310498</v>
      </c>
      <c r="E1656" s="36" t="s">
        <v>224</v>
      </c>
      <c r="F1656" s="13">
        <v>0</v>
      </c>
    </row>
    <row r="1657" spans="1:6" ht="16.5" customHeight="1">
      <c r="A1657" s="32"/>
      <c r="B1657" s="32"/>
      <c r="C1657" s="32"/>
      <c r="D1657" s="7">
        <v>2310499</v>
      </c>
      <c r="E1657" s="36" t="s">
        <v>225</v>
      </c>
      <c r="F1657" s="13">
        <v>0</v>
      </c>
    </row>
  </sheetData>
  <sheetProtection/>
  <mergeCells count="2">
    <mergeCell ref="A1:F1"/>
    <mergeCell ref="A471:C471"/>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dz</cp:lastModifiedBy>
  <cp:lastPrinted>2020-04-01T02:23:59Z</cp:lastPrinted>
  <dcterms:created xsi:type="dcterms:W3CDTF">2020-03-31T08:27:41Z</dcterms:created>
  <dcterms:modified xsi:type="dcterms:W3CDTF">2020-04-21T07:14:37Z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