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115" tabRatio="930" firstSheet="3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部门收支总表!$1:34</definedName>
    <definedName name="_xlnm._FilterDatabase" localSheetId="8" hidden="1">项目支出绩效信息表!$A$1:$K$51</definedName>
  </definedNames>
  <calcPr calcId="144525" concurrentCalc="0"/>
  <extLst/>
</workbook>
</file>

<file path=xl/comments1.xml><?xml version="1.0" encoding="utf-8"?>
<comments xmlns="http://schemas.openxmlformats.org/spreadsheetml/2006/main">
  <authors>
    <author>report4</author>
  </authors>
  <commentList>
    <comment ref="J22" authorId="0">
      <text>
        <r>
          <rPr>
            <sz val="9"/>
            <color indexed="81"/>
            <rFont val="宋体"/>
            <charset val="134"/>
          </rPr>
          <t xml:space="preserve">征地拆迁经费</t>
        </r>
      </text>
    </comment>
    <comment ref="K22" authorId="0">
      <text>
        <r>
          <rPr>
            <sz val="9"/>
            <color indexed="81"/>
            <rFont val="宋体"/>
            <charset val="134"/>
          </rPr>
          <t xml:space="preserve">完成征地拆迁工作</t>
        </r>
      </text>
    </comment>
    <comment ref="J23" authorId="0">
      <text>
        <r>
          <rPr>
            <sz val="9"/>
            <color indexed="81"/>
            <rFont val="宋体"/>
            <charset val="134"/>
          </rPr>
          <t xml:space="preserve">完成征地拆迁工作</t>
        </r>
      </text>
    </comment>
    <comment ref="K23" authorId="0">
      <text>
        <r>
          <rPr>
            <sz val="9"/>
            <color indexed="81"/>
            <rFont val="宋体"/>
            <charset val="134"/>
          </rPr>
          <t xml:space="preserve">完成率</t>
        </r>
      </text>
    </comment>
    <comment ref="J24" authorId="0">
      <text>
        <r>
          <rPr>
            <sz val="9"/>
            <color indexed="81"/>
            <rFont val="宋体"/>
            <charset val="134"/>
          </rPr>
          <t xml:space="preserve">征地拆迁经费</t>
        </r>
      </text>
    </comment>
    <comment ref="K24" authorId="0">
      <text>
        <r>
          <rPr>
            <sz val="9"/>
            <color indexed="81"/>
            <rFont val="宋体"/>
            <charset val="134"/>
          </rPr>
          <t xml:space="preserve">完成征地拆迁工作</t>
        </r>
      </text>
    </comment>
    <comment ref="J25" authorId="0">
      <text>
        <r>
          <rPr>
            <sz val="9"/>
            <color indexed="81"/>
            <rFont val="宋体"/>
            <charset val="134"/>
          </rPr>
          <t xml:space="preserve">完成征地拆迁工作</t>
        </r>
      </text>
    </comment>
    <comment ref="K25" authorId="0">
      <text>
        <r>
          <rPr>
            <sz val="9"/>
            <color indexed="81"/>
            <rFont val="宋体"/>
            <charset val="134"/>
          </rPr>
          <t xml:space="preserve">完成率</t>
        </r>
      </text>
    </comment>
    <comment ref="G31" authorId="0">
      <text>
        <r>
          <rPr>
            <sz val="9"/>
            <color indexed="81"/>
            <rFont val="宋体"/>
            <charset val="134"/>
          </rPr>
          <t xml:space="preserve">原安排2000万元</t>
        </r>
      </text>
    </comment>
  </commentList>
</comments>
</file>

<file path=xl/sharedStrings.xml><?xml version="1.0" encoding="utf-8"?>
<sst xmlns="http://schemas.openxmlformats.org/spreadsheetml/2006/main" count="252">
  <si>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</si>
  <si>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</si>
  <si>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</si>
  <si>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</si>
  <si>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</si>
  <si>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</si>
  <si>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</si>
  <si>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</si>
  <si>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</si>
  <si>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</si>
  <si>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</si>
  <si>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</si>
  <si>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</si>
  <si>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</si>
  <si>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</si>
  <si>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</si>
  <si>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</si>
  <si>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</si>
  <si>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</si>
  <si>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</si>
  <si>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</si>
  <si>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</si>
  <si>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</si>
  <si>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</si>
  <si>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</si>
  <si>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</si>
  <si>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</si>
  <si>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</si>
  <si>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</si>
  <si>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</si>
  <si>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</si>
  <si>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</si>
  <si>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</si>
  <si>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</si>
  <si>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</si>
  <si>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</si>
  <si>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</si>
  <si>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</si>
  <si>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</si>
  <si>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</si>
  <si>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</si>
  <si>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</si>
  <si>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</si>
  <si>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</si>
  <si>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</si>
  <si>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</si>
  <si>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</si>
  <si>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</si>
  <si>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</si>
  <si>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</si>
  <si>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</si>
  <si>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</si>
  <si>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</si>
  <si>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机关事业单位基本养老保险费支出</t>
  </si>
  <si>
    <t>其他优抚支出</t>
  </si>
  <si>
    <t>行政单位医疗</t>
  </si>
  <si>
    <t>事业单位医疗</t>
  </si>
  <si>
    <t>公务员医疗补助</t>
  </si>
  <si>
    <t>一般行政管理事务</t>
  </si>
  <si>
    <t>行政运行</t>
  </si>
  <si>
    <t>事业运行</t>
  </si>
  <si>
    <t>其他自然资源事务支出</t>
  </si>
  <si>
    <t>土地资源利用与保护</t>
  </si>
  <si>
    <t>土地资源储备支出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</si>
  <si>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</si>
  <si>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</si>
  <si>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</si>
  <si>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</si>
  <si>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</si>
  <si>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</si>
  <si>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</si>
  <si>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</si>
  <si>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</si>
  <si>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</si>
  <si>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</si>
  <si>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</si>
  <si>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</si>
  <si>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公务员医疗补助缴费</t>
  </si>
  <si>
    <t>工伤、失业、生育保险</t>
  </si>
  <si>
    <t>其他工资福利支出</t>
  </si>
  <si>
    <t>办公费</t>
  </si>
  <si>
    <t>工会经费</t>
  </si>
  <si>
    <t>福利费</t>
  </si>
  <si>
    <t>公务用车运行维护费</t>
  </si>
  <si>
    <t>其他交通费用</t>
  </si>
  <si>
    <t>遗属生活补助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</si>
  <si>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</si>
  <si>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</si>
  <si>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</si>
  <si>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</si>
  <si>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</si>
  <si>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</si>
  <si>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</si>
  <si>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</si>
  <si>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</si>
  <si>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</si>
  <si>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征地和拆迁补偿支出</t>
  </si>
  <si>
    <t>土地出让业务支出</t>
  </si>
  <si>
    <t>其他国有土地使用权出让收入安排的支出</t>
  </si>
  <si>
    <t>农业土地开发资金安排的支出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</si>
  <si>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</si>
  <si>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</si>
  <si>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</si>
  <si>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</si>
  <si>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</si>
  <si>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</si>
  <si>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</si>
  <si>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</si>
  <si>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</si>
  <si>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</si>
  <si>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</si>
  <si>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</si>
  <si>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</si>
  <si>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</si>
  <si>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</si>
  <si>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</si>
  <si>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</si>
  <si>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</si>
  <si>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</si>
  <si>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</si>
  <si>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</si>
  <si>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</si>
  <si>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</si>
  <si>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</si>
  <si>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</si>
  <si>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</si>
  <si>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</si>
  <si>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</si>
  <si>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</si>
  <si>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</si>
  <si>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</si>
  <si>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</si>
  <si>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</si>
  <si>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</si>
  <si>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</si>
  <si>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</si>
  <si>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</si>
  <si>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</si>
  <si>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</si>
  <si>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</si>
  <si>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</si>
  <si>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</si>
  <si>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</si>
  <si>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</si>
  <si>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</si>
  <si>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</si>
  <si>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</si>
  <si>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</si>
  <si>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</si>
  <si>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</si>
  <si>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</si>
  <si>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附件1-8</t>
  </si>
  <si>
    <t>部门支出总表</t>
  </si>
  <si>
    <t>本级</t>
  </si>
  <si>
    <t>下级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</si>
  <si>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</si>
  <si>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</si>
  <si>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</si>
  <si>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</si>
  <si>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</si>
  <si>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</si>
  <si>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</si>
  <si>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</si>
  <si>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</si>
  <si>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</si>
  <si>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</si>
  <si>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</si>
  <si>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总合计</t>
  </si>
  <si>
    <t>206-儋州市自然资源和规划局</t>
  </si>
  <si>
    <t>04-地质环境与矿产资源管理</t>
  </si>
  <si>
    <t>T204175.206-采矿权使用费及价款收入安排的支出</t>
  </si>
  <si>
    <t>206001-市国土局</t>
  </si>
  <si>
    <t xml:space="preserve"> Z-专项业务类</t>
  </si>
  <si>
    <t>11-一般公共财政</t>
  </si>
  <si>
    <t>产出指标</t>
  </si>
  <si>
    <t>完成率</t>
  </si>
  <si>
    <t>采矿权使用费及价款</t>
  </si>
  <si>
    <t>02-地质环境与矿产资源管理</t>
  </si>
  <si>
    <t>成效指标</t>
  </si>
  <si>
    <t>完成采矿权出让工作</t>
  </si>
  <si>
    <t>08-监察工作</t>
  </si>
  <si>
    <t>T202056.206-诉讼和复议经费</t>
  </si>
  <si>
    <t>诉讼和复议案件完成率</t>
  </si>
  <si>
    <t>01-综合工作经费</t>
  </si>
  <si>
    <t>使用率</t>
  </si>
  <si>
    <t>诉讼和附议费用使用</t>
  </si>
  <si>
    <t>09-其它综合性事务</t>
  </si>
  <si>
    <t>T204096.206-国土资源局法律顾问费</t>
  </si>
  <si>
    <t>聘用法律顾问</t>
  </si>
  <si>
    <t>03-其他</t>
  </si>
  <si>
    <t>法律顾问工作成效，法律案件处理率</t>
  </si>
  <si>
    <t>T204095.206-购置公务车一辆（含税、保险等）</t>
  </si>
  <si>
    <t>取得一辆公务用车</t>
  </si>
  <si>
    <t>购买完成</t>
  </si>
  <si>
    <t>公车性能良好</t>
  </si>
  <si>
    <t>T203814.206-聘用人员工资、五险一金及工资浮动</t>
  </si>
  <si>
    <t>发放聘用人员及局各类岗位人员工资</t>
  </si>
  <si>
    <t>聘用人员完成相关工作</t>
  </si>
  <si>
    <t>R200938.206-局本级综合工作经费</t>
  </si>
  <si>
    <t>确保国土行政工作运行</t>
  </si>
  <si>
    <t>02-信息系统运行维护</t>
  </si>
  <si>
    <t>T204174.206-数字儋州地理空间框架2014年度数据更新和应用项目</t>
  </si>
  <si>
    <t>12-政府性基金</t>
  </si>
  <si>
    <t>完成数字儋州地理空间框架2014年度数据更新和应用</t>
  </si>
  <si>
    <t>项目完成情况</t>
  </si>
  <si>
    <t>10-土地资源管理</t>
  </si>
  <si>
    <t>收回体育中心“一场两馆”周边（一期）67.9亩土地、建筑物、构筑物、种植树木和资产的补偿资金</t>
  </si>
  <si>
    <t>206000-市国土局</t>
  </si>
  <si>
    <t>征地拆迁经费</t>
  </si>
  <si>
    <t>完成征地拆迁工作</t>
  </si>
  <si>
    <t>05-项目征地拆迁</t>
  </si>
  <si>
    <t>有偿收回儋州中凯投资有限公司27.77亩国有土地使用权资金</t>
  </si>
  <si>
    <t>03-土地利用管理</t>
  </si>
  <si>
    <t>R200921.206-耕地开垦费</t>
  </si>
  <si>
    <t>储备率</t>
  </si>
  <si>
    <t>储备耕地指标</t>
  </si>
  <si>
    <t>耕地指标储备，确保新增建设用地占用耕地占补平衡</t>
  </si>
  <si>
    <t>R200925.206-耕地占用税</t>
  </si>
  <si>
    <t>保护率</t>
  </si>
  <si>
    <t>合理利用土地资源，保护耕地</t>
  </si>
  <si>
    <t>利用率</t>
  </si>
  <si>
    <t>征收率</t>
  </si>
  <si>
    <t>R200918.206-新增建设用地有偿使用费</t>
  </si>
  <si>
    <t>农用地转为建设用地面积</t>
  </si>
  <si>
    <t>供给率</t>
  </si>
  <si>
    <t>确保建设项目用地的供给</t>
  </si>
  <si>
    <t>建设项目用地的供给</t>
  </si>
  <si>
    <t>R200927.206-计提农业土地开发资金安排的支出</t>
  </si>
  <si>
    <t>土地整理和复垦</t>
  </si>
  <si>
    <t>复垦率</t>
  </si>
  <si>
    <t>R203090.206-土地出让业务费（含土地矿产卫片执法经费）</t>
  </si>
  <si>
    <t>土地出让完成比率</t>
  </si>
  <si>
    <t>返还率</t>
  </si>
  <si>
    <t>按土地出让返还业务费</t>
  </si>
  <si>
    <t>土地出让业务费利用率</t>
  </si>
  <si>
    <t>T204093.206-基准地价更新</t>
  </si>
  <si>
    <t>地价更新完成率</t>
  </si>
  <si>
    <t>成效</t>
  </si>
  <si>
    <t>地价更新完成效果</t>
  </si>
  <si>
    <t>T202902.206-农用地基准地价更新</t>
  </si>
  <si>
    <t>农用地基准地价更新</t>
  </si>
  <si>
    <t>T202896.206-儋州市高精度地基增强综合服务系统</t>
  </si>
  <si>
    <t>完成高精度地基增强系统</t>
  </si>
  <si>
    <t>完成高精度地基增强</t>
  </si>
  <si>
    <t>T201279.206-耕地质量等别更新评价与监测评价工作经费</t>
  </si>
  <si>
    <t>耕地质量等别更新评价与评价监测工作完成</t>
  </si>
  <si>
    <t>T204094.206-动态监测与监管闲置地后期处置</t>
  </si>
  <si>
    <t>闲置土地得到监管</t>
  </si>
  <si>
    <t>闲置土地处理率</t>
  </si>
  <si>
    <t>T202897.206-GDP建设用地下降目标年度评估</t>
  </si>
  <si>
    <t>完成项目评估</t>
  </si>
  <si>
    <t>项目评估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</si>
</sst>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41" formatCode="_ * #,##0_ ;_ * \-#,##0_ ;_ * &quot;-&quot;_ ;_ @_ "/>
    <numFmt numFmtId="177" formatCode="#,##0.00_);[Red]\(#,##0.00\)"/>
    <numFmt numFmtId="42" formatCode="_ &quot;￥&quot;* #,##0_ ;_ &quot;￥&quot;* \-#,##0_ ;_ &quot;￥&quot;* &quot;-&quot;_ ;_ @_ "/>
    <numFmt numFmtId="178" formatCode="0.00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b/>
      <sz val="22"/>
      <color indexed="8"/>
      <name val="宋体"/>
      <charset val="134"/>
    </font>
    <font>
      <sz val="11"/>
      <color indexed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0" borderId="15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2" borderId="1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" borderId="15" applyNumberFormat="0" applyAlignment="0" applyProtection="0">
      <alignment vertical="center"/>
    </xf>
    <xf numFmtId="0" fontId="10" fillId="5" borderId="14" applyNumberFormat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 shrinkToFit="1"/>
    </xf>
    <xf numFmtId="49" fontId="4" fillId="0" borderId="0" xfId="0" applyNumberFormat="1" applyFont="1" applyFill="1" applyBorder="1" applyAlignment="1">
      <alignment horizontal="right" vertical="center" wrapText="1" shrinkToFit="1"/>
    </xf>
    <xf numFmtId="49" fontId="4" fillId="0" borderId="0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 shrinkToFit="1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 wrapText="1" shrinkToFit="1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1" fillId="0" borderId="1" xfId="0" applyNumberFormat="1" applyFont="1" applyFill="1" applyBorder="1">
      <alignment vertical="center"/>
    </xf>
    <xf numFmtId="176" fontId="6" fillId="3" borderId="1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2" xfId="0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49" fontId="0" fillId="2" borderId="3" xfId="0" applyNumberFormat="1" applyFont="1" applyFill="1" applyBorder="1" applyAlignment="1">
      <alignment horizontal="left" vertical="center"/>
    </xf>
    <xf numFmtId="176" fontId="1" fillId="0" borderId="1" xfId="0" applyNumberFormat="1" applyFont="1" applyBorder="1">
      <alignment vertical="center"/>
    </xf>
    <xf numFmtId="0" fontId="0" fillId="2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6" fillId="0" borderId="1" xfId="0" applyNumberFormat="1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right" vertical="center"/>
    </xf>
    <xf numFmtId="176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176" fontId="6" fillId="3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>
      <alignment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49" fontId="1" fillId="2" borderId="1" xfId="49" applyNumberFormat="1" applyFont="1" applyFill="1" applyBorder="1" applyAlignment="1">
      <alignment horizontal="left" vertical="center"/>
    </xf>
    <xf numFmtId="0" fontId="1" fillId="2" borderId="1" xfId="0" applyFont="1" applyFill="1" applyBorder="1">
      <alignment vertical="center"/>
    </xf>
    <xf numFmtId="176" fontId="1" fillId="2" borderId="1" xfId="0" applyNumberFormat="1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B7" sqref="B7"/>
    </sheetView>
  </sheetViews>
  <sheetFormatPr defaultColWidth="9" defaultRowHeight="25" customHeight="1" outlineLevelCol="5"/>
  <cols>
    <col min="1" max="1" width="28.0916666666667" customWidth="1"/>
    <col min="2" max="2" width="16.2666666666667" customWidth="1"/>
    <col min="3" max="3" width="32.0916666666667" style="83" customWidth="1"/>
    <col min="4" max="4" width="17.0916666666667" customWidth="1"/>
    <col min="5" max="5" width="15.0916666666667" customWidth="1"/>
    <col min="6" max="6" width="17.725" customWidth="1"/>
    <col min="7" max="7" width="12.6333333333333"/>
  </cols>
  <sheetData>
    <row r="1" ht="24.75" customHeight="1" spans="1:1">
      <c r="A1" t="s">
        <v>0</v>
      </c>
    </row>
    <row r="2" ht="39" customHeight="1" spans="1:6">
      <c r="A2" s="45" t="s">
        <v>1</v>
      </c>
      <c r="B2" s="45"/>
      <c r="C2" s="84"/>
      <c r="D2" s="45"/>
      <c r="E2" s="45"/>
      <c r="F2" s="45"/>
    </row>
    <row r="3" ht="26.25" customHeight="1" spans="1:6">
      <c r="A3" s="46" t="s">
        <v>2</v>
      </c>
      <c r="B3" s="45"/>
      <c r="C3" s="84"/>
      <c r="D3" s="45"/>
      <c r="E3" s="45"/>
      <c r="F3" s="110" t="s">
        <v>3</v>
      </c>
    </row>
    <row r="4" customHeight="1" spans="1:6">
      <c r="A4" s="51" t="s">
        <v>4</v>
      </c>
      <c r="B4" s="51"/>
      <c r="C4" s="87" t="s">
        <v>5</v>
      </c>
      <c r="D4" s="51"/>
      <c r="E4" s="51"/>
      <c r="F4" s="51"/>
    </row>
    <row r="5" customHeight="1" spans="1:6">
      <c r="A5" s="51" t="s">
        <v>6</v>
      </c>
      <c r="B5" s="51" t="s">
        <v>7</v>
      </c>
      <c r="C5" s="87" t="s">
        <v>6</v>
      </c>
      <c r="D5" s="51" t="s">
        <v>8</v>
      </c>
      <c r="E5" s="51" t="s">
        <v>9</v>
      </c>
      <c r="F5" s="51" t="s">
        <v>10</v>
      </c>
    </row>
    <row r="6" customHeight="1" spans="1:6">
      <c r="A6" s="111" t="s">
        <v>11</v>
      </c>
      <c r="B6" s="112"/>
      <c r="C6" s="113" t="s">
        <v>12</v>
      </c>
      <c r="D6" s="114"/>
      <c r="E6" s="114"/>
      <c r="F6" s="114"/>
    </row>
    <row r="7" customHeight="1" spans="1:6">
      <c r="A7" s="111" t="s">
        <v>13</v>
      </c>
      <c r="B7" s="115">
        <v>38480490.16</v>
      </c>
      <c r="C7" s="116" t="s">
        <v>14</v>
      </c>
      <c r="D7" s="114">
        <f>E7+F7</f>
        <v>0</v>
      </c>
      <c r="E7" s="114"/>
      <c r="F7" s="114"/>
    </row>
    <row r="8" customHeight="1" spans="1:6">
      <c r="A8" s="111" t="s">
        <v>15</v>
      </c>
      <c r="B8" s="114">
        <v>292451319.82</v>
      </c>
      <c r="C8" s="116" t="s">
        <v>16</v>
      </c>
      <c r="D8" s="114">
        <f t="shared" ref="D8:D33" si="0">E8+F8</f>
        <v>0</v>
      </c>
      <c r="E8" s="114"/>
      <c r="F8" s="114"/>
    </row>
    <row r="9" customHeight="1" spans="1:6">
      <c r="A9" s="117"/>
      <c r="B9" s="114"/>
      <c r="C9" s="116" t="s">
        <v>17</v>
      </c>
      <c r="D9" s="114">
        <f>E9+F9</f>
        <v>0</v>
      </c>
      <c r="E9" s="114"/>
      <c r="F9" s="114"/>
    </row>
    <row r="10" customHeight="1" spans="1:6">
      <c r="A10" s="117"/>
      <c r="B10" s="114"/>
      <c r="C10" s="116" t="s">
        <v>18</v>
      </c>
      <c r="D10" s="114">
        <f>E10+F10</f>
        <v>0</v>
      </c>
      <c r="E10" s="114"/>
      <c r="F10" s="114"/>
    </row>
    <row r="11" customHeight="1" spans="1:6">
      <c r="A11" s="117"/>
      <c r="B11" s="114"/>
      <c r="C11" s="116" t="s">
        <v>19</v>
      </c>
      <c r="D11" s="114">
        <f>E11+F11</f>
        <v>0</v>
      </c>
      <c r="E11" s="114"/>
      <c r="F11" s="114"/>
    </row>
    <row r="12" customHeight="1" spans="1:6">
      <c r="A12" s="117"/>
      <c r="B12" s="114"/>
      <c r="C12" s="116" t="s">
        <v>20</v>
      </c>
      <c r="D12" s="114">
        <f>E12+F12</f>
        <v>0</v>
      </c>
      <c r="E12" s="114"/>
      <c r="F12" s="114"/>
    </row>
    <row r="13" customHeight="1" spans="1:6">
      <c r="A13" s="117"/>
      <c r="B13" s="114"/>
      <c r="C13" s="116" t="s">
        <v>21</v>
      </c>
      <c r="D13" s="114">
        <f>E13+F13</f>
        <v>0</v>
      </c>
      <c r="E13" s="114"/>
      <c r="F13" s="114"/>
    </row>
    <row r="14" customHeight="1" spans="1:6">
      <c r="A14" s="117"/>
      <c r="B14" s="114"/>
      <c r="C14" s="116" t="s">
        <v>22</v>
      </c>
      <c r="D14" s="114">
        <f>E14+F14</f>
        <v>2281956</v>
      </c>
      <c r="E14" s="114">
        <v>2281956</v>
      </c>
      <c r="F14" s="114"/>
    </row>
    <row r="15" customHeight="1" spans="1:6">
      <c r="A15" s="117"/>
      <c r="B15" s="114"/>
      <c r="C15" s="116" t="s">
        <v>23</v>
      </c>
      <c r="D15" s="114">
        <f>E15+F15</f>
        <v>0</v>
      </c>
      <c r="E15" s="114"/>
      <c r="F15" s="114"/>
    </row>
    <row r="16" customHeight="1" spans="1:6">
      <c r="A16" s="117"/>
      <c r="B16" s="114"/>
      <c r="C16" s="116" t="s">
        <v>24</v>
      </c>
      <c r="D16" s="114">
        <f>E16+F16</f>
        <v>1812938.46</v>
      </c>
      <c r="E16" s="114">
        <v>1812938.46</v>
      </c>
      <c r="F16" s="114"/>
    </row>
    <row r="17" customHeight="1" spans="1:6">
      <c r="A17" s="117"/>
      <c r="B17" s="114"/>
      <c r="C17" s="116" t="s">
        <v>25</v>
      </c>
      <c r="D17" s="114">
        <f>E17+F17</f>
        <v>0</v>
      </c>
      <c r="E17" s="114"/>
      <c r="F17" s="114"/>
    </row>
    <row r="18" customHeight="1" spans="1:6">
      <c r="A18" s="117"/>
      <c r="B18" s="114"/>
      <c r="C18" s="116" t="s">
        <v>26</v>
      </c>
      <c r="D18" s="114">
        <f>E18+F18</f>
        <v>292751319.82</v>
      </c>
      <c r="E18" s="114">
        <v>300000</v>
      </c>
      <c r="F18" s="114">
        <v>292451319.82</v>
      </c>
    </row>
    <row r="19" customHeight="1" spans="1:6">
      <c r="A19" s="117"/>
      <c r="B19" s="114"/>
      <c r="C19" s="116" t="s">
        <v>27</v>
      </c>
      <c r="D19" s="114">
        <f>E19+F19</f>
        <v>0</v>
      </c>
      <c r="E19" s="114"/>
      <c r="F19" s="114"/>
    </row>
    <row r="20" customHeight="1" spans="1:6">
      <c r="A20" s="117"/>
      <c r="B20" s="114"/>
      <c r="C20" s="116" t="s">
        <v>28</v>
      </c>
      <c r="D20" s="114">
        <f>E20+F20</f>
        <v>0</v>
      </c>
      <c r="E20" s="114"/>
      <c r="F20" s="114"/>
    </row>
    <row r="21" customHeight="1" spans="1:6">
      <c r="A21" s="117"/>
      <c r="B21" s="114"/>
      <c r="C21" s="116" t="s">
        <v>29</v>
      </c>
      <c r="D21" s="114">
        <f>E21+F21</f>
        <v>0</v>
      </c>
      <c r="E21" s="114"/>
      <c r="F21" s="114"/>
    </row>
    <row r="22" customHeight="1" spans="1:6">
      <c r="A22" s="117"/>
      <c r="B22" s="114"/>
      <c r="C22" s="116" t="s">
        <v>30</v>
      </c>
      <c r="D22" s="114">
        <f>E22+F22</f>
        <v>0</v>
      </c>
      <c r="E22" s="114"/>
      <c r="F22" s="114"/>
    </row>
    <row r="23" customHeight="1" spans="1:6">
      <c r="A23" s="117"/>
      <c r="B23" s="114"/>
      <c r="C23" s="116" t="s">
        <v>31</v>
      </c>
      <c r="D23" s="114">
        <f>E23+F23</f>
        <v>0</v>
      </c>
      <c r="E23" s="114"/>
      <c r="F23" s="114"/>
    </row>
    <row r="24" customHeight="1" spans="1:6">
      <c r="A24" s="117"/>
      <c r="B24" s="114"/>
      <c r="C24" s="116" t="s">
        <v>32</v>
      </c>
      <c r="D24" s="114">
        <f>E24+F24</f>
        <v>0</v>
      </c>
      <c r="E24" s="114"/>
      <c r="F24" s="114"/>
    </row>
    <row r="25" customHeight="1" spans="1:6">
      <c r="A25" s="117"/>
      <c r="B25" s="114"/>
      <c r="C25" s="116" t="s">
        <v>33</v>
      </c>
      <c r="D25" s="114">
        <f>E25+F25</f>
        <v>32667299.6</v>
      </c>
      <c r="E25" s="115">
        <v>32667299.6</v>
      </c>
      <c r="F25" s="114"/>
    </row>
    <row r="26" customHeight="1" spans="1:6">
      <c r="A26" s="117"/>
      <c r="B26" s="114"/>
      <c r="C26" s="116" t="s">
        <v>34</v>
      </c>
      <c r="D26" s="114">
        <f>E26+F26</f>
        <v>1418296.1</v>
      </c>
      <c r="E26" s="114">
        <v>1418296.1</v>
      </c>
      <c r="F26" s="114"/>
    </row>
    <row r="27" customHeight="1" spans="1:6">
      <c r="A27" s="117"/>
      <c r="B27" s="114"/>
      <c r="C27" s="116" t="s">
        <v>35</v>
      </c>
      <c r="D27" s="114">
        <f>E27+F27</f>
        <v>0</v>
      </c>
      <c r="E27" s="114"/>
      <c r="F27" s="114"/>
    </row>
    <row r="28" customHeight="1" spans="1:6">
      <c r="A28" s="117"/>
      <c r="B28" s="114"/>
      <c r="C28" s="116" t="s">
        <v>36</v>
      </c>
      <c r="D28" s="114">
        <f>E28+F28</f>
        <v>0</v>
      </c>
      <c r="E28" s="114"/>
      <c r="F28" s="114"/>
    </row>
    <row r="29" customHeight="1" spans="1:6">
      <c r="A29" s="117"/>
      <c r="B29" s="114"/>
      <c r="C29" s="116" t="s">
        <v>37</v>
      </c>
      <c r="D29" s="114">
        <f>E29+F29</f>
        <v>0</v>
      </c>
      <c r="E29" s="114"/>
      <c r="F29" s="114"/>
    </row>
    <row r="30" customHeight="1" spans="1:6">
      <c r="A30" s="117"/>
      <c r="B30" s="114"/>
      <c r="C30" s="116" t="s">
        <v>38</v>
      </c>
      <c r="D30" s="114">
        <f>E30+F30</f>
        <v>0</v>
      </c>
      <c r="E30" s="114"/>
      <c r="F30" s="114"/>
    </row>
    <row r="31" customHeight="1" spans="1:6">
      <c r="A31" s="117"/>
      <c r="B31" s="114"/>
      <c r="C31" s="116" t="s">
        <v>39</v>
      </c>
      <c r="D31" s="114">
        <f>E31+F31</f>
        <v>0</v>
      </c>
      <c r="E31" s="114"/>
      <c r="F31" s="114"/>
    </row>
    <row r="32" customHeight="1" spans="1:6">
      <c r="A32" s="117"/>
      <c r="B32" s="114"/>
      <c r="C32" s="116" t="s">
        <v>40</v>
      </c>
      <c r="D32" s="114">
        <f>E32+F32</f>
        <v>0</v>
      </c>
      <c r="E32" s="114"/>
      <c r="F32" s="114"/>
    </row>
    <row r="33" ht="39" customHeight="1" spans="1:6">
      <c r="A33" s="117"/>
      <c r="B33" s="114"/>
      <c r="C33" s="116" t="s">
        <v>41</v>
      </c>
      <c r="D33" s="114">
        <f>E33+F33</f>
        <v>0</v>
      </c>
      <c r="E33" s="114"/>
      <c r="F33" s="114"/>
    </row>
    <row r="34" ht="53" customHeight="1" spans="1:6">
      <c r="A34" s="111" t="s">
        <v>42</v>
      </c>
      <c r="B34" s="118">
        <f t="shared" ref="B34:F34" si="1">SUM(B6:B33)</f>
        <v>330931809.98</v>
      </c>
      <c r="C34" s="116" t="s">
        <v>43</v>
      </c>
      <c r="D34" s="114">
        <f t="shared" ref="D34:F34" si="2">SUM(D6:D33)</f>
        <v>330931809.98</v>
      </c>
      <c r="E34" s="118">
        <f>SUM(E6:E33)</f>
        <v>38480490.16</v>
      </c>
      <c r="F34" s="114">
        <f>SUM(F6:F33)</f>
        <v>292451319.82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topLeftCell="A7" workbookViewId="0">
      <selection activeCell="C19" sqref="C19"/>
    </sheetView>
  </sheetViews>
  <sheetFormatPr defaultColWidth="15.6333333333333" defaultRowHeight="25" customHeight="1" outlineLevelCol="4"/>
  <cols>
    <col min="1" max="1" width="15.6333333333333" style="97"/>
    <col min="2" max="2" width="29.3666666666667" style="98" customWidth="1"/>
    <col min="3" max="4" width="16" style="98"/>
    <col min="5" max="5" width="17.0916666666667" style="98"/>
    <col min="6" max="16384" width="15.6333333333333" style="98"/>
  </cols>
  <sheetData>
    <row r="1" customHeight="1" spans="1:1">
      <c r="A1" s="98" t="s">
        <v>44</v>
      </c>
    </row>
    <row r="2" customHeight="1" spans="1:5">
      <c r="A2" s="99" t="s">
        <v>45</v>
      </c>
      <c r="B2" s="99"/>
      <c r="C2" s="99"/>
      <c r="D2" s="99"/>
      <c r="E2" s="99"/>
    </row>
    <row r="3" customHeight="1" spans="1:5">
      <c r="A3" s="100" t="s">
        <v>2</v>
      </c>
      <c r="B3" s="99"/>
      <c r="C3" s="99"/>
      <c r="D3" s="99"/>
      <c r="E3" s="101" t="s">
        <v>3</v>
      </c>
    </row>
    <row r="4" customHeight="1" spans="1:5">
      <c r="A4" s="102" t="s">
        <v>46</v>
      </c>
      <c r="B4" s="102"/>
      <c r="C4" s="102" t="s">
        <v>47</v>
      </c>
      <c r="D4" s="102"/>
      <c r="E4" s="102"/>
    </row>
    <row r="5" s="96" customFormat="1" customHeight="1" spans="1:5">
      <c r="A5" s="102" t="s">
        <v>48</v>
      </c>
      <c r="B5" s="102" t="s">
        <v>49</v>
      </c>
      <c r="C5" s="102" t="s">
        <v>50</v>
      </c>
      <c r="D5" s="102" t="s">
        <v>51</v>
      </c>
      <c r="E5" s="102" t="s">
        <v>52</v>
      </c>
    </row>
    <row r="6" customHeight="1" spans="1:5">
      <c r="A6" s="103">
        <v>2080505</v>
      </c>
      <c r="B6" s="104" t="s">
        <v>53</v>
      </c>
      <c r="C6" s="105">
        <f>D6+E6</f>
        <v>2218200</v>
      </c>
      <c r="D6" s="106">
        <v>2168200</v>
      </c>
      <c r="E6" s="105">
        <v>50000</v>
      </c>
    </row>
    <row r="7" customHeight="1" spans="1:5">
      <c r="A7" s="103">
        <v>2080899</v>
      </c>
      <c r="B7" s="107" t="s">
        <v>54</v>
      </c>
      <c r="C7" s="105">
        <f t="shared" ref="C7:C18" si="0">D7+E7</f>
        <v>63756</v>
      </c>
      <c r="D7" s="106">
        <v>63756</v>
      </c>
      <c r="E7" s="105"/>
    </row>
    <row r="8" customHeight="1" spans="1:5">
      <c r="A8" s="103">
        <v>2101101</v>
      </c>
      <c r="B8" s="107" t="s">
        <v>55</v>
      </c>
      <c r="C8" s="105">
        <f>D8+E8</f>
        <v>241824.7</v>
      </c>
      <c r="D8" s="106">
        <v>241824.7</v>
      </c>
      <c r="E8" s="105"/>
    </row>
    <row r="9" customHeight="1" spans="1:5">
      <c r="A9" s="103">
        <v>2101102</v>
      </c>
      <c r="B9" s="107" t="s">
        <v>56</v>
      </c>
      <c r="C9" s="105">
        <f>D9+E9</f>
        <v>315447.8</v>
      </c>
      <c r="D9" s="106">
        <v>295447.8</v>
      </c>
      <c r="E9" s="105">
        <v>20000</v>
      </c>
    </row>
    <row r="10" customHeight="1" spans="1:5">
      <c r="A10" s="103">
        <v>2101103</v>
      </c>
      <c r="B10" s="107" t="s">
        <v>57</v>
      </c>
      <c r="C10" s="105">
        <f>D10+E10</f>
        <v>1255665.96</v>
      </c>
      <c r="D10" s="106">
        <v>1255665.96</v>
      </c>
      <c r="E10" s="105"/>
    </row>
    <row r="11" customHeight="1" spans="1:5">
      <c r="A11" s="103">
        <v>2120102</v>
      </c>
      <c r="B11" s="107" t="s">
        <v>58</v>
      </c>
      <c r="C11" s="105">
        <f>D11+E11</f>
        <v>300000</v>
      </c>
      <c r="D11" s="106"/>
      <c r="E11" s="105">
        <v>300000</v>
      </c>
    </row>
    <row r="12" customHeight="1" spans="1:5">
      <c r="A12" s="103">
        <v>2200101</v>
      </c>
      <c r="B12" s="107" t="s">
        <v>59</v>
      </c>
      <c r="C12" s="105">
        <f>D12+E12</f>
        <v>13435546.4</v>
      </c>
      <c r="D12" s="106">
        <v>9905546.4</v>
      </c>
      <c r="E12" s="105">
        <v>3530000</v>
      </c>
    </row>
    <row r="13" customHeight="1" spans="1:5">
      <c r="A13" s="103">
        <v>2200102</v>
      </c>
      <c r="B13" s="107" t="s">
        <v>58</v>
      </c>
      <c r="C13" s="105">
        <f>D13+E13</f>
        <v>3180000</v>
      </c>
      <c r="D13" s="106"/>
      <c r="E13" s="105">
        <v>3180000</v>
      </c>
    </row>
    <row r="14" customHeight="1" spans="1:5">
      <c r="A14" s="103">
        <v>2200150</v>
      </c>
      <c r="B14" s="107" t="s">
        <v>60</v>
      </c>
      <c r="C14" s="105">
        <f>D14+E14</f>
        <v>5982559.1</v>
      </c>
      <c r="D14" s="106">
        <v>5982559.1</v>
      </c>
      <c r="E14" s="105"/>
    </row>
    <row r="15" customHeight="1" spans="1:5">
      <c r="A15" s="103">
        <v>2200199</v>
      </c>
      <c r="B15" s="107" t="s">
        <v>61</v>
      </c>
      <c r="C15" s="108">
        <f>D15+E15</f>
        <v>9551694.1</v>
      </c>
      <c r="D15" s="108">
        <v>442494.1</v>
      </c>
      <c r="E15" s="105">
        <v>9109200</v>
      </c>
    </row>
    <row r="16" customHeight="1" spans="1:5">
      <c r="A16" s="103">
        <v>2200106</v>
      </c>
      <c r="B16" s="107" t="s">
        <v>62</v>
      </c>
      <c r="C16" s="105">
        <f>D16+E16</f>
        <v>360000</v>
      </c>
      <c r="D16" s="105"/>
      <c r="E16" s="105">
        <v>360000</v>
      </c>
    </row>
    <row r="17" customHeight="1" spans="1:5">
      <c r="A17" s="103">
        <v>2200112</v>
      </c>
      <c r="B17" s="107" t="s">
        <v>63</v>
      </c>
      <c r="C17" s="105">
        <f>D17+E17</f>
        <v>157500</v>
      </c>
      <c r="D17" s="105"/>
      <c r="E17" s="105">
        <v>157500</v>
      </c>
    </row>
    <row r="18" customHeight="1" spans="1:5">
      <c r="A18" s="103">
        <v>2210201</v>
      </c>
      <c r="B18" s="107" t="s">
        <v>64</v>
      </c>
      <c r="C18" s="105">
        <f>D18+E18</f>
        <v>1418296.1</v>
      </c>
      <c r="D18" s="105">
        <v>1398296.1</v>
      </c>
      <c r="E18" s="105">
        <v>20000</v>
      </c>
    </row>
    <row r="19" customHeight="1" spans="1:5">
      <c r="A19" s="102" t="s">
        <v>8</v>
      </c>
      <c r="B19" s="102"/>
      <c r="C19" s="109">
        <f>SUM(C6:C18)</f>
        <v>38480490.16</v>
      </c>
      <c r="D19" s="109">
        <f>SUM(D6:D18)</f>
        <v>21753790.16</v>
      </c>
      <c r="E19" s="105">
        <f>SUM(E6:E18)</f>
        <v>16726700</v>
      </c>
    </row>
  </sheetData>
  <mergeCells count="4">
    <mergeCell ref="A2:E2"/>
    <mergeCell ref="A4:B4"/>
    <mergeCell ref="C4:E4"/>
    <mergeCell ref="A19:B1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2"/>
  <sheetViews>
    <sheetView topLeftCell="A7" workbookViewId="0">
      <selection activeCell="D13" sqref="D13"/>
    </sheetView>
  </sheetViews>
  <sheetFormatPr defaultColWidth="15.6333333333333" defaultRowHeight="25" customHeight="1" outlineLevelCol="5"/>
  <cols>
    <col min="1" max="1" width="18.2666666666667" style="82" customWidth="1"/>
    <col min="2" max="2" width="29.725" style="83" customWidth="1"/>
    <col min="3" max="4" width="16" style="83"/>
    <col min="5" max="16384" width="15.6333333333333" style="83"/>
  </cols>
  <sheetData>
    <row r="1" customHeight="1" spans="1:1">
      <c r="A1" s="83" t="s">
        <v>65</v>
      </c>
    </row>
    <row r="2" customHeight="1" spans="1:5">
      <c r="A2" s="84" t="s">
        <v>66</v>
      </c>
      <c r="B2" s="84"/>
      <c r="C2" s="84"/>
      <c r="D2" s="84"/>
      <c r="E2" s="84"/>
    </row>
    <row r="3" customHeight="1" spans="1:5">
      <c r="A3" s="85" t="s">
        <v>2</v>
      </c>
      <c r="E3" s="86" t="s">
        <v>3</v>
      </c>
    </row>
    <row r="4" customHeight="1" spans="1:5">
      <c r="A4" s="87" t="s">
        <v>67</v>
      </c>
      <c r="B4" s="87"/>
      <c r="C4" s="87" t="s">
        <v>68</v>
      </c>
      <c r="D4" s="87"/>
      <c r="E4" s="87"/>
    </row>
    <row r="5" s="81" customFormat="1" customHeight="1" spans="1:5">
      <c r="A5" s="87" t="s">
        <v>48</v>
      </c>
      <c r="B5" s="87" t="s">
        <v>49</v>
      </c>
      <c r="C5" s="87" t="s">
        <v>8</v>
      </c>
      <c r="D5" s="87" t="s">
        <v>69</v>
      </c>
      <c r="E5" s="87" t="s">
        <v>70</v>
      </c>
    </row>
    <row r="6" customHeight="1" spans="1:5">
      <c r="A6" s="88">
        <v>30101</v>
      </c>
      <c r="B6" s="89" t="s">
        <v>71</v>
      </c>
      <c r="C6" s="90">
        <f>D6+E6</f>
        <v>6320851.2</v>
      </c>
      <c r="D6" s="90">
        <v>6320851.2</v>
      </c>
      <c r="E6" s="90"/>
    </row>
    <row r="7" customHeight="1" spans="1:5">
      <c r="A7" s="88">
        <v>30102</v>
      </c>
      <c r="B7" s="89" t="s">
        <v>72</v>
      </c>
      <c r="C7" s="90">
        <f t="shared" ref="C7:C21" si="0">D7+E7</f>
        <v>3879780</v>
      </c>
      <c r="D7" s="90">
        <v>3879780</v>
      </c>
      <c r="E7" s="90"/>
    </row>
    <row r="8" customHeight="1" spans="1:5">
      <c r="A8" s="88">
        <v>30103</v>
      </c>
      <c r="B8" s="89" t="s">
        <v>73</v>
      </c>
      <c r="C8" s="90">
        <f>D8+E8</f>
        <v>306650</v>
      </c>
      <c r="D8" s="90">
        <v>306650</v>
      </c>
      <c r="E8" s="90"/>
    </row>
    <row r="9" customHeight="1" spans="1:5">
      <c r="A9" s="88">
        <v>30107</v>
      </c>
      <c r="B9" s="89" t="s">
        <v>74</v>
      </c>
      <c r="C9" s="90">
        <f>D9+E9</f>
        <v>1627860</v>
      </c>
      <c r="D9" s="90">
        <v>1627860</v>
      </c>
      <c r="E9" s="90"/>
    </row>
    <row r="10" customHeight="1" spans="1:5">
      <c r="A10" s="88">
        <v>30108</v>
      </c>
      <c r="B10" s="89" t="s">
        <v>75</v>
      </c>
      <c r="C10" s="90">
        <f>D10+E10</f>
        <v>2168200</v>
      </c>
      <c r="D10" s="90">
        <v>2168200</v>
      </c>
      <c r="E10" s="90"/>
    </row>
    <row r="11" customHeight="1" spans="1:5">
      <c r="A11" s="88">
        <v>30110</v>
      </c>
      <c r="B11" s="89" t="s">
        <v>76</v>
      </c>
      <c r="C11" s="90">
        <f>D11+E11</f>
        <v>537272.5</v>
      </c>
      <c r="D11" s="90">
        <v>537272.5</v>
      </c>
      <c r="E11" s="90"/>
    </row>
    <row r="12" customHeight="1" spans="1:5">
      <c r="A12" s="88">
        <v>30111</v>
      </c>
      <c r="B12" s="89" t="s">
        <v>77</v>
      </c>
      <c r="C12" s="90">
        <f>D12+E12</f>
        <v>1255665.96</v>
      </c>
      <c r="D12" s="90">
        <v>1255665.96</v>
      </c>
      <c r="E12" s="90"/>
    </row>
    <row r="13" customHeight="1" spans="1:5">
      <c r="A13" s="88">
        <v>30112</v>
      </c>
      <c r="B13" s="89" t="s">
        <v>78</v>
      </c>
      <c r="C13" s="90">
        <f>D13+E13</f>
        <v>58220.7</v>
      </c>
      <c r="D13" s="57">
        <v>58220.7</v>
      </c>
      <c r="E13" s="90"/>
    </row>
    <row r="14" customHeight="1" spans="1:6">
      <c r="A14" s="88">
        <v>30113</v>
      </c>
      <c r="B14" s="89" t="s">
        <v>64</v>
      </c>
      <c r="C14" s="90">
        <f>D14+E14</f>
        <v>1362177.7</v>
      </c>
      <c r="D14" s="56">
        <v>1362177.7</v>
      </c>
      <c r="E14" s="90"/>
      <c r="F14" s="91"/>
    </row>
    <row r="15" customHeight="1" spans="1:5">
      <c r="A15" s="88">
        <v>3019909</v>
      </c>
      <c r="B15" s="89" t="s">
        <v>79</v>
      </c>
      <c r="C15" s="90">
        <f>D15+E15</f>
        <v>1635000</v>
      </c>
      <c r="D15" s="56">
        <v>1635000</v>
      </c>
      <c r="E15" s="90"/>
    </row>
    <row r="16" customHeight="1" spans="1:5">
      <c r="A16" s="88">
        <v>30201</v>
      </c>
      <c r="B16" s="89" t="s">
        <v>80</v>
      </c>
      <c r="C16" s="90">
        <f>D16+E16</f>
        <v>1735965</v>
      </c>
      <c r="D16" s="92"/>
      <c r="E16" s="90">
        <v>1735965</v>
      </c>
    </row>
    <row r="17" customHeight="1" spans="1:5">
      <c r="A17" s="88">
        <v>30228</v>
      </c>
      <c r="B17" s="89" t="s">
        <v>81</v>
      </c>
      <c r="C17" s="90">
        <f>D17+E17</f>
        <v>216432.7</v>
      </c>
      <c r="D17" s="92"/>
      <c r="E17" s="90">
        <v>216432.7</v>
      </c>
    </row>
    <row r="18" customHeight="1" spans="1:5">
      <c r="A18" s="88">
        <v>30229</v>
      </c>
      <c r="B18" s="89" t="s">
        <v>82</v>
      </c>
      <c r="C18" s="90">
        <f>D18+E18</f>
        <v>4118.4</v>
      </c>
      <c r="D18" s="56">
        <v>4118.4</v>
      </c>
      <c r="E18" s="90"/>
    </row>
    <row r="19" customHeight="1" spans="1:5">
      <c r="A19" s="88">
        <v>30231</v>
      </c>
      <c r="B19" s="89" t="s">
        <v>83</v>
      </c>
      <c r="C19" s="90">
        <f>D19+E19</f>
        <v>32000</v>
      </c>
      <c r="D19" s="90"/>
      <c r="E19" s="90">
        <v>32000</v>
      </c>
    </row>
    <row r="20" customHeight="1" spans="1:5">
      <c r="A20" s="88">
        <v>30239</v>
      </c>
      <c r="B20" s="89" t="s">
        <v>84</v>
      </c>
      <c r="C20" s="90">
        <f>E20+D20</f>
        <v>549840</v>
      </c>
      <c r="E20" s="56">
        <v>549840</v>
      </c>
    </row>
    <row r="21" customHeight="1" spans="1:5">
      <c r="A21" s="88">
        <v>3030501</v>
      </c>
      <c r="B21" s="89" t="s">
        <v>85</v>
      </c>
      <c r="C21" s="90">
        <f>D21+E21</f>
        <v>63756</v>
      </c>
      <c r="D21" s="90">
        <v>63756</v>
      </c>
      <c r="E21" s="90"/>
    </row>
    <row r="22" customHeight="1" spans="1:5">
      <c r="A22" s="93" t="s">
        <v>8</v>
      </c>
      <c r="B22" s="94"/>
      <c r="C22" s="57">
        <f>SUM(C6:C21)</f>
        <v>21753790.16</v>
      </c>
      <c r="D22" s="95">
        <f>SUM(D6:D21)</f>
        <v>19219552.46</v>
      </c>
      <c r="E22" s="90">
        <f>SUM(E6:E21)</f>
        <v>2534237.7</v>
      </c>
    </row>
  </sheetData>
  <mergeCells count="4">
    <mergeCell ref="A2:E2"/>
    <mergeCell ref="A4:B4"/>
    <mergeCell ref="C4:E4"/>
    <mergeCell ref="A22:B2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H12" sqref="H12"/>
    </sheetView>
  </sheetViews>
  <sheetFormatPr defaultColWidth="15.6333333333333" defaultRowHeight="25" customHeight="1"/>
  <cols>
    <col min="1" max="1" width="12.45" customWidth="1"/>
    <col min="2" max="2" width="12.725" customWidth="1"/>
    <col min="3" max="3" width="12.45" customWidth="1"/>
    <col min="4" max="4" width="6.26666666666667" customWidth="1"/>
    <col min="5" max="12" width="12.45" customWidth="1"/>
  </cols>
  <sheetData>
    <row r="1" customHeight="1" spans="1:1">
      <c r="A1" t="s">
        <v>86</v>
      </c>
    </row>
    <row r="2" ht="34.5" customHeight="1" spans="1:12">
      <c r="A2" s="45" t="s">
        <v>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customHeight="1" spans="1:12">
      <c r="A3" s="46" t="s">
        <v>2</v>
      </c>
      <c r="L3" s="61" t="s">
        <v>3</v>
      </c>
    </row>
    <row r="4" ht="29.25" customHeight="1" spans="1:12">
      <c r="A4" s="51" t="s">
        <v>88</v>
      </c>
      <c r="B4" s="51"/>
      <c r="C4" s="51"/>
      <c r="D4" s="51"/>
      <c r="E4" s="51"/>
      <c r="F4" s="51"/>
      <c r="G4" s="51" t="s">
        <v>47</v>
      </c>
      <c r="H4" s="51"/>
      <c r="I4" s="51"/>
      <c r="J4" s="51"/>
      <c r="K4" s="51"/>
      <c r="L4" s="51"/>
    </row>
    <row r="5" s="78" customFormat="1" customHeight="1" spans="1:12">
      <c r="A5" s="79" t="s">
        <v>8</v>
      </c>
      <c r="B5" s="79" t="s">
        <v>89</v>
      </c>
      <c r="C5" s="79" t="s">
        <v>90</v>
      </c>
      <c r="D5" s="79"/>
      <c r="E5" s="79"/>
      <c r="F5" s="79" t="s">
        <v>91</v>
      </c>
      <c r="G5" s="79" t="s">
        <v>8</v>
      </c>
      <c r="H5" s="79" t="s">
        <v>89</v>
      </c>
      <c r="I5" s="79" t="s">
        <v>90</v>
      </c>
      <c r="J5" s="79"/>
      <c r="K5" s="79"/>
      <c r="L5" s="79" t="s">
        <v>91</v>
      </c>
    </row>
    <row r="6" s="78" customFormat="1" customHeight="1" spans="1:12">
      <c r="A6" s="79"/>
      <c r="B6" s="79"/>
      <c r="C6" s="79" t="s">
        <v>50</v>
      </c>
      <c r="D6" s="79" t="s">
        <v>92</v>
      </c>
      <c r="E6" s="79" t="s">
        <v>93</v>
      </c>
      <c r="F6" s="79"/>
      <c r="G6" s="79"/>
      <c r="H6" s="79"/>
      <c r="I6" s="79" t="s">
        <v>50</v>
      </c>
      <c r="J6" s="79" t="s">
        <v>92</v>
      </c>
      <c r="K6" s="79" t="s">
        <v>93</v>
      </c>
      <c r="L6" s="79"/>
    </row>
    <row r="7" ht="39" customHeight="1" spans="1:12">
      <c r="A7" s="80">
        <v>470000</v>
      </c>
      <c r="B7" s="80"/>
      <c r="C7" s="80">
        <v>370000</v>
      </c>
      <c r="D7" s="80">
        <v>0</v>
      </c>
      <c r="E7" s="80">
        <v>370000</v>
      </c>
      <c r="F7" s="80">
        <v>100000</v>
      </c>
      <c r="G7" s="80">
        <f>H7+I7+L7</f>
        <v>470000</v>
      </c>
      <c r="H7" s="80"/>
      <c r="I7" s="80">
        <f>J7+K7</f>
        <v>390000</v>
      </c>
      <c r="J7" s="80">
        <v>180000</v>
      </c>
      <c r="K7" s="80">
        <v>210000</v>
      </c>
      <c r="L7" s="80">
        <v>80000</v>
      </c>
    </row>
    <row r="8" ht="40.5" customHeight="1" spans="1:1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customHeight="1" spans="1:1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ht="26.25" customHeight="1" spans="1:1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B9" sqref="B9"/>
    </sheetView>
  </sheetViews>
  <sheetFormatPr defaultColWidth="15.6333333333333" defaultRowHeight="25" customHeight="1" outlineLevelCol="4"/>
  <cols>
    <col min="1" max="1" width="12.45" style="77" customWidth="1"/>
    <col min="2" max="2" width="29.2666666666667" customWidth="1"/>
    <col min="3" max="3" width="16.6333333333333" customWidth="1"/>
    <col min="4" max="4" width="13.9083333333333" customWidth="1"/>
    <col min="5" max="5" width="18.0916666666667" customWidth="1"/>
  </cols>
  <sheetData>
    <row r="1" customHeight="1" spans="1:1">
      <c r="A1" t="s">
        <v>94</v>
      </c>
    </row>
    <row r="2" s="76" customFormat="1" ht="47.25" customHeight="1" spans="1:5">
      <c r="A2" s="45" t="s">
        <v>95</v>
      </c>
      <c r="B2" s="45"/>
      <c r="C2" s="45"/>
      <c r="D2" s="45"/>
      <c r="E2" s="45"/>
    </row>
    <row r="3" customHeight="1" spans="1:5">
      <c r="A3" s="46" t="s">
        <v>2</v>
      </c>
      <c r="E3" s="61" t="s">
        <v>3</v>
      </c>
    </row>
    <row r="4" customHeight="1" spans="1:5">
      <c r="A4" s="51" t="s">
        <v>46</v>
      </c>
      <c r="B4" s="51"/>
      <c r="C4" s="51" t="s">
        <v>47</v>
      </c>
      <c r="D4" s="51"/>
      <c r="E4" s="51"/>
    </row>
    <row r="5" s="60" customFormat="1" customHeight="1" spans="1:5">
      <c r="A5" s="51" t="s">
        <v>48</v>
      </c>
      <c r="B5" s="51" t="s">
        <v>49</v>
      </c>
      <c r="C5" s="51" t="s">
        <v>50</v>
      </c>
      <c r="D5" s="51" t="s">
        <v>51</v>
      </c>
      <c r="E5" s="51" t="s">
        <v>52</v>
      </c>
    </row>
    <row r="6" customHeight="1" spans="1:5">
      <c r="A6" s="52">
        <v>2120801</v>
      </c>
      <c r="B6" s="54" t="s">
        <v>96</v>
      </c>
      <c r="C6" s="53">
        <f t="shared" ref="C6:C9" si="0">D6+E6</f>
        <v>145082319.82</v>
      </c>
      <c r="D6" s="53"/>
      <c r="E6" s="53">
        <v>145082319.82</v>
      </c>
    </row>
    <row r="7" customHeight="1" spans="1:5">
      <c r="A7" s="52">
        <v>2120806</v>
      </c>
      <c r="B7" s="54" t="s">
        <v>97</v>
      </c>
      <c r="C7" s="53">
        <f>D7+E7</f>
        <v>8000000</v>
      </c>
      <c r="D7" s="53"/>
      <c r="E7" s="53">
        <v>8000000</v>
      </c>
    </row>
    <row r="8" customHeight="1" spans="1:5">
      <c r="A8" s="52">
        <v>2120899</v>
      </c>
      <c r="B8" s="54" t="s">
        <v>98</v>
      </c>
      <c r="C8" s="53">
        <f>D8+E8</f>
        <v>128439000</v>
      </c>
      <c r="D8" s="53"/>
      <c r="E8" s="53">
        <v>128439000</v>
      </c>
    </row>
    <row r="9" customHeight="1" spans="1:5">
      <c r="A9" s="52">
        <v>21211</v>
      </c>
      <c r="B9" s="54" t="s">
        <v>99</v>
      </c>
      <c r="C9" s="53">
        <f>D9+E9</f>
        <v>10930000</v>
      </c>
      <c r="D9" s="53"/>
      <c r="E9" s="53">
        <v>10930000</v>
      </c>
    </row>
    <row r="10" customHeight="1" spans="1:5">
      <c r="A10" s="51" t="s">
        <v>8</v>
      </c>
      <c r="B10" s="51"/>
      <c r="C10" s="53">
        <f>SUM(C6:C9)</f>
        <v>292451319.82</v>
      </c>
      <c r="D10" s="53">
        <f>SUM(D6:D9)</f>
        <v>0</v>
      </c>
      <c r="E10" s="53">
        <f>SUM(E6:E9)</f>
        <v>292451319.82</v>
      </c>
    </row>
  </sheetData>
  <mergeCells count="4">
    <mergeCell ref="A2:E2"/>
    <mergeCell ref="A4:B4"/>
    <mergeCell ref="C4:E4"/>
    <mergeCell ref="A10:B1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B6" sqref="B6"/>
    </sheetView>
  </sheetViews>
  <sheetFormatPr defaultColWidth="9" defaultRowHeight="25" customHeight="1" outlineLevelCol="5"/>
  <cols>
    <col min="1" max="1" width="31.6333333333333" customWidth="1"/>
    <col min="2" max="2" width="17.45" customWidth="1"/>
    <col min="3" max="3" width="36.0916666666667" customWidth="1"/>
    <col min="4" max="4" width="18.725" customWidth="1"/>
    <col min="6" max="6" width="15.725" customWidth="1"/>
  </cols>
  <sheetData>
    <row r="1" customHeight="1" spans="1:1">
      <c r="A1" t="s">
        <v>100</v>
      </c>
    </row>
    <row r="2" ht="40.5" customHeight="1" spans="1:4">
      <c r="A2" s="45" t="s">
        <v>101</v>
      </c>
      <c r="B2" s="45"/>
      <c r="C2" s="45"/>
      <c r="D2" s="45"/>
    </row>
    <row r="3" customHeight="1" spans="1:4">
      <c r="A3" s="46" t="s">
        <v>2</v>
      </c>
      <c r="D3" s="61" t="s">
        <v>3</v>
      </c>
    </row>
    <row r="4" customHeight="1" spans="1:4">
      <c r="A4" s="70" t="s">
        <v>102</v>
      </c>
      <c r="B4" s="70"/>
      <c r="C4" s="70" t="s">
        <v>103</v>
      </c>
      <c r="D4" s="70"/>
    </row>
    <row r="5" customHeight="1" spans="1:4">
      <c r="A5" s="70" t="s">
        <v>104</v>
      </c>
      <c r="B5" s="70" t="s">
        <v>105</v>
      </c>
      <c r="C5" s="70" t="s">
        <v>104</v>
      </c>
      <c r="D5" s="70" t="s">
        <v>105</v>
      </c>
    </row>
    <row r="6" ht="20.15" customHeight="1" spans="1:6">
      <c r="A6" s="71" t="s">
        <v>106</v>
      </c>
      <c r="B6" s="57">
        <v>38480490.16</v>
      </c>
      <c r="C6" s="71" t="s">
        <v>107</v>
      </c>
      <c r="D6" s="53">
        <v>0</v>
      </c>
      <c r="F6" s="72"/>
    </row>
    <row r="7" ht="20.15" customHeight="1" spans="1:4">
      <c r="A7" s="73" t="s">
        <v>108</v>
      </c>
      <c r="B7" s="53">
        <v>292451319.82</v>
      </c>
      <c r="C7" s="71" t="s">
        <v>109</v>
      </c>
      <c r="D7" s="53">
        <v>0</v>
      </c>
    </row>
    <row r="8" ht="20.15" customHeight="1" spans="1:4">
      <c r="A8" s="73"/>
      <c r="B8" s="53"/>
      <c r="C8" s="71" t="s">
        <v>110</v>
      </c>
      <c r="D8" s="53">
        <v>0</v>
      </c>
    </row>
    <row r="9" ht="20.15" customHeight="1" spans="1:4">
      <c r="A9" s="73"/>
      <c r="B9" s="53"/>
      <c r="C9" s="71" t="s">
        <v>111</v>
      </c>
      <c r="D9" s="53">
        <v>0</v>
      </c>
    </row>
    <row r="10" ht="20.15" customHeight="1" spans="1:4">
      <c r="A10" s="73"/>
      <c r="B10" s="53"/>
      <c r="C10" s="71" t="s">
        <v>112</v>
      </c>
      <c r="D10" s="53">
        <v>0</v>
      </c>
    </row>
    <row r="11" ht="20.15" customHeight="1" spans="1:4">
      <c r="A11" s="73"/>
      <c r="B11" s="53"/>
      <c r="C11" s="71" t="s">
        <v>113</v>
      </c>
      <c r="D11" s="53">
        <v>0</v>
      </c>
    </row>
    <row r="12" ht="20.15" customHeight="1" spans="1:4">
      <c r="A12" s="73"/>
      <c r="B12" s="53"/>
      <c r="C12" s="71" t="s">
        <v>114</v>
      </c>
      <c r="D12" s="53">
        <v>0</v>
      </c>
    </row>
    <row r="13" ht="20.15" customHeight="1" spans="1:4">
      <c r="A13" s="73"/>
      <c r="B13" s="53"/>
      <c r="C13" s="71" t="s">
        <v>115</v>
      </c>
      <c r="D13" s="53">
        <v>2281956</v>
      </c>
    </row>
    <row r="14" ht="20.15" customHeight="1" spans="1:4">
      <c r="A14" s="71"/>
      <c r="B14" s="53"/>
      <c r="C14" s="71" t="s">
        <v>116</v>
      </c>
      <c r="D14" s="74">
        <v>0</v>
      </c>
    </row>
    <row r="15" ht="20.15" customHeight="1" spans="1:4">
      <c r="A15" s="71"/>
      <c r="B15" s="53"/>
      <c r="C15" s="71" t="s">
        <v>117</v>
      </c>
      <c r="D15" s="74">
        <v>1812938.46</v>
      </c>
    </row>
    <row r="16" ht="20.15" customHeight="1" spans="1:4">
      <c r="A16" s="71"/>
      <c r="B16" s="53"/>
      <c r="C16" s="71" t="s">
        <v>118</v>
      </c>
      <c r="D16" s="74">
        <v>0</v>
      </c>
    </row>
    <row r="17" ht="20.15" customHeight="1" spans="1:4">
      <c r="A17" s="71"/>
      <c r="B17" s="53"/>
      <c r="C17" s="71" t="s">
        <v>119</v>
      </c>
      <c r="D17" s="74">
        <v>292751319.82</v>
      </c>
    </row>
    <row r="18" ht="20.15" customHeight="1" spans="1:4">
      <c r="A18" s="71"/>
      <c r="B18" s="53"/>
      <c r="C18" s="71" t="s">
        <v>120</v>
      </c>
      <c r="D18" s="74">
        <v>0</v>
      </c>
    </row>
    <row r="19" ht="20.15" customHeight="1" spans="1:4">
      <c r="A19" s="71"/>
      <c r="B19" s="53"/>
      <c r="C19" s="71" t="s">
        <v>121</v>
      </c>
      <c r="D19" s="74">
        <v>0</v>
      </c>
    </row>
    <row r="20" ht="20.15" customHeight="1" spans="1:4">
      <c r="A20" s="71"/>
      <c r="B20" s="53"/>
      <c r="C20" s="71" t="s">
        <v>122</v>
      </c>
      <c r="D20" s="74">
        <v>0</v>
      </c>
    </row>
    <row r="21" ht="20.15" customHeight="1" spans="1:4">
      <c r="A21" s="71"/>
      <c r="B21" s="53"/>
      <c r="C21" s="71" t="s">
        <v>123</v>
      </c>
      <c r="D21" s="74">
        <v>0</v>
      </c>
    </row>
    <row r="22" ht="20.15" customHeight="1" spans="1:4">
      <c r="A22" s="71"/>
      <c r="B22" s="53"/>
      <c r="C22" s="71" t="s">
        <v>124</v>
      </c>
      <c r="D22" s="74">
        <v>0</v>
      </c>
    </row>
    <row r="23" ht="20.15" customHeight="1" spans="1:4">
      <c r="A23" s="75"/>
      <c r="B23" s="53"/>
      <c r="C23" s="71" t="s">
        <v>125</v>
      </c>
      <c r="D23" s="74">
        <v>0</v>
      </c>
    </row>
    <row r="24" ht="20.15" customHeight="1" spans="1:4">
      <c r="A24" s="75"/>
      <c r="B24" s="53"/>
      <c r="C24" s="71" t="s">
        <v>126</v>
      </c>
      <c r="D24" s="57">
        <v>32667299.6</v>
      </c>
    </row>
    <row r="25" ht="20.15" customHeight="1" spans="1:4">
      <c r="A25" s="75"/>
      <c r="B25" s="53"/>
      <c r="C25" s="71" t="s">
        <v>127</v>
      </c>
      <c r="D25" s="74">
        <v>1418296.1</v>
      </c>
    </row>
    <row r="26" ht="20.15" customHeight="1" spans="1:4">
      <c r="A26" s="75"/>
      <c r="B26" s="53"/>
      <c r="C26" s="71" t="s">
        <v>128</v>
      </c>
      <c r="D26" s="74">
        <v>0</v>
      </c>
    </row>
    <row r="27" ht="20.15" customHeight="1" spans="1:4">
      <c r="A27" s="75"/>
      <c r="B27" s="53"/>
      <c r="C27" s="71" t="s">
        <v>129</v>
      </c>
      <c r="D27" s="53">
        <v>0</v>
      </c>
    </row>
    <row r="28" ht="20.15" customHeight="1" spans="1:4">
      <c r="A28" s="75"/>
      <c r="B28" s="53"/>
      <c r="C28" s="71" t="s">
        <v>130</v>
      </c>
      <c r="D28" s="53">
        <v>0</v>
      </c>
    </row>
    <row r="29" ht="20.15" customHeight="1" spans="1:4">
      <c r="A29" s="75"/>
      <c r="B29" s="53"/>
      <c r="C29" s="71" t="s">
        <v>131</v>
      </c>
      <c r="D29" s="53">
        <v>0</v>
      </c>
    </row>
    <row r="30" ht="20.15" customHeight="1" spans="1:4">
      <c r="A30" s="75"/>
      <c r="B30" s="53"/>
      <c r="C30" s="71" t="s">
        <v>132</v>
      </c>
      <c r="D30" s="53">
        <v>0</v>
      </c>
    </row>
    <row r="31" ht="20.15" customHeight="1" spans="1:4">
      <c r="A31" s="75"/>
      <c r="B31" s="53"/>
      <c r="C31" s="71" t="s">
        <v>133</v>
      </c>
      <c r="D31" s="53">
        <v>0</v>
      </c>
    </row>
    <row r="32" ht="20.15" customHeight="1" spans="2:4">
      <c r="B32" s="53"/>
      <c r="C32" s="71" t="s">
        <v>134</v>
      </c>
      <c r="D32" s="53">
        <v>0</v>
      </c>
    </row>
    <row r="33" ht="20.15" customHeight="1" spans="1:4">
      <c r="A33" s="75"/>
      <c r="B33" s="53"/>
      <c r="C33" s="70"/>
      <c r="D33" s="53"/>
    </row>
    <row r="34" ht="20.15" customHeight="1" spans="1:4">
      <c r="A34" s="70" t="s">
        <v>135</v>
      </c>
      <c r="B34" s="58">
        <f>SUM(B7+B6)</f>
        <v>330931809.98</v>
      </c>
      <c r="C34" s="70" t="s">
        <v>136</v>
      </c>
      <c r="D34" s="58">
        <f>SUM(D6:D33)</f>
        <v>330931809.98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A1" sqref="A1"/>
    </sheetView>
  </sheetViews>
  <sheetFormatPr defaultColWidth="15.6333333333333" defaultRowHeight="25" customHeight="1" outlineLevelRow="6"/>
  <cols>
    <col min="1" max="1" width="14.3666666666667" customWidth="1"/>
    <col min="2" max="2" width="16.8166666666667" customWidth="1"/>
    <col min="3" max="4" width="14.3666666666667" customWidth="1"/>
    <col min="5" max="5" width="16.8166666666667" customWidth="1"/>
    <col min="6" max="6" width="15.725" customWidth="1"/>
    <col min="7" max="7" width="16.8166666666667" customWidth="1"/>
    <col min="8" max="8" width="16.725" customWidth="1"/>
    <col min="9" max="9" width="17.3666666666667" customWidth="1"/>
    <col min="10" max="10" width="14.3666666666667" customWidth="1"/>
    <col min="11" max="11" width="20" customWidth="1"/>
    <col min="12" max="12" width="14.3666666666667" customWidth="1"/>
  </cols>
  <sheetData>
    <row r="1" customHeight="1" spans="1:1">
      <c r="A1" t="s">
        <v>137</v>
      </c>
    </row>
    <row r="2" ht="35.25" customHeight="1" spans="1:12">
      <c r="A2" s="45" t="s">
        <v>138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customHeight="1" spans="1:12">
      <c r="A3" s="46"/>
      <c r="L3" s="69" t="s">
        <v>3</v>
      </c>
    </row>
    <row r="4" s="62" customFormat="1" ht="17.25" customHeight="1" spans="1:12">
      <c r="A4" s="63" t="s">
        <v>139</v>
      </c>
      <c r="B4" s="64" t="s">
        <v>140</v>
      </c>
      <c r="C4" s="64" t="s">
        <v>141</v>
      </c>
      <c r="D4" s="64" t="s">
        <v>142</v>
      </c>
      <c r="E4" s="64" t="s">
        <v>143</v>
      </c>
      <c r="F4" s="64" t="s">
        <v>144</v>
      </c>
      <c r="G4" s="64" t="s">
        <v>145</v>
      </c>
      <c r="H4" s="64" t="s">
        <v>146</v>
      </c>
      <c r="I4" s="64" t="s">
        <v>147</v>
      </c>
      <c r="J4" s="64" t="s">
        <v>148</v>
      </c>
      <c r="K4" s="64" t="s">
        <v>149</v>
      </c>
      <c r="L4" s="64" t="s">
        <v>150</v>
      </c>
    </row>
    <row r="5" s="62" customFormat="1" ht="17.25" customHeight="1" spans="1:12">
      <c r="A5" s="65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="62" customFormat="1" ht="17.25" customHeight="1" spans="1:12">
      <c r="A6" s="66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ht="57" customHeight="1" spans="1:12">
      <c r="A7" s="67">
        <v>206001</v>
      </c>
      <c r="B7" s="68">
        <f>E7</f>
        <v>330931809.98</v>
      </c>
      <c r="C7" s="68"/>
      <c r="D7" s="68"/>
      <c r="E7" s="68">
        <f>F7+G7</f>
        <v>330931809.98</v>
      </c>
      <c r="F7" s="57">
        <v>38480490.16</v>
      </c>
      <c r="G7" s="68">
        <v>292451319.82</v>
      </c>
      <c r="H7" s="54"/>
      <c r="I7" s="54"/>
      <c r="J7" s="54"/>
      <c r="K7" s="54"/>
      <c r="L7" s="54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"/>
  <sheetViews>
    <sheetView workbookViewId="0">
      <selection activeCell="A1" sqref="A1"/>
    </sheetView>
  </sheetViews>
  <sheetFormatPr defaultColWidth="15.6333333333333" defaultRowHeight="25" customHeight="1"/>
  <cols>
    <col min="1" max="1" width="11.725" customWidth="1"/>
    <col min="2" max="2" width="28.6333333333333" customWidth="1"/>
    <col min="3" max="3" width="16.8166666666667" customWidth="1"/>
    <col min="4" max="4" width="16.3666666666667" customWidth="1"/>
    <col min="5" max="5" width="15.725" customWidth="1"/>
    <col min="6" max="6" width="14.6333333333333" customWidth="1"/>
    <col min="7" max="7" width="16.45" customWidth="1"/>
    <col min="8" max="8" width="16" customWidth="1"/>
    <col min="9" max="9" width="14.725" customWidth="1"/>
  </cols>
  <sheetData>
    <row r="1" customHeight="1" spans="1:1">
      <c r="A1" t="s">
        <v>151</v>
      </c>
    </row>
    <row r="2" ht="31.5" customHeight="1" spans="1:9">
      <c r="A2" s="45" t="s">
        <v>152</v>
      </c>
      <c r="B2" s="45"/>
      <c r="C2" s="45"/>
      <c r="D2" s="45"/>
      <c r="E2" s="45"/>
      <c r="F2" s="45"/>
      <c r="G2" s="45"/>
      <c r="H2" s="45"/>
      <c r="I2" s="45"/>
    </row>
    <row r="3" customHeight="1" spans="1:9">
      <c r="A3" s="46" t="s">
        <v>2</v>
      </c>
      <c r="I3" s="61" t="s">
        <v>3</v>
      </c>
    </row>
    <row r="4" s="44" customFormat="1" customHeight="1" spans="1:9">
      <c r="A4" s="47" t="s">
        <v>46</v>
      </c>
      <c r="B4" s="47"/>
      <c r="C4" s="48" t="s">
        <v>8</v>
      </c>
      <c r="D4" s="49" t="s">
        <v>51</v>
      </c>
      <c r="E4" s="50"/>
      <c r="F4" s="50"/>
      <c r="G4" s="48" t="s">
        <v>52</v>
      </c>
      <c r="H4" s="48"/>
      <c r="I4" s="48"/>
    </row>
    <row r="5" s="44" customFormat="1" ht="36.75" customHeight="1" spans="1:9">
      <c r="A5" s="47" t="s">
        <v>48</v>
      </c>
      <c r="B5" s="47" t="s">
        <v>49</v>
      </c>
      <c r="C5" s="48"/>
      <c r="D5" s="48" t="s">
        <v>50</v>
      </c>
      <c r="E5" s="51" t="s">
        <v>69</v>
      </c>
      <c r="F5" s="51" t="s">
        <v>70</v>
      </c>
      <c r="G5" s="48" t="s">
        <v>50</v>
      </c>
      <c r="H5" s="48" t="s">
        <v>153</v>
      </c>
      <c r="I5" s="48" t="s">
        <v>154</v>
      </c>
    </row>
    <row r="6" customHeight="1" spans="1:9">
      <c r="A6" s="52">
        <v>2080505</v>
      </c>
      <c r="B6" s="51" t="s">
        <v>53</v>
      </c>
      <c r="C6" s="53">
        <f>D6+G6</f>
        <v>2218200</v>
      </c>
      <c r="D6" s="53">
        <f>E6+F6</f>
        <v>2168200</v>
      </c>
      <c r="E6" s="53">
        <v>2168200</v>
      </c>
      <c r="F6" s="53"/>
      <c r="G6" s="53">
        <f>H6+I6</f>
        <v>50000</v>
      </c>
      <c r="H6" s="53"/>
      <c r="I6" s="53">
        <v>50000</v>
      </c>
    </row>
    <row r="7" customHeight="1" spans="1:9">
      <c r="A7" s="52">
        <v>2080899</v>
      </c>
      <c r="B7" s="54" t="s">
        <v>54</v>
      </c>
      <c r="C7" s="53">
        <f t="shared" ref="C7:C22" si="0">D7+G7</f>
        <v>63756</v>
      </c>
      <c r="D7" s="53">
        <f t="shared" ref="D7:D22" si="1">E7+F7</f>
        <v>63756</v>
      </c>
      <c r="E7" s="53">
        <v>63756</v>
      </c>
      <c r="F7" s="53"/>
      <c r="G7" s="53"/>
      <c r="H7" s="53"/>
      <c r="I7" s="53"/>
    </row>
    <row r="8" customHeight="1" spans="1:9">
      <c r="A8" s="52">
        <v>2101101</v>
      </c>
      <c r="B8" s="54" t="s">
        <v>55</v>
      </c>
      <c r="C8" s="53">
        <f>D8+G8</f>
        <v>241824.7</v>
      </c>
      <c r="D8" s="53">
        <f>E8+F8</f>
        <v>241824.7</v>
      </c>
      <c r="E8" s="53">
        <v>241824.7</v>
      </c>
      <c r="F8" s="53"/>
      <c r="G8" s="53"/>
      <c r="H8" s="53"/>
      <c r="I8" s="53"/>
    </row>
    <row r="9" customHeight="1" spans="1:9">
      <c r="A9" s="52">
        <v>2101102</v>
      </c>
      <c r="B9" s="54" t="s">
        <v>56</v>
      </c>
      <c r="C9" s="53">
        <f>D9+G9</f>
        <v>315447.8</v>
      </c>
      <c r="D9" s="53">
        <f>E9+F9</f>
        <v>295447.8</v>
      </c>
      <c r="E9" s="53">
        <v>295447.8</v>
      </c>
      <c r="F9" s="53"/>
      <c r="G9" s="53">
        <f t="shared" ref="G7:G22" si="2">H9+I9</f>
        <v>20000</v>
      </c>
      <c r="H9" s="53"/>
      <c r="I9" s="53">
        <v>20000</v>
      </c>
    </row>
    <row r="10" customHeight="1" spans="1:9">
      <c r="A10" s="52">
        <v>2101103</v>
      </c>
      <c r="B10" s="54" t="s">
        <v>57</v>
      </c>
      <c r="C10" s="53">
        <f>D10+G10</f>
        <v>1255665.96</v>
      </c>
      <c r="D10" s="53">
        <f>E10+F10</f>
        <v>1255665.96</v>
      </c>
      <c r="E10" s="53">
        <v>1255665.96</v>
      </c>
      <c r="F10" s="53"/>
      <c r="G10" s="53"/>
      <c r="H10" s="53"/>
      <c r="I10" s="53"/>
    </row>
    <row r="11" customHeight="1" spans="1:9">
      <c r="A11" s="52">
        <v>2120102</v>
      </c>
      <c r="B11" s="54" t="s">
        <v>58</v>
      </c>
      <c r="C11" s="53">
        <f>D11+G11</f>
        <v>300000</v>
      </c>
      <c r="D11" s="53"/>
      <c r="E11" s="53"/>
      <c r="F11" s="53"/>
      <c r="G11" s="53">
        <f t="shared" ref="G11:G20" si="3">H11+I11</f>
        <v>300000</v>
      </c>
      <c r="H11" s="53"/>
      <c r="I11" s="53">
        <v>300000</v>
      </c>
    </row>
    <row r="12" customHeight="1" spans="1:9">
      <c r="A12" s="52">
        <v>2120801</v>
      </c>
      <c r="B12" s="54" t="s">
        <v>96</v>
      </c>
      <c r="C12" s="53">
        <f>D12+G12</f>
        <v>145082319.82</v>
      </c>
      <c r="D12" s="53"/>
      <c r="E12" s="53"/>
      <c r="F12" s="53"/>
      <c r="G12" s="53">
        <f>H12+I12</f>
        <v>145082319.82</v>
      </c>
      <c r="H12" s="53">
        <v>145082319.82</v>
      </c>
      <c r="I12" s="53"/>
    </row>
    <row r="13" customHeight="1" spans="1:9">
      <c r="A13" s="52">
        <v>2120806</v>
      </c>
      <c r="B13" s="54" t="s">
        <v>97</v>
      </c>
      <c r="C13" s="53">
        <f>D13+G13</f>
        <v>8000000</v>
      </c>
      <c r="D13" s="53"/>
      <c r="E13" s="53"/>
      <c r="F13" s="53"/>
      <c r="G13" s="53">
        <f>H13+I13</f>
        <v>8000000</v>
      </c>
      <c r="H13" s="53">
        <v>8000000</v>
      </c>
      <c r="I13" s="53"/>
    </row>
    <row r="14" customHeight="1" spans="1:9">
      <c r="A14" s="52">
        <v>2120899</v>
      </c>
      <c r="B14" s="55" t="s">
        <v>98</v>
      </c>
      <c r="C14" s="53">
        <f>D14+G14</f>
        <v>128439000</v>
      </c>
      <c r="D14" s="53"/>
      <c r="E14" s="56"/>
      <c r="F14" s="56"/>
      <c r="G14" s="53">
        <f>H14+I14</f>
        <v>128439000</v>
      </c>
      <c r="H14" s="53">
        <v>128439000</v>
      </c>
      <c r="I14" s="53"/>
    </row>
    <row r="15" customHeight="1" spans="1:9">
      <c r="A15" s="52">
        <v>21211</v>
      </c>
      <c r="B15" s="54" t="s">
        <v>99</v>
      </c>
      <c r="C15" s="53">
        <f>D15+G15</f>
        <v>10930000</v>
      </c>
      <c r="D15" s="53"/>
      <c r="E15" s="56"/>
      <c r="F15" s="56"/>
      <c r="G15" s="53">
        <f>H15+I15</f>
        <v>10930000</v>
      </c>
      <c r="H15" s="53">
        <v>10930000</v>
      </c>
      <c r="I15" s="53"/>
    </row>
    <row r="16" customHeight="1" spans="1:9">
      <c r="A16" s="52">
        <v>2200101</v>
      </c>
      <c r="B16" s="54" t="s">
        <v>59</v>
      </c>
      <c r="C16" s="53">
        <f>D16+G16</f>
        <v>13435546.4</v>
      </c>
      <c r="D16" s="53">
        <f t="shared" ref="D16:D22" si="4">E16+F16</f>
        <v>9905546.4</v>
      </c>
      <c r="E16" s="56">
        <v>8141107</v>
      </c>
      <c r="F16" s="56">
        <v>1764439.4</v>
      </c>
      <c r="G16" s="53">
        <f>H16+I16</f>
        <v>3530000</v>
      </c>
      <c r="H16" s="53">
        <v>3370000</v>
      </c>
      <c r="I16" s="53">
        <v>160000</v>
      </c>
    </row>
    <row r="17" customHeight="1" spans="1:9">
      <c r="A17" s="52">
        <v>2200102</v>
      </c>
      <c r="B17" s="54" t="s">
        <v>58</v>
      </c>
      <c r="C17" s="53">
        <f>D17+G17</f>
        <v>3180000</v>
      </c>
      <c r="D17" s="53"/>
      <c r="E17" s="56"/>
      <c r="F17" s="56"/>
      <c r="G17" s="53">
        <f>H17+I17</f>
        <v>3180000</v>
      </c>
      <c r="H17" s="53">
        <v>3180000</v>
      </c>
      <c r="I17" s="53"/>
    </row>
    <row r="18" customHeight="1" spans="1:9">
      <c r="A18" s="52">
        <v>2200106</v>
      </c>
      <c r="B18" s="54" t="s">
        <v>62</v>
      </c>
      <c r="C18" s="53">
        <f>D18+G18</f>
        <v>360000</v>
      </c>
      <c r="D18" s="53"/>
      <c r="E18" s="56"/>
      <c r="F18" s="56"/>
      <c r="G18" s="53">
        <f>H18+I18</f>
        <v>360000</v>
      </c>
      <c r="H18" s="53">
        <v>360000</v>
      </c>
      <c r="I18" s="53"/>
    </row>
    <row r="19" customHeight="1" spans="1:9">
      <c r="A19" s="52">
        <v>2200112</v>
      </c>
      <c r="B19" s="54" t="s">
        <v>63</v>
      </c>
      <c r="C19" s="53">
        <f>D19+G19</f>
        <v>157500</v>
      </c>
      <c r="D19" s="53"/>
      <c r="E19" s="56"/>
      <c r="F19" s="56"/>
      <c r="G19" s="53">
        <f>H19+I19</f>
        <v>157500</v>
      </c>
      <c r="H19" s="53"/>
      <c r="I19" s="53">
        <v>157500</v>
      </c>
    </row>
    <row r="20" customHeight="1" spans="1:9">
      <c r="A20" s="52">
        <v>2200199</v>
      </c>
      <c r="B20" s="54" t="s">
        <v>61</v>
      </c>
      <c r="C20" s="53">
        <f>D20+G20</f>
        <v>9551694.1</v>
      </c>
      <c r="D20" s="57">
        <v>442494.1</v>
      </c>
      <c r="E20" s="56">
        <v>422367.5</v>
      </c>
      <c r="F20" s="56">
        <v>57105.8</v>
      </c>
      <c r="G20" s="53">
        <f>H20+I20</f>
        <v>9109200</v>
      </c>
      <c r="H20" s="53">
        <v>3621700</v>
      </c>
      <c r="I20" s="53">
        <v>5487500</v>
      </c>
    </row>
    <row r="21" customHeight="1" spans="1:9">
      <c r="A21" s="52">
        <v>2200150</v>
      </c>
      <c r="B21" s="54" t="s">
        <v>60</v>
      </c>
      <c r="C21" s="53">
        <f>D21+G21</f>
        <v>5982559.1</v>
      </c>
      <c r="D21" s="53">
        <f>E21+F21</f>
        <v>5982559.1</v>
      </c>
      <c r="E21" s="56">
        <v>5301866.6</v>
      </c>
      <c r="F21" s="56">
        <v>680692.5</v>
      </c>
      <c r="G21" s="53"/>
      <c r="H21" s="53"/>
      <c r="I21" s="53"/>
    </row>
    <row r="22" customHeight="1" spans="1:9">
      <c r="A22" s="52">
        <v>2210201</v>
      </c>
      <c r="B22" s="54" t="s">
        <v>64</v>
      </c>
      <c r="C22" s="53">
        <f>D22+G22</f>
        <v>1418296.1</v>
      </c>
      <c r="D22" s="53">
        <f>E22+F22</f>
        <v>1398296.1</v>
      </c>
      <c r="E22" s="56">
        <v>1398296.1</v>
      </c>
      <c r="F22" s="56"/>
      <c r="G22" s="53">
        <f>H22+I22</f>
        <v>20000</v>
      </c>
      <c r="H22" s="53"/>
      <c r="I22" s="53">
        <v>20000</v>
      </c>
    </row>
    <row r="23" customHeight="1" spans="1:9">
      <c r="A23" s="51" t="s">
        <v>8</v>
      </c>
      <c r="B23" s="51"/>
      <c r="C23" s="53">
        <f t="shared" ref="C23:I23" si="5">SUM(C6:C22)</f>
        <v>330931809.98</v>
      </c>
      <c r="D23" s="58">
        <f>SUM(D6:D22)</f>
        <v>21753790.16</v>
      </c>
      <c r="E23" s="53">
        <f>SUM(E6:E22)</f>
        <v>19288531.66</v>
      </c>
      <c r="F23" s="53">
        <f>SUM(F6:F22)</f>
        <v>2502237.7</v>
      </c>
      <c r="G23" s="53">
        <f>SUM(G6:G22)</f>
        <v>309178019.82</v>
      </c>
      <c r="H23" s="53">
        <f>SUM(H6:H22)</f>
        <v>302983019.82</v>
      </c>
      <c r="I23" s="53">
        <f>SUM(I6:I22)</f>
        <v>6195000</v>
      </c>
    </row>
    <row r="24" ht="32.25" customHeight="1" spans="1:9">
      <c r="A24" s="59"/>
      <c r="B24" s="59"/>
      <c r="C24" s="59"/>
      <c r="D24" s="59"/>
      <c r="E24" s="59"/>
      <c r="F24" s="59"/>
      <c r="G24" s="59"/>
      <c r="H24" s="59"/>
      <c r="I24" s="59"/>
    </row>
    <row r="25" ht="30.75" customHeight="1" spans="1:9">
      <c r="A25" s="60"/>
      <c r="B25" s="60"/>
      <c r="C25" s="60"/>
      <c r="D25" s="60"/>
      <c r="E25" s="60"/>
      <c r="F25" s="60"/>
      <c r="G25" s="60"/>
      <c r="H25" s="60"/>
      <c r="I25" s="60"/>
    </row>
  </sheetData>
  <mergeCells count="8">
    <mergeCell ref="A2:I2"/>
    <mergeCell ref="A4:B4"/>
    <mergeCell ref="D4:F4"/>
    <mergeCell ref="G4:I4"/>
    <mergeCell ref="A23:B23"/>
    <mergeCell ref="A24:I24"/>
    <mergeCell ref="A25:I25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1"/>
  <sheetViews>
    <sheetView tabSelected="1" workbookViewId="0">
      <selection activeCell="F8" sqref="F8:F51"/>
    </sheetView>
  </sheetViews>
  <sheetFormatPr defaultColWidth="9" defaultRowHeight="13.5"/>
  <cols>
    <col min="1" max="1" width="29.375" style="3" customWidth="1"/>
    <col min="2" max="2" width="30.2666666666667" style="3" customWidth="1"/>
    <col min="3" max="3" width="16.45" style="3" customWidth="1"/>
    <col min="4" max="4" width="15.45" style="4" customWidth="1"/>
    <col min="5" max="5" width="15.6333333333333" style="3" customWidth="1"/>
    <col min="6" max="6" width="19.0916666666667" style="3" customWidth="1"/>
    <col min="7" max="7" width="18.25" style="3"/>
    <col min="8" max="8" width="14.3666666666667" style="3" customWidth="1"/>
    <col min="9" max="9" width="13.9083333333333" style="5" customWidth="1"/>
    <col min="10" max="10" width="18.125" style="5" customWidth="1"/>
    <col min="11" max="11" width="41.625" style="5" customWidth="1"/>
    <col min="12" max="16384" width="9" style="3"/>
  </cols>
  <sheetData>
    <row r="1" spans="1:11">
      <c r="A1" s="6" t="s">
        <v>155</v>
      </c>
      <c r="B1" s="7"/>
      <c r="C1" s="8" t="s">
        <v>156</v>
      </c>
      <c r="D1" s="9" t="s">
        <v>156</v>
      </c>
      <c r="E1" s="8" t="s">
        <v>156</v>
      </c>
      <c r="F1" s="8" t="s">
        <v>156</v>
      </c>
      <c r="G1" s="8" t="s">
        <v>156</v>
      </c>
      <c r="H1" s="8" t="s">
        <v>156</v>
      </c>
      <c r="I1" s="40" t="s">
        <v>156</v>
      </c>
      <c r="J1" s="40" t="s">
        <v>156</v>
      </c>
      <c r="K1" s="40" t="s">
        <v>156</v>
      </c>
    </row>
    <row r="2" spans="1:11">
      <c r="A2" s="10" t="s">
        <v>157</v>
      </c>
      <c r="B2" s="10"/>
      <c r="C2" s="10"/>
      <c r="D2" s="11"/>
      <c r="E2" s="10"/>
      <c r="F2" s="10"/>
      <c r="G2" s="10"/>
      <c r="H2" s="10"/>
      <c r="I2" s="41"/>
      <c r="J2" s="41"/>
      <c r="K2" s="41"/>
    </row>
    <row r="3" ht="26.25" customHeight="1" spans="1:11">
      <c r="A3" s="12"/>
      <c r="B3" s="12"/>
      <c r="C3" s="12"/>
      <c r="D3" s="13" t="s">
        <v>158</v>
      </c>
      <c r="E3" s="14"/>
      <c r="F3" s="15"/>
      <c r="G3" s="16"/>
      <c r="H3" s="17"/>
      <c r="I3" s="12"/>
      <c r="J3" s="40" t="s">
        <v>3</v>
      </c>
      <c r="K3" s="40"/>
    </row>
    <row r="4" s="1" customFormat="1" ht="27" customHeight="1" spans="1:11">
      <c r="A4" s="18" t="s">
        <v>159</v>
      </c>
      <c r="B4" s="18" t="s">
        <v>160</v>
      </c>
      <c r="C4" s="18" t="s">
        <v>161</v>
      </c>
      <c r="D4" s="19" t="s">
        <v>162</v>
      </c>
      <c r="E4" s="18" t="s">
        <v>163</v>
      </c>
      <c r="F4" s="18" t="s">
        <v>7</v>
      </c>
      <c r="G4" s="18"/>
      <c r="H4" s="18"/>
      <c r="I4" s="21" t="s">
        <v>164</v>
      </c>
      <c r="J4" s="21" t="s">
        <v>165</v>
      </c>
      <c r="K4" s="21" t="s">
        <v>166</v>
      </c>
    </row>
    <row r="5" s="1" customFormat="1" ht="22.5" customHeight="1" spans="1:11">
      <c r="A5" s="18"/>
      <c r="B5" s="18"/>
      <c r="C5" s="18"/>
      <c r="D5" s="19"/>
      <c r="E5" s="18"/>
      <c r="F5" s="18" t="s">
        <v>50</v>
      </c>
      <c r="G5" s="18" t="s">
        <v>153</v>
      </c>
      <c r="H5" s="18" t="s">
        <v>154</v>
      </c>
      <c r="I5" s="21"/>
      <c r="J5" s="21"/>
      <c r="K5" s="21"/>
    </row>
    <row r="6" s="1" customFormat="1" ht="15" customHeight="1" spans="1:11">
      <c r="A6" s="18" t="s">
        <v>167</v>
      </c>
      <c r="B6" s="18"/>
      <c r="C6" s="18"/>
      <c r="D6" s="19"/>
      <c r="E6" s="18"/>
      <c r="F6" s="20">
        <v>304208019.82</v>
      </c>
      <c r="G6" s="20">
        <v>302983019.82</v>
      </c>
      <c r="H6" s="20">
        <v>1225000</v>
      </c>
      <c r="I6" s="21"/>
      <c r="J6" s="21"/>
      <c r="K6" s="21"/>
    </row>
    <row r="7" s="1" customFormat="1" ht="18" customHeight="1" spans="1:11">
      <c r="A7" s="21" t="s">
        <v>168</v>
      </c>
      <c r="B7" s="18"/>
      <c r="C7" s="18"/>
      <c r="D7" s="19"/>
      <c r="E7" s="18"/>
      <c r="F7" s="20"/>
      <c r="G7" s="20"/>
      <c r="H7" s="20"/>
      <c r="I7" s="21"/>
      <c r="J7" s="21"/>
      <c r="K7" s="21"/>
    </row>
    <row r="8" s="2" customFormat="1" ht="18" customHeight="1" spans="1:11">
      <c r="A8" s="22" t="s">
        <v>169</v>
      </c>
      <c r="B8" s="22" t="s">
        <v>170</v>
      </c>
      <c r="C8" s="23" t="s">
        <v>171</v>
      </c>
      <c r="D8" s="24" t="s">
        <v>172</v>
      </c>
      <c r="E8" s="25" t="s">
        <v>173</v>
      </c>
      <c r="F8" s="26">
        <f t="shared" ref="F8:F12" si="0">G8+H8</f>
        <v>2000000</v>
      </c>
      <c r="G8" s="26">
        <v>2000000</v>
      </c>
      <c r="H8" s="26"/>
      <c r="I8" s="22" t="s">
        <v>174</v>
      </c>
      <c r="J8" s="22" t="s">
        <v>175</v>
      </c>
      <c r="K8" s="22" t="s">
        <v>176</v>
      </c>
    </row>
    <row r="9" s="2" customFormat="1" ht="18" customHeight="1" spans="1:11">
      <c r="A9" s="22" t="s">
        <v>177</v>
      </c>
      <c r="B9" s="22"/>
      <c r="C9" s="27"/>
      <c r="D9" s="24"/>
      <c r="E9" s="28"/>
      <c r="F9" s="29"/>
      <c r="G9" s="29"/>
      <c r="H9" s="29"/>
      <c r="I9" s="22" t="s">
        <v>178</v>
      </c>
      <c r="J9" s="22" t="s">
        <v>175</v>
      </c>
      <c r="K9" s="22" t="s">
        <v>179</v>
      </c>
    </row>
    <row r="10" s="2" customFormat="1" ht="18" customHeight="1" spans="1:11">
      <c r="A10" s="22" t="s">
        <v>180</v>
      </c>
      <c r="B10" s="30" t="s">
        <v>181</v>
      </c>
      <c r="C10" s="23" t="s">
        <v>171</v>
      </c>
      <c r="D10" s="24" t="s">
        <v>172</v>
      </c>
      <c r="E10" s="25" t="s">
        <v>173</v>
      </c>
      <c r="F10" s="26">
        <f>G10+H10</f>
        <v>500000</v>
      </c>
      <c r="G10" s="26">
        <v>500000</v>
      </c>
      <c r="H10" s="26"/>
      <c r="I10" s="22" t="s">
        <v>174</v>
      </c>
      <c r="J10" s="22" t="s">
        <v>175</v>
      </c>
      <c r="K10" s="22" t="s">
        <v>182</v>
      </c>
    </row>
    <row r="11" s="2" customFormat="1" ht="18" customHeight="1" spans="1:11">
      <c r="A11" s="22" t="s">
        <v>183</v>
      </c>
      <c r="B11" s="31"/>
      <c r="C11" s="27"/>
      <c r="D11" s="24"/>
      <c r="E11" s="28"/>
      <c r="F11" s="29"/>
      <c r="G11" s="29"/>
      <c r="H11" s="29"/>
      <c r="I11" s="22" t="s">
        <v>178</v>
      </c>
      <c r="J11" s="22" t="s">
        <v>184</v>
      </c>
      <c r="K11" s="22" t="s">
        <v>185</v>
      </c>
    </row>
    <row r="12" s="2" customFormat="1" ht="18" customHeight="1" spans="1:11">
      <c r="A12" s="22" t="s">
        <v>186</v>
      </c>
      <c r="B12" s="22" t="s">
        <v>187</v>
      </c>
      <c r="C12" s="23" t="s">
        <v>171</v>
      </c>
      <c r="D12" s="24" t="s">
        <v>172</v>
      </c>
      <c r="E12" s="25" t="s">
        <v>173</v>
      </c>
      <c r="F12" s="26">
        <f>G12+H12</f>
        <v>200000</v>
      </c>
      <c r="G12" s="26">
        <v>200000</v>
      </c>
      <c r="H12" s="26"/>
      <c r="I12" s="22" t="s">
        <v>174</v>
      </c>
      <c r="J12" s="22" t="s">
        <v>175</v>
      </c>
      <c r="K12" s="22" t="s">
        <v>188</v>
      </c>
    </row>
    <row r="13" s="2" customFormat="1" ht="18" customHeight="1" spans="1:11">
      <c r="A13" s="30" t="s">
        <v>189</v>
      </c>
      <c r="B13" s="22"/>
      <c r="C13" s="27"/>
      <c r="D13" s="24"/>
      <c r="E13" s="28"/>
      <c r="F13" s="29"/>
      <c r="G13" s="29"/>
      <c r="H13" s="29"/>
      <c r="I13" s="22" t="s">
        <v>178</v>
      </c>
      <c r="J13" s="22" t="s">
        <v>175</v>
      </c>
      <c r="K13" s="22" t="s">
        <v>190</v>
      </c>
    </row>
    <row r="14" s="2" customFormat="1" ht="18" customHeight="1" spans="1:11">
      <c r="A14" s="32"/>
      <c r="B14" s="30" t="s">
        <v>191</v>
      </c>
      <c r="C14" s="23" t="s">
        <v>171</v>
      </c>
      <c r="D14" s="24" t="s">
        <v>172</v>
      </c>
      <c r="E14" s="25" t="s">
        <v>173</v>
      </c>
      <c r="F14" s="26">
        <f t="shared" ref="F14:F18" si="1">G14+H14</f>
        <v>180000</v>
      </c>
      <c r="G14" s="26">
        <v>180000</v>
      </c>
      <c r="H14" s="26"/>
      <c r="I14" s="22" t="s">
        <v>174</v>
      </c>
      <c r="J14" s="22" t="s">
        <v>192</v>
      </c>
      <c r="K14" s="22" t="s">
        <v>193</v>
      </c>
    </row>
    <row r="15" s="2" customFormat="1" ht="18" customHeight="1" spans="1:11">
      <c r="A15" s="32"/>
      <c r="B15" s="31"/>
      <c r="C15" s="27"/>
      <c r="D15" s="24"/>
      <c r="E15" s="28"/>
      <c r="F15" s="29"/>
      <c r="G15" s="29"/>
      <c r="H15" s="29"/>
      <c r="I15" s="22" t="s">
        <v>178</v>
      </c>
      <c r="J15" s="22" t="s">
        <v>194</v>
      </c>
      <c r="K15" s="22" t="s">
        <v>194</v>
      </c>
    </row>
    <row r="16" s="2" customFormat="1" ht="18" customHeight="1" spans="1:11">
      <c r="A16" s="32"/>
      <c r="B16" s="30" t="s">
        <v>195</v>
      </c>
      <c r="C16" s="23" t="s">
        <v>171</v>
      </c>
      <c r="D16" s="24" t="s">
        <v>172</v>
      </c>
      <c r="E16" s="25" t="s">
        <v>173</v>
      </c>
      <c r="F16" s="26">
        <f>G16+H16</f>
        <v>3370000</v>
      </c>
      <c r="G16" s="26">
        <v>3370000</v>
      </c>
      <c r="H16" s="26"/>
      <c r="I16" s="22" t="s">
        <v>174</v>
      </c>
      <c r="J16" s="22" t="s">
        <v>175</v>
      </c>
      <c r="K16" s="22" t="s">
        <v>196</v>
      </c>
    </row>
    <row r="17" s="2" customFormat="1" ht="18" customHeight="1" spans="1:11">
      <c r="A17" s="32"/>
      <c r="B17" s="31"/>
      <c r="C17" s="27"/>
      <c r="D17" s="24"/>
      <c r="E17" s="28"/>
      <c r="F17" s="29"/>
      <c r="G17" s="29"/>
      <c r="H17" s="29"/>
      <c r="I17" s="22" t="s">
        <v>178</v>
      </c>
      <c r="J17" s="22" t="s">
        <v>184</v>
      </c>
      <c r="K17" s="22" t="s">
        <v>197</v>
      </c>
    </row>
    <row r="18" s="2" customFormat="1" ht="18" customHeight="1" spans="1:11">
      <c r="A18" s="32"/>
      <c r="B18" s="30" t="s">
        <v>198</v>
      </c>
      <c r="C18" s="23" t="s">
        <v>171</v>
      </c>
      <c r="D18" s="24" t="s">
        <v>172</v>
      </c>
      <c r="E18" s="25" t="s">
        <v>173</v>
      </c>
      <c r="F18" s="26">
        <f>G18+H18</f>
        <v>4225000</v>
      </c>
      <c r="G18" s="26">
        <v>3000000</v>
      </c>
      <c r="H18" s="26">
        <f>300000+157500+767500</f>
        <v>1225000</v>
      </c>
      <c r="I18" s="22" t="s">
        <v>174</v>
      </c>
      <c r="J18" s="22" t="s">
        <v>184</v>
      </c>
      <c r="K18" s="22" t="s">
        <v>199</v>
      </c>
    </row>
    <row r="19" s="2" customFormat="1" ht="18" customHeight="1" spans="1:11">
      <c r="A19" s="31"/>
      <c r="B19" s="31"/>
      <c r="C19" s="27"/>
      <c r="D19" s="24"/>
      <c r="E19" s="28"/>
      <c r="F19" s="29"/>
      <c r="G19" s="29"/>
      <c r="H19" s="29"/>
      <c r="I19" s="22" t="s">
        <v>178</v>
      </c>
      <c r="J19" s="22" t="s">
        <v>175</v>
      </c>
      <c r="K19" s="22" t="s">
        <v>199</v>
      </c>
    </row>
    <row r="20" s="2" customFormat="1" ht="18" customHeight="1" spans="1:11">
      <c r="A20" s="30" t="s">
        <v>200</v>
      </c>
      <c r="B20" s="30" t="s">
        <v>201</v>
      </c>
      <c r="C20" s="23" t="s">
        <v>171</v>
      </c>
      <c r="D20" s="24" t="s">
        <v>172</v>
      </c>
      <c r="E20" s="25" t="s">
        <v>202</v>
      </c>
      <c r="F20" s="26">
        <f t="shared" ref="F20:F24" si="2">G20+H20</f>
        <v>1339000</v>
      </c>
      <c r="G20" s="26">
        <v>1339000</v>
      </c>
      <c r="H20" s="26"/>
      <c r="I20" s="22" t="s">
        <v>174</v>
      </c>
      <c r="J20" s="22" t="s">
        <v>175</v>
      </c>
      <c r="K20" s="22" t="s">
        <v>203</v>
      </c>
    </row>
    <row r="21" s="2" customFormat="1" ht="18" customHeight="1" spans="1:11">
      <c r="A21" s="31"/>
      <c r="B21" s="31"/>
      <c r="C21" s="27"/>
      <c r="D21" s="24"/>
      <c r="E21" s="28"/>
      <c r="F21" s="29"/>
      <c r="G21" s="29"/>
      <c r="H21" s="29"/>
      <c r="I21" s="22" t="s">
        <v>178</v>
      </c>
      <c r="J21" s="22" t="s">
        <v>175</v>
      </c>
      <c r="K21" s="22" t="s">
        <v>204</v>
      </c>
    </row>
    <row r="22" s="2" customFormat="1" ht="18" customHeight="1" spans="1:11">
      <c r="A22" s="33" t="s">
        <v>205</v>
      </c>
      <c r="B22" s="32" t="s">
        <v>206</v>
      </c>
      <c r="C22" s="23" t="s">
        <v>207</v>
      </c>
      <c r="D22" s="24" t="s">
        <v>172</v>
      </c>
      <c r="E22" s="25" t="s">
        <v>202</v>
      </c>
      <c r="F22" s="26">
        <f t="shared" ref="F22:F26" si="3">G22+H22</f>
        <v>125000000</v>
      </c>
      <c r="G22" s="26">
        <v>125000000</v>
      </c>
      <c r="H22" s="26"/>
      <c r="I22" s="42" t="s">
        <v>174</v>
      </c>
      <c r="J22" s="43" t="s">
        <v>208</v>
      </c>
      <c r="K22" s="43" t="s">
        <v>209</v>
      </c>
    </row>
    <row r="23" s="2" customFormat="1" ht="18" customHeight="1" spans="1:11">
      <c r="A23" s="33" t="s">
        <v>210</v>
      </c>
      <c r="B23" s="31"/>
      <c r="C23" s="27"/>
      <c r="D23" s="24"/>
      <c r="E23" s="28"/>
      <c r="F23" s="29"/>
      <c r="G23" s="29"/>
      <c r="H23" s="29"/>
      <c r="I23" s="42" t="s">
        <v>178</v>
      </c>
      <c r="J23" s="43" t="s">
        <v>209</v>
      </c>
      <c r="K23" s="43" t="s">
        <v>175</v>
      </c>
    </row>
    <row r="24" s="2" customFormat="1" ht="18" customHeight="1" spans="1:11">
      <c r="A24" s="33"/>
      <c r="B24" s="32" t="s">
        <v>211</v>
      </c>
      <c r="C24" s="23" t="s">
        <v>171</v>
      </c>
      <c r="D24" s="24" t="s">
        <v>172</v>
      </c>
      <c r="E24" s="25" t="s">
        <v>202</v>
      </c>
      <c r="F24" s="26">
        <f>G24+H24</f>
        <v>20082319.82</v>
      </c>
      <c r="G24" s="26">
        <v>20082319.82</v>
      </c>
      <c r="H24" s="26"/>
      <c r="I24" s="42" t="s">
        <v>174</v>
      </c>
      <c r="J24" s="43" t="s">
        <v>208</v>
      </c>
      <c r="K24" s="43" t="s">
        <v>209</v>
      </c>
    </row>
    <row r="25" s="2" customFormat="1" ht="18" customHeight="1" spans="1:11">
      <c r="A25" s="33"/>
      <c r="B25" s="31"/>
      <c r="C25" s="27"/>
      <c r="D25" s="24"/>
      <c r="E25" s="28"/>
      <c r="F25" s="29"/>
      <c r="G25" s="29"/>
      <c r="H25" s="29"/>
      <c r="I25" s="42" t="s">
        <v>178</v>
      </c>
      <c r="J25" s="43" t="s">
        <v>209</v>
      </c>
      <c r="K25" s="43" t="s">
        <v>175</v>
      </c>
    </row>
    <row r="26" s="2" customFormat="1" ht="18" customHeight="1" spans="1:11">
      <c r="A26" s="30" t="s">
        <v>212</v>
      </c>
      <c r="B26" s="30" t="s">
        <v>213</v>
      </c>
      <c r="C26" s="23" t="s">
        <v>171</v>
      </c>
      <c r="D26" s="24" t="s">
        <v>172</v>
      </c>
      <c r="E26" s="25" t="s">
        <v>202</v>
      </c>
      <c r="F26" s="26">
        <f>G26+H26</f>
        <v>60000000</v>
      </c>
      <c r="G26" s="26">
        <v>60000000</v>
      </c>
      <c r="H26" s="26"/>
      <c r="I26" s="22" t="s">
        <v>178</v>
      </c>
      <c r="J26" s="22" t="s">
        <v>214</v>
      </c>
      <c r="K26" s="22" t="s">
        <v>215</v>
      </c>
    </row>
    <row r="27" s="2" customFormat="1" ht="18" customHeight="1" spans="1:11">
      <c r="A27" s="32"/>
      <c r="B27" s="31"/>
      <c r="C27" s="27"/>
      <c r="D27" s="24"/>
      <c r="E27" s="28"/>
      <c r="F27" s="29"/>
      <c r="G27" s="29"/>
      <c r="H27" s="29"/>
      <c r="I27" s="22"/>
      <c r="J27" s="22" t="s">
        <v>175</v>
      </c>
      <c r="K27" s="22" t="s">
        <v>216</v>
      </c>
    </row>
    <row r="28" s="2" customFormat="1" ht="18" customHeight="1" spans="1:11">
      <c r="A28" s="32"/>
      <c r="B28" s="30" t="s">
        <v>217</v>
      </c>
      <c r="C28" s="23" t="s">
        <v>171</v>
      </c>
      <c r="D28" s="34" t="s">
        <v>172</v>
      </c>
      <c r="E28" s="25" t="s">
        <v>202</v>
      </c>
      <c r="F28" s="26">
        <f>G28+H29</f>
        <v>50000000</v>
      </c>
      <c r="G28" s="26">
        <v>50000000</v>
      </c>
      <c r="H28" s="26"/>
      <c r="I28" s="22" t="s">
        <v>174</v>
      </c>
      <c r="J28" s="22" t="s">
        <v>218</v>
      </c>
      <c r="K28" s="22" t="s">
        <v>219</v>
      </c>
    </row>
    <row r="29" s="2" customFormat="1" ht="18" customHeight="1" spans="1:11">
      <c r="A29" s="32"/>
      <c r="B29" s="32"/>
      <c r="C29" s="35"/>
      <c r="D29" s="36"/>
      <c r="E29" s="37"/>
      <c r="F29" s="38"/>
      <c r="G29" s="38"/>
      <c r="H29" s="38"/>
      <c r="I29" s="22" t="s">
        <v>178</v>
      </c>
      <c r="J29" s="22" t="s">
        <v>220</v>
      </c>
      <c r="K29" s="22" t="s">
        <v>219</v>
      </c>
    </row>
    <row r="30" s="2" customFormat="1" ht="18" customHeight="1" spans="1:11">
      <c r="A30" s="32"/>
      <c r="B30" s="31"/>
      <c r="C30" s="27"/>
      <c r="D30" s="39"/>
      <c r="E30" s="28"/>
      <c r="F30" s="29"/>
      <c r="G30" s="29"/>
      <c r="H30" s="29"/>
      <c r="I30" s="22"/>
      <c r="J30" s="22" t="s">
        <v>221</v>
      </c>
      <c r="K30" s="22" t="s">
        <v>219</v>
      </c>
    </row>
    <row r="31" s="2" customFormat="1" ht="18" customHeight="1" spans="1:11">
      <c r="A31" s="32"/>
      <c r="B31" s="30" t="s">
        <v>222</v>
      </c>
      <c r="C31" s="23" t="s">
        <v>171</v>
      </c>
      <c r="D31" s="34" t="s">
        <v>172</v>
      </c>
      <c r="E31" s="25" t="s">
        <v>202</v>
      </c>
      <c r="F31" s="26">
        <f>G31+H32</f>
        <v>15000000</v>
      </c>
      <c r="G31" s="26">
        <v>15000000</v>
      </c>
      <c r="H31" s="26"/>
      <c r="I31" s="22" t="s">
        <v>174</v>
      </c>
      <c r="J31" s="22" t="s">
        <v>175</v>
      </c>
      <c r="K31" s="22" t="s">
        <v>223</v>
      </c>
    </row>
    <row r="32" s="2" customFormat="1" ht="18" customHeight="1" spans="1:11">
      <c r="A32" s="32"/>
      <c r="B32" s="32"/>
      <c r="C32" s="35"/>
      <c r="D32" s="36"/>
      <c r="E32" s="37"/>
      <c r="F32" s="38"/>
      <c r="G32" s="38"/>
      <c r="H32" s="38"/>
      <c r="I32" s="22" t="s">
        <v>178</v>
      </c>
      <c r="J32" s="22" t="s">
        <v>224</v>
      </c>
      <c r="K32" s="22" t="s">
        <v>225</v>
      </c>
    </row>
    <row r="33" s="2" customFormat="1" ht="18" customHeight="1" spans="1:11">
      <c r="A33" s="32"/>
      <c r="B33" s="31"/>
      <c r="C33" s="27"/>
      <c r="D33" s="39"/>
      <c r="E33" s="28"/>
      <c r="F33" s="29"/>
      <c r="G33" s="29"/>
      <c r="H33" s="29"/>
      <c r="I33" s="22"/>
      <c r="J33" s="22" t="s">
        <v>175</v>
      </c>
      <c r="K33" s="22" t="s">
        <v>226</v>
      </c>
    </row>
    <row r="34" s="2" customFormat="1" ht="18" customHeight="1" spans="1:11">
      <c r="A34" s="32"/>
      <c r="B34" s="30" t="s">
        <v>227</v>
      </c>
      <c r="C34" s="23" t="s">
        <v>171</v>
      </c>
      <c r="D34" s="34" t="s">
        <v>172</v>
      </c>
      <c r="E34" s="25" t="s">
        <v>202</v>
      </c>
      <c r="F34" s="26">
        <f>G34+H35</f>
        <v>10930000</v>
      </c>
      <c r="G34" s="26">
        <v>10930000</v>
      </c>
      <c r="H34" s="26"/>
      <c r="I34" s="22" t="s">
        <v>174</v>
      </c>
      <c r="J34" s="22" t="s">
        <v>175</v>
      </c>
      <c r="K34" s="22" t="s">
        <v>228</v>
      </c>
    </row>
    <row r="35" s="2" customFormat="1" ht="18" customHeight="1" spans="1:11">
      <c r="A35" s="32"/>
      <c r="B35" s="32"/>
      <c r="C35" s="35"/>
      <c r="D35" s="36"/>
      <c r="E35" s="37"/>
      <c r="F35" s="38"/>
      <c r="G35" s="38"/>
      <c r="H35" s="38"/>
      <c r="I35" s="22" t="s">
        <v>178</v>
      </c>
      <c r="J35" s="22" t="s">
        <v>175</v>
      </c>
      <c r="K35" s="22" t="s">
        <v>228</v>
      </c>
    </row>
    <row r="36" s="2" customFormat="1" ht="18" customHeight="1" spans="1:11">
      <c r="A36" s="32"/>
      <c r="B36" s="31"/>
      <c r="C36" s="27"/>
      <c r="D36" s="39"/>
      <c r="E36" s="28"/>
      <c r="F36" s="29"/>
      <c r="G36" s="29"/>
      <c r="H36" s="29"/>
      <c r="I36" s="22"/>
      <c r="J36" s="22" t="s">
        <v>229</v>
      </c>
      <c r="K36" s="22" t="s">
        <v>228</v>
      </c>
    </row>
    <row r="37" s="2" customFormat="1" ht="18" customHeight="1" spans="1:11">
      <c r="A37" s="32"/>
      <c r="B37" s="30" t="s">
        <v>230</v>
      </c>
      <c r="C37" s="23" t="s">
        <v>171</v>
      </c>
      <c r="D37" s="34" t="s">
        <v>172</v>
      </c>
      <c r="E37" s="25" t="s">
        <v>202</v>
      </c>
      <c r="F37" s="26">
        <f>G37+H38</f>
        <v>8000000</v>
      </c>
      <c r="G37" s="26">
        <v>8000000</v>
      </c>
      <c r="H37" s="26"/>
      <c r="I37" s="22" t="s">
        <v>174</v>
      </c>
      <c r="J37" s="22" t="s">
        <v>175</v>
      </c>
      <c r="K37" s="22" t="s">
        <v>231</v>
      </c>
    </row>
    <row r="38" s="2" customFormat="1" ht="18" customHeight="1" spans="1:11">
      <c r="A38" s="32"/>
      <c r="B38" s="32"/>
      <c r="C38" s="35"/>
      <c r="D38" s="36"/>
      <c r="E38" s="37"/>
      <c r="F38" s="38"/>
      <c r="G38" s="38"/>
      <c r="H38" s="38"/>
      <c r="I38" s="22" t="s">
        <v>178</v>
      </c>
      <c r="J38" s="22" t="s">
        <v>232</v>
      </c>
      <c r="K38" s="22" t="s">
        <v>233</v>
      </c>
    </row>
    <row r="39" s="2" customFormat="1" ht="18" customHeight="1" spans="1:11">
      <c r="A39" s="32"/>
      <c r="B39" s="31"/>
      <c r="C39" s="27"/>
      <c r="D39" s="39"/>
      <c r="E39" s="28"/>
      <c r="F39" s="29"/>
      <c r="G39" s="29"/>
      <c r="H39" s="29"/>
      <c r="I39" s="22"/>
      <c r="J39" s="22" t="s">
        <v>220</v>
      </c>
      <c r="K39" s="22" t="s">
        <v>234</v>
      </c>
    </row>
    <row r="40" s="2" customFormat="1" ht="18" customHeight="1" spans="1:11">
      <c r="A40" s="32"/>
      <c r="B40" s="30" t="s">
        <v>235</v>
      </c>
      <c r="C40" s="23" t="s">
        <v>171</v>
      </c>
      <c r="D40" s="24" t="s">
        <v>172</v>
      </c>
      <c r="E40" s="25" t="s">
        <v>202</v>
      </c>
      <c r="F40" s="26">
        <f t="shared" ref="F40:F44" si="4">G40+H40</f>
        <v>1100000</v>
      </c>
      <c r="G40" s="26">
        <v>1100000</v>
      </c>
      <c r="H40" s="26"/>
      <c r="I40" s="22" t="s">
        <v>174</v>
      </c>
      <c r="J40" s="22" t="s">
        <v>175</v>
      </c>
      <c r="K40" s="22" t="s">
        <v>236</v>
      </c>
    </row>
    <row r="41" s="2" customFormat="1" ht="18" customHeight="1" spans="1:11">
      <c r="A41" s="32"/>
      <c r="B41" s="31"/>
      <c r="C41" s="27"/>
      <c r="D41" s="24"/>
      <c r="E41" s="28"/>
      <c r="F41" s="29"/>
      <c r="G41" s="29"/>
      <c r="H41" s="29"/>
      <c r="I41" s="22" t="s">
        <v>178</v>
      </c>
      <c r="J41" s="22" t="s">
        <v>237</v>
      </c>
      <c r="K41" s="22" t="s">
        <v>238</v>
      </c>
    </row>
    <row r="42" s="2" customFormat="1" ht="18" customHeight="1" spans="1:11">
      <c r="A42" s="32"/>
      <c r="B42" s="30" t="s">
        <v>239</v>
      </c>
      <c r="C42" s="23" t="s">
        <v>171</v>
      </c>
      <c r="D42" s="24" t="s">
        <v>172</v>
      </c>
      <c r="E42" s="25" t="s">
        <v>202</v>
      </c>
      <c r="F42" s="26">
        <f>G42+H42</f>
        <v>1000000</v>
      </c>
      <c r="G42" s="26">
        <v>1000000</v>
      </c>
      <c r="H42" s="26"/>
      <c r="I42" s="22" t="s">
        <v>174</v>
      </c>
      <c r="J42" s="22" t="s">
        <v>175</v>
      </c>
      <c r="K42" s="22" t="s">
        <v>240</v>
      </c>
    </row>
    <row r="43" s="2" customFormat="1" ht="18" customHeight="1" spans="1:11">
      <c r="A43" s="32"/>
      <c r="B43" s="31"/>
      <c r="C43" s="27"/>
      <c r="D43" s="24"/>
      <c r="E43" s="28"/>
      <c r="F43" s="29"/>
      <c r="G43" s="29"/>
      <c r="H43" s="29"/>
      <c r="I43" s="22" t="s">
        <v>178</v>
      </c>
      <c r="J43" s="22" t="s">
        <v>175</v>
      </c>
      <c r="K43" s="22" t="s">
        <v>240</v>
      </c>
    </row>
    <row r="44" s="2" customFormat="1" ht="18" customHeight="1" spans="1:11">
      <c r="A44" s="32"/>
      <c r="B44" s="30" t="s">
        <v>241</v>
      </c>
      <c r="C44" s="23" t="s">
        <v>171</v>
      </c>
      <c r="D44" s="24" t="s">
        <v>172</v>
      </c>
      <c r="E44" s="25" t="s">
        <v>173</v>
      </c>
      <c r="F44" s="26">
        <f>G44+H44</f>
        <v>501700</v>
      </c>
      <c r="G44" s="26">
        <v>501700</v>
      </c>
      <c r="H44" s="26"/>
      <c r="I44" s="22" t="s">
        <v>174</v>
      </c>
      <c r="J44" s="22" t="s">
        <v>175</v>
      </c>
      <c r="K44" s="22" t="s">
        <v>242</v>
      </c>
    </row>
    <row r="45" s="2" customFormat="1" ht="18" customHeight="1" spans="1:11">
      <c r="A45" s="32"/>
      <c r="B45" s="31"/>
      <c r="C45" s="27"/>
      <c r="D45" s="24"/>
      <c r="E45" s="28"/>
      <c r="F45" s="29"/>
      <c r="G45" s="29"/>
      <c r="H45" s="29"/>
      <c r="I45" s="22" t="s">
        <v>178</v>
      </c>
      <c r="J45" s="22" t="s">
        <v>175</v>
      </c>
      <c r="K45" s="22" t="s">
        <v>243</v>
      </c>
    </row>
    <row r="46" s="2" customFormat="1" ht="18" customHeight="1" spans="1:11">
      <c r="A46" s="32"/>
      <c r="B46" s="30" t="s">
        <v>244</v>
      </c>
      <c r="C46" s="23" t="s">
        <v>171</v>
      </c>
      <c r="D46" s="24" t="s">
        <v>172</v>
      </c>
      <c r="E46" s="25" t="s">
        <v>173</v>
      </c>
      <c r="F46" s="26">
        <f t="shared" ref="F46:F50" si="5">G46+H46</f>
        <v>360000</v>
      </c>
      <c r="G46" s="26">
        <v>360000</v>
      </c>
      <c r="H46" s="26"/>
      <c r="I46" s="22" t="s">
        <v>174</v>
      </c>
      <c r="J46" s="22" t="s">
        <v>175</v>
      </c>
      <c r="K46" s="22" t="s">
        <v>245</v>
      </c>
    </row>
    <row r="47" s="2" customFormat="1" ht="18" customHeight="1" spans="1:11">
      <c r="A47" s="32"/>
      <c r="B47" s="31"/>
      <c r="C47" s="27"/>
      <c r="D47" s="24"/>
      <c r="E47" s="28"/>
      <c r="F47" s="29"/>
      <c r="G47" s="29"/>
      <c r="H47" s="29"/>
      <c r="I47" s="22" t="s">
        <v>178</v>
      </c>
      <c r="J47" s="22" t="s">
        <v>175</v>
      </c>
      <c r="K47" s="22" t="s">
        <v>245</v>
      </c>
    </row>
    <row r="48" s="2" customFormat="1" ht="18" customHeight="1" spans="1:11">
      <c r="A48" s="32"/>
      <c r="B48" s="30" t="s">
        <v>246</v>
      </c>
      <c r="C48" s="23" t="s">
        <v>171</v>
      </c>
      <c r="D48" s="24" t="s">
        <v>172</v>
      </c>
      <c r="E48" s="25" t="s">
        <v>173</v>
      </c>
      <c r="F48" s="26">
        <f>G48+H48</f>
        <v>360000</v>
      </c>
      <c r="G48" s="26">
        <v>360000</v>
      </c>
      <c r="H48" s="26"/>
      <c r="I48" s="22" t="s">
        <v>174</v>
      </c>
      <c r="J48" s="22" t="s">
        <v>175</v>
      </c>
      <c r="K48" s="22" t="s">
        <v>247</v>
      </c>
    </row>
    <row r="49" s="2" customFormat="1" ht="18" customHeight="1" spans="1:11">
      <c r="A49" s="32"/>
      <c r="B49" s="31"/>
      <c r="C49" s="27"/>
      <c r="D49" s="24"/>
      <c r="E49" s="28"/>
      <c r="F49" s="29"/>
      <c r="G49" s="29"/>
      <c r="H49" s="29"/>
      <c r="I49" s="22" t="s">
        <v>178</v>
      </c>
      <c r="J49" s="22" t="s">
        <v>175</v>
      </c>
      <c r="K49" s="22" t="s">
        <v>248</v>
      </c>
    </row>
    <row r="50" s="2" customFormat="1" ht="18" customHeight="1" spans="1:11">
      <c r="A50" s="32"/>
      <c r="B50" s="30" t="s">
        <v>249</v>
      </c>
      <c r="C50" s="23" t="s">
        <v>171</v>
      </c>
      <c r="D50" s="24" t="s">
        <v>172</v>
      </c>
      <c r="E50" s="25" t="s">
        <v>173</v>
      </c>
      <c r="F50" s="26">
        <f>G50+H50</f>
        <v>60000</v>
      </c>
      <c r="G50" s="26">
        <v>60000</v>
      </c>
      <c r="H50" s="26"/>
      <c r="I50" s="22" t="s">
        <v>174</v>
      </c>
      <c r="J50" s="22" t="s">
        <v>175</v>
      </c>
      <c r="K50" s="22" t="s">
        <v>250</v>
      </c>
    </row>
    <row r="51" s="2" customFormat="1" ht="18" customHeight="1" spans="1:11">
      <c r="A51" s="31"/>
      <c r="B51" s="31"/>
      <c r="C51" s="27"/>
      <c r="D51" s="24"/>
      <c r="E51" s="28"/>
      <c r="F51" s="29"/>
      <c r="G51" s="29"/>
      <c r="H51" s="29"/>
      <c r="I51" s="22" t="s">
        <v>178</v>
      </c>
      <c r="J51" s="22" t="s">
        <v>175</v>
      </c>
      <c r="K51" s="22" t="s">
        <v>251</v>
      </c>
    </row>
  </sheetData>
  <autoFilter ref="A1:K51"/>
  <mergeCells count="161">
    <mergeCell ref="A2:K2"/>
    <mergeCell ref="A3:B3"/>
    <mergeCell ref="J3:K3"/>
    <mergeCell ref="F4:H4"/>
    <mergeCell ref="A4:A5"/>
    <mergeCell ref="A13:A19"/>
    <mergeCell ref="A20:A21"/>
    <mergeCell ref="A23:A25"/>
    <mergeCell ref="A26:A51"/>
    <mergeCell ref="B4:B5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30"/>
    <mergeCell ref="B31:B33"/>
    <mergeCell ref="B34:B36"/>
    <mergeCell ref="B37:B39"/>
    <mergeCell ref="B40:B41"/>
    <mergeCell ref="B42:B43"/>
    <mergeCell ref="B44:B45"/>
    <mergeCell ref="B46:B47"/>
    <mergeCell ref="B48:B49"/>
    <mergeCell ref="B50:B51"/>
    <mergeCell ref="C4:C5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30"/>
    <mergeCell ref="C31:C33"/>
    <mergeCell ref="C34:C36"/>
    <mergeCell ref="C37:C39"/>
    <mergeCell ref="C40:C41"/>
    <mergeCell ref="C42:C43"/>
    <mergeCell ref="C44:C45"/>
    <mergeCell ref="C46:C47"/>
    <mergeCell ref="C48:C49"/>
    <mergeCell ref="C50:C51"/>
    <mergeCell ref="D4:D5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30"/>
    <mergeCell ref="D31:D33"/>
    <mergeCell ref="D34:D36"/>
    <mergeCell ref="D37:D39"/>
    <mergeCell ref="D40:D41"/>
    <mergeCell ref="D42:D43"/>
    <mergeCell ref="D44:D45"/>
    <mergeCell ref="D46:D47"/>
    <mergeCell ref="D48:D49"/>
    <mergeCell ref="D50:D51"/>
    <mergeCell ref="E4:E5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30"/>
    <mergeCell ref="E31:E33"/>
    <mergeCell ref="E34:E36"/>
    <mergeCell ref="E37:E39"/>
    <mergeCell ref="E40:E41"/>
    <mergeCell ref="E42:E43"/>
    <mergeCell ref="E44:E45"/>
    <mergeCell ref="E46:E47"/>
    <mergeCell ref="E48:E49"/>
    <mergeCell ref="E50:E51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30"/>
    <mergeCell ref="F31:F33"/>
    <mergeCell ref="F34:F36"/>
    <mergeCell ref="F37:F39"/>
    <mergeCell ref="F40:F41"/>
    <mergeCell ref="F42:F43"/>
    <mergeCell ref="F44:F45"/>
    <mergeCell ref="F46:F47"/>
    <mergeCell ref="F48:F49"/>
    <mergeCell ref="F50:F51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30"/>
    <mergeCell ref="G31:G33"/>
    <mergeCell ref="G34:G36"/>
    <mergeCell ref="G37:G39"/>
    <mergeCell ref="G40:G41"/>
    <mergeCell ref="G42:G43"/>
    <mergeCell ref="G44:G45"/>
    <mergeCell ref="G46:G47"/>
    <mergeCell ref="G48:G49"/>
    <mergeCell ref="G50:G51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30"/>
    <mergeCell ref="H31:H33"/>
    <mergeCell ref="H34:H36"/>
    <mergeCell ref="H37:H39"/>
    <mergeCell ref="H40:H41"/>
    <mergeCell ref="H42:H43"/>
    <mergeCell ref="H44:H45"/>
    <mergeCell ref="H46:H47"/>
    <mergeCell ref="H48:H49"/>
    <mergeCell ref="H50:H51"/>
    <mergeCell ref="I4:I5"/>
    <mergeCell ref="I26:I27"/>
    <mergeCell ref="I29:I30"/>
    <mergeCell ref="I32:I33"/>
    <mergeCell ref="I35:I36"/>
    <mergeCell ref="I38:I39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葛佩琳</cp:lastModifiedBy>
  <dcterms:created xsi:type="dcterms:W3CDTF">2017-01-10T03:02:00Z</dcterms:created>
  <cp:lastPrinted>2018-02-05T07:46:00Z</cp:lastPrinted>
  <dcterms:modified xsi:type="dcterms:W3CDTF">2019-04-03T07:52:01Z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