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45" windowHeight="7830" firstSheet="5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_FilterDatabase" localSheetId="8" hidden="1">项目支出绩效信息表!$A$5:$K$80</definedName>
    <definedName name="_xlnm.Print_Area" localSheetId="5">部门收支总表!$1:33</definedName>
    <definedName name="_xlnm.Print_Titles" localSheetId="8">项目支出绩效信息表!$1:5</definedName>
  </definedNames>
  <calcPr calcId="144525"/>
</workbook>
</file>

<file path=xl/comments1.xml><?xml version="1.0" encoding="utf-8"?>
<comments xmlns="http://schemas.openxmlformats.org/spreadsheetml/2006/main">
  <authors>
    <author>k8828</author>
  </authors>
  <commentList>
    <comment ref="E19" authorId="0">
      <text>
        <r>
          <rPr>
            <sz val="9"/>
            <rFont val="宋体"/>
            <charset val="134"/>
          </rPr>
          <t>k8828:
扣减318032元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A12" authorId="0">
      <text>
        <r>
          <rPr>
            <sz val="9"/>
            <rFont val="宋体"/>
            <charset val="134"/>
          </rPr>
          <t>07-财政信息化建设</t>
        </r>
      </text>
    </comment>
    <comment ref="B13" authorId="0">
      <text>
        <r>
          <rPr>
            <sz val="9"/>
            <rFont val="宋体"/>
            <charset val="134"/>
          </rPr>
          <t>T203840.109-财政9楼多媒体教室改造项目</t>
        </r>
      </text>
    </comment>
    <comment ref="J13" authorId="0">
      <text>
        <r>
          <rPr>
            <sz val="9"/>
            <rFont val="宋体"/>
            <charset val="134"/>
          </rPr>
          <t>完成率</t>
        </r>
      </text>
    </comment>
    <comment ref="K13" authorId="0">
      <text>
        <r>
          <rPr>
            <sz val="9"/>
            <rFont val="宋体"/>
            <charset val="134"/>
          </rPr>
          <t>90%以上</t>
        </r>
      </text>
    </comment>
    <comment ref="J14" authorId="0">
      <text>
        <r>
          <rPr>
            <sz val="9"/>
            <rFont val="宋体"/>
            <charset val="134"/>
          </rPr>
          <t>成效率</t>
        </r>
      </text>
    </comment>
    <comment ref="K14" authorId="0">
      <text>
        <r>
          <rPr>
            <sz val="9"/>
            <rFont val="宋体"/>
            <charset val="134"/>
          </rPr>
          <t>90%以上</t>
        </r>
      </text>
    </comment>
    <comment ref="A19" authorId="0">
      <text>
        <r>
          <rPr>
            <sz val="9"/>
            <rFont val="宋体"/>
            <charset val="134"/>
          </rPr>
          <t>10-工资系统管理</t>
        </r>
      </text>
    </comment>
    <comment ref="B20" authorId="0">
      <text>
        <r>
          <rPr>
            <sz val="9"/>
            <rFont val="宋体"/>
            <charset val="134"/>
          </rPr>
          <t>R200173.109-工资系统联网信息费、维护费及培训费</t>
        </r>
      </text>
    </comment>
    <comment ref="J20" authorId="0">
      <text>
        <r>
          <rPr>
            <sz val="9"/>
            <rFont val="宋体"/>
            <charset val="134"/>
          </rPr>
          <t>使用率</t>
        </r>
      </text>
    </comment>
    <comment ref="K20" authorId="0">
      <text>
        <r>
          <rPr>
            <sz val="9"/>
            <rFont val="宋体"/>
            <charset val="134"/>
          </rPr>
          <t>完成预算单位发送工资短信、维护费及培训费</t>
        </r>
      </text>
    </comment>
    <comment ref="J21" authorId="0">
      <text>
        <r>
          <rPr>
            <sz val="9"/>
            <rFont val="宋体"/>
            <charset val="134"/>
          </rPr>
          <t>完成率</t>
        </r>
      </text>
    </comment>
    <comment ref="K21" authorId="0">
      <text>
        <r>
          <rPr>
            <sz val="9"/>
            <rFont val="宋体"/>
            <charset val="134"/>
          </rPr>
          <t>100%</t>
        </r>
      </text>
    </comment>
    <comment ref="A22" authorId="0">
      <text>
        <r>
          <rPr>
            <sz val="9"/>
            <rFont val="宋体"/>
            <charset val="134"/>
          </rPr>
          <t>12-会计管理</t>
        </r>
      </text>
    </comment>
    <comment ref="B23" authorId="0">
      <text>
        <r>
          <rPr>
            <sz val="9"/>
            <rFont val="宋体"/>
            <charset val="134"/>
          </rPr>
          <t>R200177.109-会计业务培训费</t>
        </r>
      </text>
    </comment>
    <comment ref="J23" authorId="0">
      <text>
        <r>
          <rPr>
            <sz val="9"/>
            <rFont val="宋体"/>
            <charset val="134"/>
          </rPr>
          <t>使用率</t>
        </r>
      </text>
    </comment>
    <comment ref="K23" authorId="0">
      <text>
        <r>
          <rPr>
            <sz val="9"/>
            <rFont val="宋体"/>
            <charset val="134"/>
          </rPr>
          <t>完成会计业务培训</t>
        </r>
      </text>
    </comment>
    <comment ref="J24" authorId="0">
      <text>
        <r>
          <rPr>
            <sz val="9"/>
            <rFont val="宋体"/>
            <charset val="134"/>
          </rPr>
          <t>完成率</t>
        </r>
      </text>
    </comment>
    <comment ref="K24" authorId="0">
      <text>
        <r>
          <rPr>
            <sz val="9"/>
            <rFont val="宋体"/>
            <charset val="134"/>
          </rPr>
          <t>100%</t>
        </r>
      </text>
    </comment>
    <comment ref="B25" authorId="0">
      <text>
        <r>
          <rPr>
            <sz val="9"/>
            <rFont val="宋体"/>
            <charset val="134"/>
          </rPr>
          <t>R200218.109-会计业务评审及会计报表年审费</t>
        </r>
      </text>
    </comment>
    <comment ref="J25" authorId="0">
      <text>
        <r>
          <rPr>
            <sz val="9"/>
            <rFont val="宋体"/>
            <charset val="134"/>
          </rPr>
          <t>使用率</t>
        </r>
      </text>
    </comment>
    <comment ref="K25" authorId="0">
      <text>
        <r>
          <rPr>
            <sz val="9"/>
            <rFont val="宋体"/>
            <charset val="134"/>
          </rPr>
          <t>提高会计信息质量及报表质量</t>
        </r>
      </text>
    </comment>
    <comment ref="J26" authorId="0">
      <text>
        <r>
          <rPr>
            <sz val="9"/>
            <rFont val="宋体"/>
            <charset val="134"/>
          </rPr>
          <t>完成率</t>
        </r>
      </text>
    </comment>
    <comment ref="K26" authorId="0">
      <text>
        <r>
          <rPr>
            <sz val="9"/>
            <rFont val="宋体"/>
            <charset val="134"/>
          </rPr>
          <t>100%</t>
        </r>
      </text>
    </comment>
    <comment ref="A27" authorId="0">
      <text>
        <r>
          <rPr>
            <sz val="9"/>
            <rFont val="宋体"/>
            <charset val="134"/>
          </rPr>
          <t>13-绩效评价</t>
        </r>
      </text>
    </comment>
    <comment ref="B28" authorId="0">
      <text>
        <r>
          <rPr>
            <sz val="9"/>
            <rFont val="宋体"/>
            <charset val="134"/>
          </rPr>
          <t>T203846.109-财政绩效评价检查工作经费</t>
        </r>
      </text>
    </comment>
    <comment ref="J28" authorId="0">
      <text>
        <r>
          <rPr>
            <sz val="9"/>
            <rFont val="宋体"/>
            <charset val="134"/>
          </rPr>
          <t>参加部门整体支出绩效评价单位</t>
        </r>
      </text>
    </comment>
    <comment ref="K28" authorId="0">
      <text>
        <r>
          <rPr>
            <sz val="9"/>
            <rFont val="宋体"/>
            <charset val="134"/>
          </rPr>
          <t>63家</t>
        </r>
      </text>
    </comment>
    <comment ref="J29" authorId="0">
      <text>
        <r>
          <rPr>
            <sz val="9"/>
            <rFont val="宋体"/>
            <charset val="134"/>
          </rPr>
          <t>参加城镇保障性安居工程项目绩效评价单位</t>
        </r>
      </text>
    </comment>
    <comment ref="K29" authorId="0">
      <text>
        <r>
          <rPr>
            <sz val="9"/>
            <rFont val="宋体"/>
            <charset val="134"/>
          </rPr>
          <t>1家</t>
        </r>
      </text>
    </comment>
    <comment ref="J30" authorId="0">
      <text>
        <r>
          <rPr>
            <sz val="9"/>
            <rFont val="宋体"/>
            <charset val="134"/>
          </rPr>
          <t>参加重点项目绩效评价单位委托中介机构单位数</t>
        </r>
      </text>
    </comment>
    <comment ref="K30" authorId="0">
      <text>
        <r>
          <rPr>
            <sz val="9"/>
            <rFont val="宋体"/>
            <charset val="134"/>
          </rPr>
          <t>6家</t>
        </r>
      </text>
    </comment>
    <comment ref="J31" authorId="0">
      <text>
        <r>
          <rPr>
            <sz val="9"/>
            <rFont val="宋体"/>
            <charset val="134"/>
          </rPr>
          <t>委托中介机构单位数</t>
        </r>
      </text>
    </comment>
    <comment ref="K31" authorId="0">
      <text>
        <r>
          <rPr>
            <sz val="9"/>
            <rFont val="宋体"/>
            <charset val="134"/>
          </rPr>
          <t>6家</t>
        </r>
      </text>
    </comment>
    <comment ref="J32" authorId="0">
      <text>
        <r>
          <rPr>
            <sz val="9"/>
            <rFont val="宋体"/>
            <charset val="134"/>
          </rPr>
          <t>安居工程绩效评价完成率</t>
        </r>
      </text>
    </comment>
    <comment ref="K32" authorId="0">
      <text>
        <r>
          <rPr>
            <sz val="9"/>
            <rFont val="宋体"/>
            <charset val="134"/>
          </rPr>
          <t>100%</t>
        </r>
      </text>
    </comment>
    <comment ref="J33" authorId="0">
      <text>
        <r>
          <rPr>
            <sz val="9"/>
            <rFont val="宋体"/>
            <charset val="134"/>
          </rPr>
          <t>部门整体支出绩效评价完成率</t>
        </r>
      </text>
    </comment>
    <comment ref="K33" authorId="0">
      <text>
        <r>
          <rPr>
            <sz val="9"/>
            <rFont val="宋体"/>
            <charset val="134"/>
          </rPr>
          <t>100%</t>
        </r>
      </text>
    </comment>
    <comment ref="J34" authorId="0">
      <text>
        <r>
          <rPr>
            <sz val="9"/>
            <rFont val="宋体"/>
            <charset val="134"/>
          </rPr>
          <t>委托机构达标率</t>
        </r>
      </text>
    </comment>
    <comment ref="K34" authorId="0">
      <text>
        <r>
          <rPr>
            <sz val="9"/>
            <rFont val="宋体"/>
            <charset val="134"/>
          </rPr>
          <t>100%</t>
        </r>
      </text>
    </comment>
    <comment ref="J35" authorId="0">
      <text>
        <r>
          <rPr>
            <sz val="9"/>
            <rFont val="宋体"/>
            <charset val="134"/>
          </rPr>
          <t>重点绩效评价完成率</t>
        </r>
      </text>
    </comment>
    <comment ref="K35" authorId="0">
      <text>
        <r>
          <rPr>
            <sz val="9"/>
            <rFont val="宋体"/>
            <charset val="134"/>
          </rPr>
          <t>100%</t>
        </r>
      </text>
    </comment>
    <comment ref="A36" authorId="0">
      <text>
        <r>
          <rPr>
            <sz val="9"/>
            <rFont val="宋体"/>
            <charset val="134"/>
          </rPr>
          <t>14-其他</t>
        </r>
      </text>
    </comment>
    <comment ref="K38" authorId="0">
      <text>
        <r>
          <rPr>
            <sz val="9"/>
            <rFont val="宋体"/>
            <charset val="134"/>
          </rPr>
          <t>100%</t>
        </r>
      </text>
    </comment>
    <comment ref="B39" authorId="0">
      <text>
        <r>
          <rPr>
            <sz val="9"/>
            <rFont val="宋体"/>
            <charset val="134"/>
          </rPr>
          <t>R200084.109-财政综合大楼物业管理费</t>
        </r>
      </text>
    </comment>
    <comment ref="J39" authorId="0">
      <text>
        <r>
          <rPr>
            <sz val="9"/>
            <rFont val="宋体"/>
            <charset val="134"/>
          </rPr>
          <t>电梯正常安全运行</t>
        </r>
      </text>
    </comment>
    <comment ref="K39" authorId="0">
      <text>
        <r>
          <rPr>
            <sz val="9"/>
            <rFont val="宋体"/>
            <charset val="134"/>
          </rPr>
          <t>3台电梯</t>
        </r>
      </text>
    </comment>
    <comment ref="J40" authorId="0">
      <text>
        <r>
          <rPr>
            <sz val="9"/>
            <rFont val="宋体"/>
            <charset val="134"/>
          </rPr>
          <t>环境整洁卫生</t>
        </r>
      </text>
    </comment>
    <comment ref="K40" authorId="0">
      <text>
        <r>
          <rPr>
            <sz val="9"/>
            <rFont val="宋体"/>
            <charset val="134"/>
          </rPr>
          <t>100%</t>
        </r>
      </text>
    </comment>
    <comment ref="J41" authorId="0">
      <text>
        <r>
          <rPr>
            <sz val="9"/>
            <rFont val="宋体"/>
            <charset val="134"/>
          </rPr>
          <t>电梯正常安全运行率</t>
        </r>
      </text>
    </comment>
    <comment ref="K41" authorId="0">
      <text>
        <r>
          <rPr>
            <sz val="9"/>
            <rFont val="宋体"/>
            <charset val="134"/>
          </rPr>
          <t>100%</t>
        </r>
      </text>
    </comment>
    <comment ref="J42" authorId="0">
      <text>
        <r>
          <rPr>
            <sz val="9"/>
            <rFont val="宋体"/>
            <charset val="134"/>
          </rPr>
          <t>环境卫生整洁率</t>
        </r>
      </text>
    </comment>
    <comment ref="K42" authorId="0">
      <text>
        <r>
          <rPr>
            <sz val="9"/>
            <rFont val="宋体"/>
            <charset val="134"/>
          </rPr>
          <t>100%</t>
        </r>
      </text>
    </comment>
    <comment ref="B43" authorId="0">
      <text>
        <r>
          <rPr>
            <sz val="9"/>
            <rFont val="宋体"/>
            <charset val="134"/>
          </rPr>
          <t>T203844.109-财政档案管理系统安装项目</t>
        </r>
      </text>
    </comment>
    <comment ref="J43" authorId="0">
      <text>
        <r>
          <rPr>
            <sz val="9"/>
            <rFont val="宋体"/>
            <charset val="134"/>
          </rPr>
          <t>完成率</t>
        </r>
      </text>
    </comment>
    <comment ref="K43" authorId="0">
      <text>
        <r>
          <rPr>
            <sz val="9"/>
            <rFont val="宋体"/>
            <charset val="134"/>
          </rPr>
          <t>90%以上</t>
        </r>
      </text>
    </comment>
    <comment ref="J44" authorId="0">
      <text>
        <r>
          <rPr>
            <sz val="9"/>
            <rFont val="宋体"/>
            <charset val="134"/>
          </rPr>
          <t>成效率</t>
        </r>
      </text>
    </comment>
    <comment ref="K44" authorId="0">
      <text>
        <r>
          <rPr>
            <sz val="9"/>
            <rFont val="宋体"/>
            <charset val="134"/>
          </rPr>
          <t>100%</t>
        </r>
      </text>
    </comment>
    <comment ref="B45" authorId="0">
      <text>
        <r>
          <rPr>
            <sz val="9"/>
            <rFont val="宋体"/>
            <charset val="134"/>
          </rPr>
          <t>T202758.109-财政综合工作经费</t>
        </r>
      </text>
    </comment>
    <comment ref="J45" authorId="0">
      <text>
        <r>
          <rPr>
            <sz val="9"/>
            <rFont val="宋体"/>
            <charset val="134"/>
          </rPr>
          <t>培训期数</t>
        </r>
      </text>
    </comment>
    <comment ref="K45" authorId="0">
      <text>
        <r>
          <rPr>
            <sz val="9"/>
            <rFont val="宋体"/>
            <charset val="134"/>
          </rPr>
          <t>培训期数12期</t>
        </r>
      </text>
    </comment>
    <comment ref="J46" authorId="0">
      <text>
        <r>
          <rPr>
            <sz val="9"/>
            <rFont val="宋体"/>
            <charset val="134"/>
          </rPr>
          <t>培训人次</t>
        </r>
      </text>
    </comment>
    <comment ref="K46" authorId="0">
      <text>
        <r>
          <rPr>
            <sz val="9"/>
            <rFont val="宋体"/>
            <charset val="134"/>
          </rPr>
          <t>培训人次5020人次</t>
        </r>
      </text>
    </comment>
    <comment ref="J47" authorId="0">
      <text>
        <r>
          <rPr>
            <sz val="9"/>
            <rFont val="宋体"/>
            <charset val="134"/>
          </rPr>
          <t>培训目标达成率</t>
        </r>
      </text>
    </comment>
    <comment ref="K47" authorId="0">
      <text>
        <r>
          <rPr>
            <sz val="9"/>
            <rFont val="宋体"/>
            <charset val="134"/>
          </rPr>
          <t>100%</t>
        </r>
      </text>
    </comment>
    <comment ref="B48" authorId="0">
      <text>
        <r>
          <rPr>
            <sz val="9"/>
            <rFont val="宋体"/>
            <charset val="134"/>
          </rPr>
          <t>T202310.109-综合业务经费</t>
        </r>
      </text>
    </comment>
    <comment ref="J48" authorId="0">
      <text>
        <r>
          <rPr>
            <sz val="9"/>
            <rFont val="宋体"/>
            <charset val="134"/>
          </rPr>
          <t>使用率</t>
        </r>
      </text>
    </comment>
    <comment ref="K48" authorId="0">
      <text>
        <r>
          <rPr>
            <sz val="9"/>
            <rFont val="宋体"/>
            <charset val="134"/>
          </rPr>
          <t>确保国库支付中心日常工作正常运行</t>
        </r>
      </text>
    </comment>
    <comment ref="J49" authorId="0">
      <text>
        <r>
          <rPr>
            <sz val="9"/>
            <rFont val="宋体"/>
            <charset val="134"/>
          </rPr>
          <t>完成率</t>
        </r>
      </text>
    </comment>
    <comment ref="K49" authorId="0">
      <text>
        <r>
          <rPr>
            <sz val="9"/>
            <rFont val="宋体"/>
            <charset val="134"/>
          </rPr>
          <t>100%</t>
        </r>
      </text>
    </comment>
    <comment ref="B50" authorId="0">
      <text>
        <r>
          <rPr>
            <sz val="9"/>
            <rFont val="宋体"/>
            <charset val="134"/>
          </rPr>
          <t>T202758.109-财政综合工作经费</t>
        </r>
      </text>
    </comment>
    <comment ref="J50" authorId="0">
      <text>
        <r>
          <rPr>
            <sz val="9"/>
            <rFont val="宋体"/>
            <charset val="134"/>
          </rPr>
          <t>更换、购置办公桌椅及计算机、复印机等</t>
        </r>
      </text>
    </comment>
    <comment ref="K50" authorId="0">
      <text>
        <r>
          <rPr>
            <sz val="9"/>
            <rFont val="宋体"/>
            <charset val="134"/>
          </rPr>
          <t>90%以上</t>
        </r>
      </text>
    </comment>
    <comment ref="J51" authorId="0">
      <text>
        <r>
          <rPr>
            <sz val="9"/>
            <rFont val="宋体"/>
            <charset val="134"/>
          </rPr>
          <t>日常办公使用率</t>
        </r>
      </text>
    </comment>
    <comment ref="K51" authorId="0">
      <text>
        <r>
          <rPr>
            <sz val="9"/>
            <rFont val="宋体"/>
            <charset val="134"/>
          </rPr>
          <t>100%</t>
        </r>
      </text>
    </comment>
    <comment ref="A52" authorId="0">
      <text>
        <r>
          <rPr>
            <sz val="9"/>
            <rFont val="宋体"/>
            <charset val="134"/>
          </rPr>
          <t>15-其他职能</t>
        </r>
      </text>
    </comment>
    <comment ref="B53" authorId="0">
      <text>
        <r>
          <rPr>
            <sz val="9"/>
            <rFont val="宋体"/>
            <charset val="134"/>
          </rPr>
          <t>T203845.109-新州财政所业务用房及干部周转房项目</t>
        </r>
      </text>
    </comment>
    <comment ref="J53" authorId="0">
      <text>
        <r>
          <rPr>
            <sz val="9"/>
            <rFont val="宋体"/>
            <charset val="134"/>
          </rPr>
          <t>使用率</t>
        </r>
      </text>
    </comment>
    <comment ref="K53" authorId="0">
      <text>
        <r>
          <rPr>
            <sz val="9"/>
            <rFont val="宋体"/>
            <charset val="134"/>
          </rPr>
          <t>部份预算单位由于历史原因账务不完整无法接交，因此须聘请有资质的中介机构进行建帐。</t>
        </r>
      </text>
    </comment>
    <comment ref="J54" authorId="0">
      <text>
        <r>
          <rPr>
            <sz val="9"/>
            <rFont val="宋体"/>
            <charset val="134"/>
          </rPr>
          <t>完成率</t>
        </r>
      </text>
    </comment>
    <comment ref="K54" authorId="0">
      <text>
        <r>
          <rPr>
            <sz val="9"/>
            <rFont val="宋体"/>
            <charset val="134"/>
          </rPr>
          <t>100%</t>
        </r>
      </text>
    </comment>
    <comment ref="B55" authorId="0">
      <text>
        <r>
          <rPr>
            <sz val="9"/>
            <rFont val="宋体"/>
            <charset val="134"/>
          </rPr>
          <t>R202101.109-国库支付改革工作及培训</t>
        </r>
      </text>
    </comment>
    <comment ref="J55" authorId="0">
      <text>
        <r>
          <rPr>
            <sz val="9"/>
            <rFont val="宋体"/>
            <charset val="134"/>
          </rPr>
          <t>使用率</t>
        </r>
      </text>
    </comment>
    <comment ref="K55" authorId="0">
      <text>
        <r>
          <rPr>
            <sz val="9"/>
            <rFont val="宋体"/>
            <charset val="134"/>
          </rPr>
          <t>完成国库支付改革、电子支付改革、政府财务报告及培训工作</t>
        </r>
      </text>
    </comment>
    <comment ref="J56" authorId="0">
      <text>
        <r>
          <rPr>
            <sz val="9"/>
            <rFont val="宋体"/>
            <charset val="134"/>
          </rPr>
          <t>完成率</t>
        </r>
      </text>
    </comment>
    <comment ref="K56" authorId="0">
      <text>
        <r>
          <rPr>
            <sz val="9"/>
            <rFont val="宋体"/>
            <charset val="134"/>
          </rPr>
          <t>100%</t>
        </r>
      </text>
    </comment>
    <comment ref="B57" authorId="0">
      <text>
        <r>
          <rPr>
            <sz val="9"/>
            <rFont val="宋体"/>
            <charset val="134"/>
          </rPr>
          <t>T203841.109-财政综合大楼楼顶防水项目</t>
        </r>
      </text>
    </comment>
    <comment ref="J57" authorId="0">
      <text>
        <r>
          <rPr>
            <sz val="9"/>
            <rFont val="宋体"/>
            <charset val="134"/>
          </rPr>
          <t>完成率</t>
        </r>
      </text>
    </comment>
    <comment ref="K57" authorId="0">
      <text>
        <r>
          <rPr>
            <sz val="9"/>
            <rFont val="宋体"/>
            <charset val="134"/>
          </rPr>
          <t>100%</t>
        </r>
      </text>
    </comment>
    <comment ref="J58" authorId="0">
      <text>
        <r>
          <rPr>
            <sz val="9"/>
            <rFont val="宋体"/>
            <charset val="134"/>
          </rPr>
          <t>成效率</t>
        </r>
      </text>
    </comment>
    <comment ref="K58" authorId="0">
      <text>
        <r>
          <rPr>
            <sz val="9"/>
            <rFont val="宋体"/>
            <charset val="134"/>
          </rPr>
          <t>100%</t>
        </r>
      </text>
    </comment>
    <comment ref="B59" authorId="0">
      <text>
        <r>
          <rPr>
            <sz val="9"/>
            <rFont val="宋体"/>
            <charset val="134"/>
          </rPr>
          <t>T203842.109-财政综合大楼消防设施整改项目</t>
        </r>
      </text>
    </comment>
    <comment ref="J59" authorId="0">
      <text>
        <r>
          <rPr>
            <sz val="9"/>
            <rFont val="宋体"/>
            <charset val="134"/>
          </rPr>
          <t>完成率</t>
        </r>
      </text>
    </comment>
    <comment ref="K59" authorId="0">
      <text>
        <r>
          <rPr>
            <sz val="9"/>
            <rFont val="宋体"/>
            <charset val="134"/>
          </rPr>
          <t>100%</t>
        </r>
      </text>
    </comment>
    <comment ref="J60" authorId="0">
      <text>
        <r>
          <rPr>
            <sz val="9"/>
            <rFont val="宋体"/>
            <charset val="134"/>
          </rPr>
          <t>成效率</t>
        </r>
      </text>
    </comment>
    <comment ref="K60" authorId="0">
      <text>
        <r>
          <rPr>
            <sz val="9"/>
            <rFont val="宋体"/>
            <charset val="134"/>
          </rPr>
          <t>100%</t>
        </r>
      </text>
    </comment>
    <comment ref="B61" authorId="0">
      <text>
        <r>
          <rPr>
            <sz val="9"/>
            <rFont val="宋体"/>
            <charset val="134"/>
          </rPr>
          <t>T203843.109-财政大楼楼顶字灯改造项目</t>
        </r>
      </text>
    </comment>
    <comment ref="J61" authorId="0">
      <text>
        <r>
          <rPr>
            <sz val="9"/>
            <rFont val="宋体"/>
            <charset val="134"/>
          </rPr>
          <t>完成率</t>
        </r>
      </text>
    </comment>
    <comment ref="K61" authorId="0">
      <text>
        <r>
          <rPr>
            <sz val="9"/>
            <rFont val="宋体"/>
            <charset val="134"/>
          </rPr>
          <t>100%</t>
        </r>
      </text>
    </comment>
    <comment ref="J62" authorId="0">
      <text>
        <r>
          <rPr>
            <sz val="9"/>
            <rFont val="宋体"/>
            <charset val="134"/>
          </rPr>
          <t>成效率</t>
        </r>
      </text>
    </comment>
    <comment ref="K62" authorId="0">
      <text>
        <r>
          <rPr>
            <sz val="9"/>
            <rFont val="宋体"/>
            <charset val="134"/>
          </rPr>
          <t>100%</t>
        </r>
      </text>
    </comment>
    <comment ref="B63" authorId="0">
      <text>
        <r>
          <rPr>
            <sz val="9"/>
            <rFont val="宋体"/>
            <charset val="134"/>
          </rPr>
          <t>T203845.109-新州财政所业务用房及干部周转房项目</t>
        </r>
      </text>
    </comment>
    <comment ref="J63" authorId="0">
      <text>
        <r>
          <rPr>
            <sz val="9"/>
            <rFont val="宋体"/>
            <charset val="134"/>
          </rPr>
          <t>完成率</t>
        </r>
      </text>
    </comment>
    <comment ref="K63" authorId="0">
      <text>
        <r>
          <rPr>
            <sz val="9"/>
            <rFont val="宋体"/>
            <charset val="134"/>
          </rPr>
          <t>100%</t>
        </r>
      </text>
    </comment>
    <comment ref="J64" authorId="0">
      <text>
        <r>
          <rPr>
            <sz val="9"/>
            <rFont val="宋体"/>
            <charset val="134"/>
          </rPr>
          <t>完成率</t>
        </r>
      </text>
    </comment>
    <comment ref="K64" authorId="0">
      <text>
        <r>
          <rPr>
            <sz val="9"/>
            <rFont val="宋体"/>
            <charset val="134"/>
          </rPr>
          <t>100%</t>
        </r>
      </text>
    </comment>
    <comment ref="B65" authorId="0">
      <text>
        <r>
          <rPr>
            <sz val="9"/>
            <rFont val="宋体"/>
            <charset val="134"/>
          </rPr>
          <t>T204184.109-农村“三资”业务培训费</t>
        </r>
      </text>
    </comment>
    <comment ref="J65" authorId="0">
      <text>
        <r>
          <rPr>
            <sz val="9"/>
            <rFont val="宋体"/>
            <charset val="134"/>
          </rPr>
          <t>使用率</t>
        </r>
      </text>
    </comment>
    <comment ref="K65" authorId="0">
      <text>
        <r>
          <rPr>
            <sz val="9"/>
            <rFont val="宋体"/>
            <charset val="134"/>
          </rPr>
          <t>完成村级会计培训工作，提高村级会计工作质量。</t>
        </r>
      </text>
    </comment>
    <comment ref="J66" authorId="0">
      <text>
        <r>
          <rPr>
            <sz val="9"/>
            <rFont val="宋体"/>
            <charset val="134"/>
          </rPr>
          <t>完成率</t>
        </r>
      </text>
    </comment>
    <comment ref="K66" authorId="0">
      <text>
        <r>
          <rPr>
            <sz val="9"/>
            <rFont val="宋体"/>
            <charset val="134"/>
          </rPr>
          <t>100%</t>
        </r>
      </text>
    </comment>
    <comment ref="K67" authorId="0">
      <text>
        <r>
          <rPr>
            <sz val="9"/>
            <rFont val="宋体"/>
            <charset val="134"/>
          </rPr>
          <t>100%</t>
        </r>
      </text>
    </comment>
    <comment ref="K68" authorId="0">
      <text>
        <r>
          <rPr>
            <sz val="9"/>
            <rFont val="宋体"/>
            <charset val="134"/>
          </rPr>
          <t>100%</t>
        </r>
      </text>
    </comment>
    <comment ref="A75" authorId="0">
      <text>
        <r>
          <rPr>
            <sz val="9"/>
            <rFont val="宋体"/>
            <charset val="134"/>
          </rPr>
          <t>20-行政业务</t>
        </r>
      </text>
    </comment>
    <comment ref="B76" authorId="0">
      <text>
        <r>
          <rPr>
            <sz val="9"/>
            <rFont val="宋体"/>
            <charset val="134"/>
          </rPr>
          <t>T200064.109-办公设备购置</t>
        </r>
      </text>
    </comment>
    <comment ref="J76" authorId="0">
      <text>
        <r>
          <rPr>
            <sz val="9"/>
            <rFont val="宋体"/>
            <charset val="134"/>
          </rPr>
          <t>使用率</t>
        </r>
      </text>
    </comment>
    <comment ref="K76" authorId="0">
      <text>
        <r>
          <rPr>
            <sz val="9"/>
            <rFont val="宋体"/>
            <charset val="134"/>
          </rPr>
          <t>改善办公环境，提高办公质量</t>
        </r>
      </text>
    </comment>
    <comment ref="J77" authorId="0">
      <text>
        <r>
          <rPr>
            <sz val="9"/>
            <rFont val="宋体"/>
            <charset val="134"/>
          </rPr>
          <t>购置率</t>
        </r>
      </text>
    </comment>
    <comment ref="K77" authorId="0">
      <text>
        <r>
          <rPr>
            <sz val="9"/>
            <rFont val="宋体"/>
            <charset val="134"/>
          </rPr>
          <t>100%</t>
        </r>
      </text>
    </comment>
  </commentList>
</comments>
</file>

<file path=xl/sharedStrings.xml><?xml version="1.0" encoding="utf-8"?>
<sst xmlns="http://schemas.openxmlformats.org/spreadsheetml/2006/main" count="309">
  <si>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</si>
  <si>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</si>
  <si>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</si>
  <si>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</si>
  <si>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</si>
  <si>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</si>
  <si>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</si>
  <si>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</si>
  <si>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</si>
  <si>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</si>
  <si>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</si>
  <si>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</si>
  <si>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</si>
  <si>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</si>
  <si>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</si>
  <si>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</si>
  <si>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</si>
  <si>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</si>
  <si>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 xml:space="preserve">   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</si>
  <si>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</si>
  <si>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</si>
  <si>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</si>
  <si>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</si>
  <si>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</si>
  <si>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</si>
  <si>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</si>
  <si>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</si>
  <si>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</si>
  <si>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</si>
  <si>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</si>
  <si>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</si>
  <si>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</si>
  <si>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</si>
  <si>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</si>
  <si>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</si>
  <si>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</si>
  <si>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</si>
  <si>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</si>
  <si>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</si>
  <si>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</si>
  <si>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</si>
  <si>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</si>
  <si>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</si>
  <si>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</si>
  <si>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</si>
  <si>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</si>
  <si>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</si>
  <si>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</si>
  <si>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</si>
  <si>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</si>
  <si>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</si>
  <si>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</si>
  <si>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</si>
  <si>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</si>
  <si>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</si>
  <si>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</si>
  <si>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信息化建设</t>
  </si>
  <si>
    <t>事业运行</t>
  </si>
  <si>
    <t>其他财政事务支出</t>
  </si>
  <si>
    <t>培训支出</t>
  </si>
  <si>
    <t>归口管理的行政单位离退休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</si>
  <si>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</si>
  <si>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</si>
  <si>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</si>
  <si>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</si>
  <si>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</si>
  <si>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住房公积金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</si>
  <si>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</si>
  <si>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</si>
  <si>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</si>
  <si>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</si>
  <si>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</si>
  <si>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</si>
  <si>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</si>
  <si>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</si>
  <si>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</si>
  <si>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</si>
  <si>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</si>
  <si>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</si>
  <si>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</si>
  <si>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失业工伤生育保险</t>
  </si>
  <si>
    <t>其他工资福利支出</t>
  </si>
  <si>
    <t>办公费</t>
  </si>
  <si>
    <t>通讯补助费</t>
  </si>
  <si>
    <t>公务用车运行维护费</t>
  </si>
  <si>
    <t>其他商品和服务</t>
  </si>
  <si>
    <t>工会经费</t>
  </si>
  <si>
    <t>福利费</t>
  </si>
  <si>
    <t>其他交通费用</t>
  </si>
  <si>
    <t>离休费</t>
  </si>
  <si>
    <t>遗属生活补助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</si>
  <si>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</si>
  <si>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</si>
  <si>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</si>
  <si>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</si>
  <si>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</si>
  <si>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</si>
  <si>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</si>
  <si>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</si>
  <si>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</si>
  <si>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</si>
  <si>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其他国有土地使用权出让收入安排的支出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</si>
  <si>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</si>
  <si>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</si>
  <si>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</si>
  <si>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</si>
  <si>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</si>
  <si>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</si>
  <si>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</si>
  <si>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</si>
  <si>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</si>
  <si>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</si>
  <si>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</si>
  <si>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</si>
  <si>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</si>
  <si>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</si>
  <si>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</si>
  <si>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</si>
  <si>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</si>
  <si>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</si>
  <si>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</si>
  <si>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</si>
  <si>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</si>
  <si>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</si>
  <si>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</si>
  <si>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</si>
  <si>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</si>
  <si>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</si>
  <si>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</si>
  <si>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</si>
  <si>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</si>
  <si>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</si>
  <si>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</si>
  <si>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</si>
  <si>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</si>
  <si>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</si>
  <si>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</si>
  <si>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</si>
  <si>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</si>
  <si>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</si>
  <si>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</si>
  <si>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</si>
  <si>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</si>
  <si>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</si>
  <si>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</si>
  <si>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</si>
  <si>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</si>
  <si>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</si>
  <si>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</si>
  <si>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</si>
  <si>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</si>
  <si>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</si>
  <si>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</si>
  <si>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109-儋州市财政局</t>
  </si>
  <si>
    <t>附件1-8</t>
  </si>
  <si>
    <t>部门支出总表</t>
  </si>
  <si>
    <t>本级</t>
  </si>
  <si>
    <t>下级</t>
  </si>
  <si>
    <t>附件1-9</t>
  </si>
  <si>
    <t xml:space="preserve">  </t>
  </si>
  <si>
    <t>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</si>
  <si>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</si>
  <si>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</si>
  <si>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</si>
  <si>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</si>
  <si>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</si>
  <si>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</si>
  <si>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</si>
  <si>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</si>
  <si>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</si>
  <si>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 xml:space="preserve"> 109-儋州市财政局</t>
  </si>
  <si>
    <t xml:space="preserve"> 06-财政票据、建账监管</t>
  </si>
  <si>
    <t xml:space="preserve">   01-财政票据、建账监管项目经费</t>
  </si>
  <si>
    <t xml:space="preserve"> R200060.109-财政票据、建账监管项目经费</t>
  </si>
  <si>
    <t>109003-儋州市财政票据建帐监管中心</t>
  </si>
  <si>
    <t xml:space="preserve"> Z-专项业务类</t>
  </si>
  <si>
    <t xml:space="preserve"> 11-一般公共预算</t>
  </si>
  <si>
    <t>产出指标</t>
  </si>
  <si>
    <t>财政票据、建账管理项目经费</t>
  </si>
  <si>
    <t xml:space="preserve"> 培训1期。财政非税票据运输、保管、发售、检查。</t>
  </si>
  <si>
    <t>成效指标</t>
  </si>
  <si>
    <t xml:space="preserve"> 财政非税票据运输、保管、发售、检查。培训人员</t>
  </si>
  <si>
    <t xml:space="preserve"> T204121.109-财政电子票据管理改革项目经费</t>
  </si>
  <si>
    <t xml:space="preserve"> 财政电子票据管理改革项目经费</t>
  </si>
  <si>
    <t xml:space="preserve"> 培训1期。财政电子非税票据系统操作</t>
  </si>
  <si>
    <t xml:space="preserve"> 财政电子票据改革项目上线运行</t>
  </si>
  <si>
    <t xml:space="preserve"> 07-财政信息化建设</t>
  </si>
  <si>
    <t xml:space="preserve">   03-多媒体培训室及会议室建设</t>
  </si>
  <si>
    <t xml:space="preserve"> T203840.109-财政9楼多媒体教室改造项目</t>
  </si>
  <si>
    <t xml:space="preserve"> 109001-儋州市财政局本级</t>
  </si>
  <si>
    <t xml:space="preserve"> 12-政府性基金</t>
  </si>
  <si>
    <t xml:space="preserve"> 1,600,000.00</t>
  </si>
  <si>
    <t xml:space="preserve"> 完成率</t>
  </si>
  <si>
    <t xml:space="preserve"> 90%以上</t>
  </si>
  <si>
    <t xml:space="preserve"> 成效率</t>
  </si>
  <si>
    <t xml:space="preserve">   04-乡镇财政所网络信息建设</t>
  </si>
  <si>
    <t xml:space="preserve"> R200920.109-乡镇财政所网络信息建设费</t>
  </si>
  <si>
    <t>109010-儋州市财政信息中心</t>
  </si>
  <si>
    <t xml:space="preserve"> 17家财政所网络运作</t>
  </si>
  <si>
    <t xml:space="preserve"> 维护17家财政所网络运行</t>
  </si>
  <si>
    <t xml:space="preserve"> 确保财政所网络正常运行</t>
  </si>
  <si>
    <t xml:space="preserve">   06-聘用人员劳务费</t>
  </si>
  <si>
    <t xml:space="preserve"> T204220.109-聘用人员劳务费</t>
  </si>
  <si>
    <t>维护信息平台</t>
  </si>
  <si>
    <t>正常运转</t>
  </si>
  <si>
    <t>确保财政局各个科室和各个预算财政系统信息平台的正常使用</t>
  </si>
  <si>
    <t>100%</t>
  </si>
  <si>
    <t xml:space="preserve"> 10-工资系统管理</t>
  </si>
  <si>
    <t xml:space="preserve"> 70,000.00</t>
  </si>
  <si>
    <t xml:space="preserve">   01-工资系统管理</t>
  </si>
  <si>
    <t>R200173.109-工资系统联网信息费、维护费及培训费</t>
  </si>
  <si>
    <t xml:space="preserve"> 109007-儋州市财政国库支付中心</t>
  </si>
  <si>
    <t xml:space="preserve"> 使用率</t>
  </si>
  <si>
    <t xml:space="preserve"> 完成预算单位发送工资短信、维护费及培训费</t>
  </si>
  <si>
    <t xml:space="preserve"> 100%</t>
  </si>
  <si>
    <t xml:space="preserve"> 12-会计管理</t>
  </si>
  <si>
    <t xml:space="preserve">   01-会计培训</t>
  </si>
  <si>
    <t xml:space="preserve"> R200177.109-会计业务培训费</t>
  </si>
  <si>
    <t xml:space="preserve"> 100,000.00</t>
  </si>
  <si>
    <t xml:space="preserve"> 完成会计业务培训</t>
  </si>
  <si>
    <t xml:space="preserve">   02-会计政策管理</t>
  </si>
  <si>
    <t xml:space="preserve"> R200218.109-会计业务评审及会计报表年审费</t>
  </si>
  <si>
    <t xml:space="preserve"> 提高会计信息质量及报表质量</t>
  </si>
  <si>
    <t xml:space="preserve"> 13-绩效评价</t>
  </si>
  <si>
    <t xml:space="preserve"> 2,500,000.00</t>
  </si>
  <si>
    <t xml:space="preserve">   01-绩效评价</t>
  </si>
  <si>
    <t xml:space="preserve"> T203846.109-财政绩效评价检查工作经费</t>
  </si>
  <si>
    <t xml:space="preserve"> 参加部门整体支出绩效评价单位</t>
  </si>
  <si>
    <t xml:space="preserve"> 63家</t>
  </si>
  <si>
    <t xml:space="preserve"> 参加城镇保障性安居工程项目绩效评价单位</t>
  </si>
  <si>
    <t xml:space="preserve"> 1家</t>
  </si>
  <si>
    <t xml:space="preserve"> 参加重点项目绩效评价单位委托中介机构单位数</t>
  </si>
  <si>
    <t xml:space="preserve"> 6家</t>
  </si>
  <si>
    <t xml:space="preserve"> 委托中介机构单位数</t>
  </si>
  <si>
    <t xml:space="preserve"> 安居工程绩效评价完成率</t>
  </si>
  <si>
    <t xml:space="preserve"> 部门整体支出绩效评价完成率</t>
  </si>
  <si>
    <t xml:space="preserve"> 委托机构达标率</t>
  </si>
  <si>
    <t xml:space="preserve"> 重点绩效评价完成率</t>
  </si>
  <si>
    <t xml:space="preserve"> 14-其他</t>
  </si>
  <si>
    <t xml:space="preserve">   01-基层核算站管理</t>
  </si>
  <si>
    <t>R200231.109-基层核算站业务经费</t>
  </si>
  <si>
    <t>109007-儋州市财政国库支付中心</t>
  </si>
  <si>
    <t xml:space="preserve"> 保证乡镇会计核算站正常运转</t>
  </si>
  <si>
    <t xml:space="preserve">   03-物业管理</t>
  </si>
  <si>
    <t xml:space="preserve"> R200084.109-财政综合大楼物业管理费</t>
  </si>
  <si>
    <t xml:space="preserve"> 960,000.00</t>
  </si>
  <si>
    <t xml:space="preserve"> 电梯正常安全运行</t>
  </si>
  <si>
    <t xml:space="preserve"> 3台电梯</t>
  </si>
  <si>
    <t xml:space="preserve"> 环境整洁卫生</t>
  </si>
  <si>
    <t xml:space="preserve"> 电梯正常安全运行率</t>
  </si>
  <si>
    <t xml:space="preserve"> 环境卫生整洁率</t>
  </si>
  <si>
    <t xml:space="preserve">   05-信息化建设</t>
  </si>
  <si>
    <t xml:space="preserve"> T203844.109-财政档案管理系统安装项目</t>
  </si>
  <si>
    <t xml:space="preserve"> 400,000.00</t>
  </si>
  <si>
    <t xml:space="preserve">   06-正常运转</t>
  </si>
  <si>
    <t xml:space="preserve"> R200799.109-财政业务培训费</t>
  </si>
  <si>
    <t xml:space="preserve"> 700,000.00</t>
  </si>
  <si>
    <t xml:space="preserve"> 培训期数</t>
  </si>
  <si>
    <t xml:space="preserve"> 培训期数12期</t>
  </si>
  <si>
    <t xml:space="preserve"> 培训人次</t>
  </si>
  <si>
    <t xml:space="preserve"> 培训人次5020人次</t>
  </si>
  <si>
    <t xml:space="preserve"> 培训目标达成率</t>
  </si>
  <si>
    <t xml:space="preserve"> T202310.109-综合业务经费</t>
  </si>
  <si>
    <t xml:space="preserve"> 确保国库支付中心日常工作正常运行</t>
  </si>
  <si>
    <t xml:space="preserve"> T202758.109-财政综合工作经费</t>
  </si>
  <si>
    <t xml:space="preserve"> 800,000.00</t>
  </si>
  <si>
    <t xml:space="preserve"> 更换、购置办公桌椅及计算机、复印机等</t>
  </si>
  <si>
    <t xml:space="preserve"> 日常办公使用率</t>
  </si>
  <si>
    <t xml:space="preserve"> 15-其他职能</t>
  </si>
  <si>
    <t xml:space="preserve">   01-其他</t>
  </si>
  <si>
    <t xml:space="preserve"> R200273.109-聘请中介机构建帐费</t>
  </si>
  <si>
    <t xml:space="preserve"> 部份预算单位由于历史原因账务不完整无法接交，因此须聘请有资质的中介机构进行建帐。</t>
  </si>
  <si>
    <t xml:space="preserve"> R202101.109-国库支付改革工作及培训</t>
  </si>
  <si>
    <t xml:space="preserve"> 完成国库支付改革、电子支付改革、政府财务报告及培训工作</t>
  </si>
  <si>
    <t xml:space="preserve"> T203841.109-财政综合大楼楼顶防水项目</t>
  </si>
  <si>
    <t xml:space="preserve"> 220,000.00</t>
  </si>
  <si>
    <t xml:space="preserve"> T203842.109-财政综合大楼消防设施整改项目</t>
  </si>
  <si>
    <t xml:space="preserve"> 250,000.00</t>
  </si>
  <si>
    <t xml:space="preserve"> T203843.109-财政大楼楼顶字灯改造项目</t>
  </si>
  <si>
    <t xml:space="preserve"> 300,000.00</t>
  </si>
  <si>
    <t xml:space="preserve"> T203845.109-新州财政所业务用房及干部周转房项目</t>
  </si>
  <si>
    <t xml:space="preserve"> F-发展建设类</t>
  </si>
  <si>
    <t xml:space="preserve"> 1,800,000.00</t>
  </si>
  <si>
    <t xml:space="preserve"> T204184.109-农村“三资”业务培训费</t>
  </si>
  <si>
    <t xml:space="preserve"> 150,000.00</t>
  </si>
  <si>
    <t xml:space="preserve"> 完成村级会计培训工作，提高村级会计工作质量。</t>
  </si>
  <si>
    <t>完成率</t>
  </si>
  <si>
    <t>T204208.109-债券发行服务费</t>
  </si>
  <si>
    <t>支付率</t>
  </si>
  <si>
    <t>发行率</t>
  </si>
  <si>
    <t>109-定点会议场所委托业务费</t>
  </si>
  <si>
    <t>开展定点会议场所采购工作</t>
  </si>
  <si>
    <t>3-20家酒店</t>
  </si>
  <si>
    <t>完成定点会议场所采购</t>
  </si>
  <si>
    <t>为各机关事业单位召开一至四类会议提供场所</t>
  </si>
  <si>
    <t>109-珠联公司欠款律师委托费、案件受理费</t>
  </si>
  <si>
    <t>起诉珠联公司</t>
  </si>
  <si>
    <t>委托律师诉讼</t>
  </si>
  <si>
    <t>法院案件受理</t>
  </si>
  <si>
    <t>签订委托协议，支付律师委托费</t>
  </si>
  <si>
    <t>支付案件受理费，法院受理案件</t>
  </si>
  <si>
    <t xml:space="preserve"> 20-行政业务</t>
  </si>
  <si>
    <t xml:space="preserve"> 368,100.00</t>
  </si>
  <si>
    <t xml:space="preserve">   03-综合办公经费</t>
  </si>
  <si>
    <t xml:space="preserve"> T200064.109-办公设备购置</t>
  </si>
  <si>
    <t xml:space="preserve"> 改善办公环境，提高办公质量</t>
  </si>
  <si>
    <t xml:space="preserve"> 购置率</t>
  </si>
  <si>
    <t>109.PPP项目前期工作经费</t>
  </si>
  <si>
    <t>109029-儋州市政府与社会资本合作管理中心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</si>
</sst>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"/>
    <numFmt numFmtId="177" formatCode="#,##0.00;[Red]#,##0.00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0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2" borderId="18" applyNumberFormat="0" applyAlignment="0" applyProtection="0">
      <alignment vertical="center"/>
    </xf>
    <xf numFmtId="0" fontId="21" fillId="2" borderId="14" applyNumberFormat="0" applyAlignment="0" applyProtection="0">
      <alignment vertical="center"/>
    </xf>
    <xf numFmtId="0" fontId="22" fillId="12" borderId="1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177" fontId="3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 wrapText="1" shrinkToFit="1"/>
    </xf>
    <xf numFmtId="177" fontId="4" fillId="0" borderId="0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177" fontId="2" fillId="0" borderId="1" xfId="0" applyNumberFormat="1" applyFont="1" applyFill="1" applyBorder="1" applyAlignment="1">
      <alignment horizontal="right" vertical="center" wrapText="1"/>
    </xf>
    <xf numFmtId="177" fontId="1" fillId="0" borderId="1" xfId="0" applyNumberFormat="1" applyFont="1" applyFill="1" applyBorder="1" applyAlignment="1">
      <alignment horizontal="right" vertical="center" wrapText="1" shrinkToFit="1"/>
    </xf>
    <xf numFmtId="49" fontId="5" fillId="0" borderId="0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NumberFormat="1" applyFill="1" applyAlignment="1">
      <alignment vertical="center" wrapText="1"/>
    </xf>
    <xf numFmtId="177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/>
    </xf>
    <xf numFmtId="177" fontId="0" fillId="2" borderId="4" xfId="0" applyNumberFormat="1" applyFont="1" applyFill="1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Fill="1" applyBorder="1" applyAlignment="1">
      <alignment vertical="center" wrapText="1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77" fontId="0" fillId="0" borderId="0" xfId="0" applyNumberFormat="1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7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176" fontId="0" fillId="0" borderId="1" xfId="0" applyNumberFormat="1" applyBorder="1">
      <alignment vertical="center"/>
    </xf>
    <xf numFmtId="49" fontId="0" fillId="2" borderId="1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176" fontId="0" fillId="0" borderId="2" xfId="0" applyNumberFormat="1" applyBorder="1">
      <alignment vertical="center"/>
    </xf>
    <xf numFmtId="49" fontId="0" fillId="2" borderId="11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176" fontId="0" fillId="0" borderId="1" xfId="0" applyNumberFormat="1" applyFon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NumberFormat="1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 wrapText="1"/>
    </xf>
    <xf numFmtId="176" fontId="0" fillId="0" borderId="3" xfId="0" applyNumberFormat="1" applyBorder="1">
      <alignment vertical="center"/>
    </xf>
    <xf numFmtId="0" fontId="0" fillId="0" borderId="0" xfId="0" applyBorder="1" applyAlignment="1">
      <alignment horizontal="right" vertical="center"/>
    </xf>
    <xf numFmtId="49" fontId="0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19" workbookViewId="0">
      <selection activeCell="E14" sqref="E14"/>
    </sheetView>
  </sheetViews>
  <sheetFormatPr defaultColWidth="9" defaultRowHeight="24.95" customHeight="1" outlineLevelCol="5"/>
  <cols>
    <col min="1" max="1" width="28.125" customWidth="1"/>
    <col min="2" max="2" width="14.625" customWidth="1"/>
    <col min="3" max="3" width="32.125" customWidth="1"/>
    <col min="4" max="4" width="17.12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32" t="s">
        <v>1</v>
      </c>
      <c r="B2" s="32"/>
      <c r="C2" s="32"/>
      <c r="D2" s="32"/>
      <c r="E2" s="32"/>
      <c r="F2" s="32"/>
    </row>
    <row r="3" ht="26.25" customHeight="1" spans="1:6">
      <c r="A3" s="35" t="s">
        <v>2</v>
      </c>
      <c r="B3" s="32"/>
      <c r="C3" s="32"/>
      <c r="D3" s="32"/>
      <c r="E3" s="32"/>
      <c r="F3" s="79" t="s">
        <v>3</v>
      </c>
    </row>
    <row r="4" customHeight="1" spans="1:6">
      <c r="A4" s="45" t="s">
        <v>4</v>
      </c>
      <c r="B4" s="45"/>
      <c r="C4" s="45" t="s">
        <v>5</v>
      </c>
      <c r="D4" s="45"/>
      <c r="E4" s="45"/>
      <c r="F4" s="45"/>
    </row>
    <row r="5" customHeight="1" spans="1:6">
      <c r="A5" s="45" t="s">
        <v>6</v>
      </c>
      <c r="B5" s="45" t="s">
        <v>7</v>
      </c>
      <c r="C5" s="45" t="s">
        <v>6</v>
      </c>
      <c r="D5" s="45" t="s">
        <v>8</v>
      </c>
      <c r="E5" s="45" t="s">
        <v>9</v>
      </c>
      <c r="F5" s="45" t="s">
        <v>10</v>
      </c>
    </row>
    <row r="6" customHeight="1" spans="1:6">
      <c r="A6" s="64" t="s">
        <v>11</v>
      </c>
      <c r="B6" s="58"/>
      <c r="C6" s="64" t="s">
        <v>12</v>
      </c>
      <c r="D6" s="58"/>
      <c r="E6" s="58"/>
      <c r="F6" s="58"/>
    </row>
    <row r="7" customHeight="1" spans="1:6">
      <c r="A7" s="64" t="s">
        <v>13</v>
      </c>
      <c r="B7" s="58">
        <v>55000326.34</v>
      </c>
      <c r="C7" s="80" t="s">
        <v>14</v>
      </c>
      <c r="D7" s="58">
        <f>SUM(E7:F7)</f>
        <v>42910484.6</v>
      </c>
      <c r="E7" s="58">
        <v>42910484.6</v>
      </c>
      <c r="F7" s="58"/>
    </row>
    <row r="8" customHeight="1" spans="1:6">
      <c r="A8" s="64" t="s">
        <v>15</v>
      </c>
      <c r="B8" s="58">
        <v>6195000</v>
      </c>
      <c r="C8" s="80" t="s">
        <v>16</v>
      </c>
      <c r="D8" s="58"/>
      <c r="E8" s="58"/>
      <c r="F8" s="58"/>
    </row>
    <row r="9" customHeight="1" spans="1:6">
      <c r="A9" s="64"/>
      <c r="B9" s="58"/>
      <c r="C9" s="80" t="s">
        <v>17</v>
      </c>
      <c r="D9" s="58"/>
      <c r="E9" s="58"/>
      <c r="F9" s="58"/>
    </row>
    <row r="10" customHeight="1" spans="1:6">
      <c r="A10" s="64"/>
      <c r="B10" s="58" t="s">
        <v>18</v>
      </c>
      <c r="C10" s="80" t="s">
        <v>19</v>
      </c>
      <c r="D10" s="58"/>
      <c r="E10" s="58"/>
      <c r="F10" s="58"/>
    </row>
    <row r="11" customHeight="1" spans="1:6">
      <c r="A11" s="64"/>
      <c r="B11" s="58"/>
      <c r="C11" s="80" t="s">
        <v>20</v>
      </c>
      <c r="D11" s="58">
        <f t="shared" ref="D11:D16" si="0">SUM(E11:F11)</f>
        <v>700000</v>
      </c>
      <c r="E11" s="58">
        <v>700000</v>
      </c>
      <c r="F11" s="58"/>
    </row>
    <row r="12" customHeight="1" spans="1:6">
      <c r="A12" s="64"/>
      <c r="B12" s="58"/>
      <c r="C12" s="80" t="s">
        <v>21</v>
      </c>
      <c r="D12" s="58"/>
      <c r="E12" s="58"/>
      <c r="F12" s="58"/>
    </row>
    <row r="13" customHeight="1" spans="1:6">
      <c r="A13" s="64"/>
      <c r="B13" s="58"/>
      <c r="C13" s="80" t="s">
        <v>22</v>
      </c>
      <c r="D13" s="58"/>
      <c r="E13" s="58"/>
      <c r="F13" s="58"/>
    </row>
    <row r="14" customHeight="1" spans="1:6">
      <c r="A14" s="64"/>
      <c r="B14" s="58"/>
      <c r="C14" s="80" t="s">
        <v>23</v>
      </c>
      <c r="D14" s="58">
        <f t="shared" ref="D14:D18" si="1">SUM(E14:F14)</f>
        <v>4408326</v>
      </c>
      <c r="E14" s="58">
        <v>4408326</v>
      </c>
      <c r="F14" s="58"/>
    </row>
    <row r="15" customHeight="1" spans="1:6">
      <c r="A15" s="64"/>
      <c r="B15" s="58"/>
      <c r="C15" s="80" t="s">
        <v>24</v>
      </c>
      <c r="D15" s="58"/>
      <c r="E15" s="58"/>
      <c r="F15" s="58"/>
    </row>
    <row r="16" customHeight="1" spans="1:6">
      <c r="A16" s="64"/>
      <c r="B16" s="58"/>
      <c r="C16" s="80" t="s">
        <v>25</v>
      </c>
      <c r="D16" s="58">
        <f>SUM(E16:F16)</f>
        <v>4215671.04</v>
      </c>
      <c r="E16" s="58">
        <v>4215671.04</v>
      </c>
      <c r="F16" s="58"/>
    </row>
    <row r="17" customHeight="1" spans="1:6">
      <c r="A17" s="64"/>
      <c r="B17" s="58"/>
      <c r="C17" s="80" t="s">
        <v>26</v>
      </c>
      <c r="D17" s="58"/>
      <c r="E17" s="58"/>
      <c r="F17" s="58"/>
    </row>
    <row r="18" customHeight="1" spans="1:6">
      <c r="A18" s="64"/>
      <c r="B18" s="58"/>
      <c r="C18" s="80" t="s">
        <v>27</v>
      </c>
      <c r="D18" s="58">
        <f>SUM(E18:F18)</f>
        <v>6195000</v>
      </c>
      <c r="E18" s="58"/>
      <c r="F18" s="58">
        <v>6195000</v>
      </c>
    </row>
    <row r="19" customHeight="1" spans="1:6">
      <c r="A19" s="64"/>
      <c r="B19" s="58"/>
      <c r="C19" s="80" t="s">
        <v>28</v>
      </c>
      <c r="D19" s="58"/>
      <c r="E19" s="58"/>
      <c r="F19" s="58"/>
    </row>
    <row r="20" customHeight="1" spans="1:6">
      <c r="A20" s="64"/>
      <c r="B20" s="58"/>
      <c r="C20" s="80" t="s">
        <v>29</v>
      </c>
      <c r="D20" s="58"/>
      <c r="E20" s="58"/>
      <c r="F20" s="58"/>
    </row>
    <row r="21" customHeight="1" spans="1:6">
      <c r="A21" s="64"/>
      <c r="B21" s="58"/>
      <c r="C21" s="80" t="s">
        <v>30</v>
      </c>
      <c r="D21" s="58"/>
      <c r="E21" s="58"/>
      <c r="F21" s="58"/>
    </row>
    <row r="22" customHeight="1" spans="1:6">
      <c r="A22" s="64"/>
      <c r="B22" s="58"/>
      <c r="C22" s="80" t="s">
        <v>31</v>
      </c>
      <c r="D22" s="58"/>
      <c r="E22" s="58"/>
      <c r="F22" s="58"/>
    </row>
    <row r="23" customHeight="1" spans="1:6">
      <c r="A23" s="64"/>
      <c r="B23" s="58"/>
      <c r="C23" s="80" t="s">
        <v>32</v>
      </c>
      <c r="D23" s="58"/>
      <c r="E23" s="58"/>
      <c r="F23" s="58"/>
    </row>
    <row r="24" customHeight="1" spans="1:6">
      <c r="A24" s="64"/>
      <c r="B24" s="58"/>
      <c r="C24" s="80" t="s">
        <v>33</v>
      </c>
      <c r="D24" s="58"/>
      <c r="E24" s="58"/>
      <c r="F24" s="58"/>
    </row>
    <row r="25" customHeight="1" spans="1:6">
      <c r="A25" s="64"/>
      <c r="B25" s="58"/>
      <c r="C25" s="80" t="s">
        <v>34</v>
      </c>
      <c r="D25" s="58"/>
      <c r="E25" s="58"/>
      <c r="F25" s="58"/>
    </row>
    <row r="26" customHeight="1" spans="1:6">
      <c r="A26" s="64"/>
      <c r="B26" s="58"/>
      <c r="C26" s="80" t="s">
        <v>35</v>
      </c>
      <c r="D26" s="58">
        <f>SUM(E26:F26)</f>
        <v>2765844.7</v>
      </c>
      <c r="E26" s="58">
        <v>2765844.7</v>
      </c>
      <c r="F26" s="58"/>
    </row>
    <row r="27" customHeight="1" spans="1:6">
      <c r="A27" s="64"/>
      <c r="B27" s="58"/>
      <c r="C27" s="80" t="s">
        <v>36</v>
      </c>
      <c r="D27" s="58"/>
      <c r="E27" s="58"/>
      <c r="F27" s="58"/>
    </row>
    <row r="28" customHeight="1" spans="1:6">
      <c r="A28" s="64"/>
      <c r="B28" s="58"/>
      <c r="C28" s="80" t="s">
        <v>37</v>
      </c>
      <c r="D28" s="58"/>
      <c r="E28" s="58"/>
      <c r="F28" s="58"/>
    </row>
    <row r="29" customHeight="1" spans="1:6">
      <c r="A29" s="64"/>
      <c r="B29" s="58"/>
      <c r="C29" s="80" t="s">
        <v>38</v>
      </c>
      <c r="D29" s="58"/>
      <c r="E29" s="58"/>
      <c r="F29" s="58"/>
    </row>
    <row r="30" customHeight="1" spans="1:6">
      <c r="A30" s="64"/>
      <c r="B30" s="58"/>
      <c r="C30" s="80" t="s">
        <v>39</v>
      </c>
      <c r="D30" s="58"/>
      <c r="E30" s="58"/>
      <c r="F30" s="58"/>
    </row>
    <row r="31" customHeight="1" spans="1:6">
      <c r="A31" s="64"/>
      <c r="B31" s="58"/>
      <c r="C31" s="80" t="s">
        <v>40</v>
      </c>
      <c r="D31" s="58"/>
      <c r="E31" s="58"/>
      <c r="F31" s="58"/>
    </row>
    <row r="32" customHeight="1" spans="1:6">
      <c r="A32" s="64"/>
      <c r="B32" s="58"/>
      <c r="C32" s="80" t="s">
        <v>41</v>
      </c>
      <c r="D32" s="58"/>
      <c r="E32" s="58"/>
      <c r="F32" s="58"/>
    </row>
    <row r="33" ht="39" customHeight="1" spans="1:6">
      <c r="A33" s="64"/>
      <c r="B33" s="58"/>
      <c r="C33" s="80" t="s">
        <v>42</v>
      </c>
      <c r="D33" s="58"/>
      <c r="E33" s="58"/>
      <c r="F33" s="58"/>
    </row>
    <row r="34" ht="53" customHeight="1" spans="1:6">
      <c r="A34" s="64" t="s">
        <v>43</v>
      </c>
      <c r="B34" s="58">
        <f t="shared" ref="B34:F34" si="2">SUM(B6:B33)</f>
        <v>61195326.34</v>
      </c>
      <c r="C34" s="80" t="s">
        <v>44</v>
      </c>
      <c r="D34" s="58">
        <f>SUM(E34:F34)</f>
        <v>61195326.34</v>
      </c>
      <c r="E34" s="58">
        <f>SUM(E6:E33)</f>
        <v>55000326.34</v>
      </c>
      <c r="F34" s="58">
        <f>SUM(F6:F33)</f>
        <v>6195000</v>
      </c>
    </row>
  </sheetData>
  <mergeCells count="3">
    <mergeCell ref="A2:F2"/>
    <mergeCell ref="A4:B4"/>
    <mergeCell ref="C4:F4"/>
  </mergeCells>
  <printOptions horizontalCentered="1"/>
  <pageMargins left="0.432638888888889" right="0.0388888888888889" top="0.747916666666667" bottom="0.747916666666667" header="0.313888888888889" footer="0.313888888888889"/>
  <pageSetup paperSize="9" scale="7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F10" sqref="F10"/>
    </sheetView>
  </sheetViews>
  <sheetFormatPr defaultColWidth="15.625" defaultRowHeight="24.95" customHeight="1" outlineLevelCol="4"/>
  <cols>
    <col min="1" max="1" width="15.625" style="68"/>
    <col min="2" max="2" width="20.75" style="30" customWidth="1"/>
    <col min="3" max="5" width="16"/>
  </cols>
  <sheetData>
    <row r="1" customHeight="1" spans="1:1">
      <c r="A1" t="s">
        <v>45</v>
      </c>
    </row>
    <row r="2" customHeight="1" spans="1:5">
      <c r="A2" s="32" t="s">
        <v>46</v>
      </c>
      <c r="B2" s="33"/>
      <c r="C2" s="32"/>
      <c r="D2" s="32"/>
      <c r="E2" s="32"/>
    </row>
    <row r="3" customHeight="1" spans="1:5">
      <c r="A3" s="35" t="s">
        <v>2</v>
      </c>
      <c r="B3" s="33"/>
      <c r="C3" s="32"/>
      <c r="D3" s="32"/>
      <c r="E3" s="55" t="s">
        <v>3</v>
      </c>
    </row>
    <row r="4" customHeight="1" spans="1:5">
      <c r="A4" s="45" t="s">
        <v>47</v>
      </c>
      <c r="B4" s="46"/>
      <c r="C4" s="45" t="s">
        <v>48</v>
      </c>
      <c r="D4" s="45"/>
      <c r="E4" s="45"/>
    </row>
    <row r="5" s="67" customFormat="1" customHeight="1" spans="1:5">
      <c r="A5" s="45" t="s">
        <v>49</v>
      </c>
      <c r="B5" s="46" t="s">
        <v>50</v>
      </c>
      <c r="C5" s="45" t="s">
        <v>51</v>
      </c>
      <c r="D5" s="45" t="s">
        <v>52</v>
      </c>
      <c r="E5" s="45" t="s">
        <v>53</v>
      </c>
    </row>
    <row r="6" customHeight="1" spans="1:5">
      <c r="A6" s="42">
        <v>2010601</v>
      </c>
      <c r="B6" s="43" t="s">
        <v>54</v>
      </c>
      <c r="C6" s="58">
        <f t="shared" ref="C6:C11" si="0">D6+E6</f>
        <v>31662936.9</v>
      </c>
      <c r="D6" s="58">
        <v>31662936.9</v>
      </c>
      <c r="E6" s="58"/>
    </row>
    <row r="7" customHeight="1" spans="1:5">
      <c r="A7" s="42">
        <v>2010602</v>
      </c>
      <c r="B7" s="43" t="s">
        <v>55</v>
      </c>
      <c r="C7" s="58">
        <f t="shared" si="0"/>
        <v>902000</v>
      </c>
      <c r="D7" s="58"/>
      <c r="E7" s="58">
        <v>902000</v>
      </c>
    </row>
    <row r="8" customHeight="1" spans="1:5">
      <c r="A8" s="42">
        <v>2010607</v>
      </c>
      <c r="B8" s="43" t="s">
        <v>56</v>
      </c>
      <c r="C8" s="58">
        <f t="shared" si="0"/>
        <v>610000</v>
      </c>
      <c r="D8" s="58"/>
      <c r="E8" s="58">
        <v>610000</v>
      </c>
    </row>
    <row r="9" customHeight="1" spans="1:5">
      <c r="A9" s="42">
        <v>2010650</v>
      </c>
      <c r="B9" s="43" t="s">
        <v>57</v>
      </c>
      <c r="C9" s="58">
        <f t="shared" si="0"/>
        <v>1167447.7</v>
      </c>
      <c r="D9" s="58">
        <v>1167447.7</v>
      </c>
      <c r="E9" s="58"/>
    </row>
    <row r="10" customHeight="1" spans="1:5">
      <c r="A10" s="42">
        <v>2010699</v>
      </c>
      <c r="B10" s="43" t="s">
        <v>58</v>
      </c>
      <c r="C10" s="58">
        <f t="shared" si="0"/>
        <v>8568100</v>
      </c>
      <c r="D10" s="58"/>
      <c r="E10" s="58">
        <v>8568100</v>
      </c>
    </row>
    <row r="11" customHeight="1" spans="1:5">
      <c r="A11" s="42">
        <v>2050803</v>
      </c>
      <c r="B11" s="43" t="s">
        <v>59</v>
      </c>
      <c r="C11" s="58">
        <f t="shared" si="0"/>
        <v>700000</v>
      </c>
      <c r="D11" s="58"/>
      <c r="E11" s="58">
        <v>700000</v>
      </c>
    </row>
    <row r="12" customHeight="1" spans="1:5">
      <c r="A12" s="42">
        <v>2080501</v>
      </c>
      <c r="B12" s="43" t="s">
        <v>60</v>
      </c>
      <c r="C12" s="58">
        <f t="shared" ref="C12:C18" si="1">D12+E12</f>
        <v>120366</v>
      </c>
      <c r="D12" s="58">
        <v>120366</v>
      </c>
      <c r="E12" s="58"/>
    </row>
    <row r="13" customHeight="1" spans="1:5">
      <c r="A13" s="42">
        <v>2080505</v>
      </c>
      <c r="B13" s="43" t="s">
        <v>61</v>
      </c>
      <c r="C13" s="58">
        <f t="shared" si="1"/>
        <v>4172880</v>
      </c>
      <c r="D13" s="58">
        <v>4172880</v>
      </c>
      <c r="E13" s="58"/>
    </row>
    <row r="14" customHeight="1" spans="1:5">
      <c r="A14" s="42">
        <v>2080899</v>
      </c>
      <c r="B14" s="43" t="s">
        <v>62</v>
      </c>
      <c r="C14" s="58">
        <f t="shared" si="1"/>
        <v>115080</v>
      </c>
      <c r="D14" s="58">
        <v>115080</v>
      </c>
      <c r="E14" s="58"/>
    </row>
    <row r="15" customHeight="1" spans="1:5">
      <c r="A15" s="42">
        <v>2101101</v>
      </c>
      <c r="B15" s="43" t="s">
        <v>63</v>
      </c>
      <c r="C15" s="58">
        <f t="shared" si="1"/>
        <v>968984.4</v>
      </c>
      <c r="D15" s="58">
        <v>968984.4</v>
      </c>
      <c r="E15" s="58"/>
    </row>
    <row r="16" customHeight="1" spans="1:5">
      <c r="A16" s="42">
        <v>2101102</v>
      </c>
      <c r="B16" s="43" t="s">
        <v>64</v>
      </c>
      <c r="C16" s="58">
        <f t="shared" si="1"/>
        <v>38213.4</v>
      </c>
      <c r="D16" s="58">
        <v>38213.4</v>
      </c>
      <c r="E16" s="58"/>
    </row>
    <row r="17" customHeight="1" spans="1:5">
      <c r="A17" s="42">
        <v>2101103</v>
      </c>
      <c r="B17" s="43" t="s">
        <v>65</v>
      </c>
      <c r="C17" s="58">
        <f t="shared" si="1"/>
        <v>3208473.24</v>
      </c>
      <c r="D17" s="58">
        <v>3208473.24</v>
      </c>
      <c r="E17" s="58"/>
    </row>
    <row r="18" customHeight="1" spans="1:5">
      <c r="A18" s="42">
        <v>2210201</v>
      </c>
      <c r="B18" s="43" t="s">
        <v>66</v>
      </c>
      <c r="C18" s="58">
        <f t="shared" si="1"/>
        <v>2765844.7</v>
      </c>
      <c r="D18" s="58">
        <v>2765844.7</v>
      </c>
      <c r="E18" s="58"/>
    </row>
    <row r="19" customHeight="1" spans="1:5">
      <c r="A19" s="45" t="s">
        <v>8</v>
      </c>
      <c r="B19" s="46"/>
      <c r="C19" s="58">
        <f>SUM(C6:C18)</f>
        <v>55000326.34</v>
      </c>
      <c r="D19" s="58">
        <f>SUM(D6:D18)</f>
        <v>44220226.34</v>
      </c>
      <c r="E19" s="58">
        <f>SUM(E6:E18)</f>
        <v>10780100</v>
      </c>
    </row>
  </sheetData>
  <mergeCells count="4">
    <mergeCell ref="A2:E2"/>
    <mergeCell ref="A4:B4"/>
    <mergeCell ref="C4:E4"/>
    <mergeCell ref="A19:B19"/>
  </mergeCells>
  <printOptions horizontalCentered="1"/>
  <pageMargins left="0.904166666666667" right="0.707638888888889" top="0.747916666666667" bottom="0.747916666666667" header="0.313888888888889" footer="0.313888888888889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A19" workbookViewId="0">
      <selection activeCell="F23" sqref="F23"/>
    </sheetView>
  </sheetViews>
  <sheetFormatPr defaultColWidth="15.625" defaultRowHeight="24.95" customHeight="1" outlineLevelCol="4"/>
  <cols>
    <col min="1" max="1" width="18.25" style="68" customWidth="1"/>
    <col min="2" max="2" width="15.625" style="30"/>
    <col min="3" max="3" width="16"/>
    <col min="4" max="4" width="15.75" customWidth="1"/>
  </cols>
  <sheetData>
    <row r="1" customHeight="1" spans="1:1">
      <c r="A1" t="s">
        <v>67</v>
      </c>
    </row>
    <row r="2" customHeight="1" spans="1:5">
      <c r="A2" s="32" t="s">
        <v>68</v>
      </c>
      <c r="B2" s="33"/>
      <c r="C2" s="32"/>
      <c r="D2" s="32"/>
      <c r="E2" s="32"/>
    </row>
    <row r="3" customHeight="1" spans="1:5">
      <c r="A3" s="35" t="s">
        <v>2</v>
      </c>
      <c r="E3" s="55" t="s">
        <v>3</v>
      </c>
    </row>
    <row r="4" customHeight="1" spans="1:5">
      <c r="A4" s="45" t="s">
        <v>69</v>
      </c>
      <c r="B4" s="46"/>
      <c r="C4" s="45" t="s">
        <v>70</v>
      </c>
      <c r="D4" s="45"/>
      <c r="E4" s="45"/>
    </row>
    <row r="5" s="67" customFormat="1" customHeight="1" spans="1:5">
      <c r="A5" s="45" t="s">
        <v>49</v>
      </c>
      <c r="B5" s="46" t="s">
        <v>50</v>
      </c>
      <c r="C5" s="45" t="s">
        <v>8</v>
      </c>
      <c r="D5" s="45" t="s">
        <v>71</v>
      </c>
      <c r="E5" s="45" t="s">
        <v>72</v>
      </c>
    </row>
    <row r="6" customHeight="1" spans="1:5">
      <c r="A6" s="42">
        <v>30101</v>
      </c>
      <c r="B6" s="43" t="s">
        <v>73</v>
      </c>
      <c r="C6" s="58">
        <f>D6+E6</f>
        <v>11849385.6</v>
      </c>
      <c r="D6" s="73">
        <v>11849385.6</v>
      </c>
      <c r="E6" s="58"/>
    </row>
    <row r="7" customHeight="1" spans="1:5">
      <c r="A7" s="42">
        <v>30102</v>
      </c>
      <c r="B7" s="43" t="s">
        <v>74</v>
      </c>
      <c r="C7" s="58">
        <f t="shared" ref="C7:C24" si="0">D7+E7</f>
        <v>8807760</v>
      </c>
      <c r="D7" s="73">
        <v>8807760</v>
      </c>
      <c r="E7" s="58"/>
    </row>
    <row r="8" customHeight="1" spans="1:5">
      <c r="A8" s="42">
        <v>30103</v>
      </c>
      <c r="B8" s="43" t="s">
        <v>75</v>
      </c>
      <c r="C8" s="58">
        <f t="shared" si="0"/>
        <v>949984.8</v>
      </c>
      <c r="D8" s="73">
        <v>949984.8</v>
      </c>
      <c r="E8" s="58"/>
    </row>
    <row r="9" customHeight="1" spans="1:5">
      <c r="A9" s="42">
        <v>30107</v>
      </c>
      <c r="B9" s="43" t="s">
        <v>76</v>
      </c>
      <c r="C9" s="58">
        <f t="shared" si="0"/>
        <v>1686440</v>
      </c>
      <c r="D9" s="73">
        <v>1686440</v>
      </c>
      <c r="E9" s="58"/>
    </row>
    <row r="10" customHeight="1" spans="1:5">
      <c r="A10" s="42">
        <v>30108</v>
      </c>
      <c r="B10" s="43" t="s">
        <v>77</v>
      </c>
      <c r="C10" s="58">
        <f t="shared" si="0"/>
        <v>4172880</v>
      </c>
      <c r="D10" s="73">
        <v>4172880</v>
      </c>
      <c r="E10" s="58"/>
    </row>
    <row r="11" customHeight="1" spans="1:5">
      <c r="A11" s="42">
        <v>30110</v>
      </c>
      <c r="B11" s="43" t="s">
        <v>78</v>
      </c>
      <c r="C11" s="58">
        <f t="shared" si="0"/>
        <v>947950.9</v>
      </c>
      <c r="D11" s="73">
        <v>947950.9</v>
      </c>
      <c r="E11" s="58"/>
    </row>
    <row r="12" customHeight="1" spans="1:5">
      <c r="A12" s="42">
        <v>30111</v>
      </c>
      <c r="B12" s="43" t="s">
        <v>79</v>
      </c>
      <c r="C12" s="58">
        <f t="shared" si="0"/>
        <v>3208473.24</v>
      </c>
      <c r="D12" s="73">
        <v>3208473.24</v>
      </c>
      <c r="E12" s="58"/>
    </row>
    <row r="13" customHeight="1" spans="1:5">
      <c r="A13" s="42">
        <v>30112</v>
      </c>
      <c r="B13" s="43" t="s">
        <v>80</v>
      </c>
      <c r="C13" s="58">
        <f t="shared" si="0"/>
        <v>143448.2</v>
      </c>
      <c r="D13" s="73">
        <v>143448.2</v>
      </c>
      <c r="E13" s="58"/>
    </row>
    <row r="14" customHeight="1" spans="1:5">
      <c r="A14" s="42">
        <v>30113</v>
      </c>
      <c r="B14" s="43" t="s">
        <v>66</v>
      </c>
      <c r="C14" s="58">
        <f t="shared" si="0"/>
        <v>2765844.7</v>
      </c>
      <c r="D14" s="58">
        <v>2765844.7</v>
      </c>
      <c r="E14" s="58"/>
    </row>
    <row r="15" customHeight="1" spans="1:5">
      <c r="A15" s="74">
        <v>30199</v>
      </c>
      <c r="B15" s="75" t="s">
        <v>81</v>
      </c>
      <c r="C15" s="62">
        <f t="shared" si="0"/>
        <v>840000</v>
      </c>
      <c r="D15" s="62">
        <v>840000</v>
      </c>
      <c r="E15" s="62"/>
    </row>
    <row r="16" customHeight="1" spans="1:5">
      <c r="A16" s="42">
        <v>30201</v>
      </c>
      <c r="B16" s="43" t="s">
        <v>82</v>
      </c>
      <c r="C16" s="58">
        <f t="shared" si="0"/>
        <v>3460000</v>
      </c>
      <c r="D16" s="58"/>
      <c r="E16" s="58">
        <v>3460000</v>
      </c>
    </row>
    <row r="17" customHeight="1" spans="1:5">
      <c r="A17" s="42">
        <v>30207</v>
      </c>
      <c r="B17" s="43" t="s">
        <v>83</v>
      </c>
      <c r="C17" s="58">
        <f t="shared" si="0"/>
        <v>314520</v>
      </c>
      <c r="D17" s="58"/>
      <c r="E17" s="58">
        <v>314520</v>
      </c>
    </row>
    <row r="18" customHeight="1" spans="1:5">
      <c r="A18" s="42">
        <v>30231</v>
      </c>
      <c r="B18" s="43" t="s">
        <v>84</v>
      </c>
      <c r="C18" s="58">
        <f t="shared" si="0"/>
        <v>90000</v>
      </c>
      <c r="D18" s="58"/>
      <c r="E18" s="58">
        <v>90000</v>
      </c>
    </row>
    <row r="19" customHeight="1" spans="1:5">
      <c r="A19" s="42">
        <v>30299</v>
      </c>
      <c r="B19" s="43" t="s">
        <v>85</v>
      </c>
      <c r="C19" s="58">
        <f t="shared" si="0"/>
        <v>2651968</v>
      </c>
      <c r="D19" s="58"/>
      <c r="E19" s="58">
        <v>2651968</v>
      </c>
    </row>
    <row r="20" customHeight="1" spans="1:5">
      <c r="A20" s="42">
        <v>30228</v>
      </c>
      <c r="B20" s="43" t="s">
        <v>86</v>
      </c>
      <c r="C20" s="58">
        <f t="shared" si="0"/>
        <v>433148.1</v>
      </c>
      <c r="D20" s="58"/>
      <c r="E20" s="58">
        <v>433148.1</v>
      </c>
    </row>
    <row r="21" customHeight="1" spans="1:5">
      <c r="A21" s="42">
        <v>30229</v>
      </c>
      <c r="B21" s="43" t="s">
        <v>87</v>
      </c>
      <c r="C21" s="58">
        <f t="shared" si="0"/>
        <v>9016.8</v>
      </c>
      <c r="D21" s="58"/>
      <c r="E21" s="58">
        <v>9016.8</v>
      </c>
    </row>
    <row r="22" customHeight="1" spans="1:5">
      <c r="A22" s="42">
        <v>30239</v>
      </c>
      <c r="B22" s="43" t="s">
        <v>88</v>
      </c>
      <c r="C22" s="58">
        <f t="shared" si="0"/>
        <v>1653960</v>
      </c>
      <c r="D22" s="58"/>
      <c r="E22" s="58">
        <v>1653960</v>
      </c>
    </row>
    <row r="23" customHeight="1" spans="1:5">
      <c r="A23" s="42">
        <v>30301</v>
      </c>
      <c r="B23" s="43" t="s">
        <v>89</v>
      </c>
      <c r="C23" s="58">
        <f t="shared" si="0"/>
        <v>120366</v>
      </c>
      <c r="D23" s="58">
        <v>120366</v>
      </c>
      <c r="E23" s="58"/>
    </row>
    <row r="24" customHeight="1" spans="1:5">
      <c r="A24" s="42">
        <v>30305</v>
      </c>
      <c r="B24" s="43" t="s">
        <v>90</v>
      </c>
      <c r="C24" s="58">
        <f t="shared" si="0"/>
        <v>115080</v>
      </c>
      <c r="D24" s="58">
        <v>115080</v>
      </c>
      <c r="E24" s="58"/>
    </row>
    <row r="25" customHeight="1" spans="1:5">
      <c r="A25" s="76" t="s">
        <v>8</v>
      </c>
      <c r="B25" s="77"/>
      <c r="C25" s="78">
        <f>SUM(C6:C24)</f>
        <v>44220226.34</v>
      </c>
      <c r="D25" s="78">
        <f>SUM(D6:D24)</f>
        <v>35607613.44</v>
      </c>
      <c r="E25" s="78">
        <f>SUM(E6:E24)</f>
        <v>8612612.9</v>
      </c>
    </row>
  </sheetData>
  <mergeCells count="4">
    <mergeCell ref="A2:E2"/>
    <mergeCell ref="A4:B4"/>
    <mergeCell ref="C4:E4"/>
    <mergeCell ref="A25:B25"/>
  </mergeCells>
  <printOptions horizontalCentered="1"/>
  <pageMargins left="0.904166666666667" right="0.707638888888889" top="0.747916666666667" bottom="0.747916666666667" header="0.313888888888889" footer="0.313888888888889"/>
  <pageSetup paperSize="9" orientation="portrait" horizontalDpi="600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I12" sqref="I12"/>
    </sheetView>
  </sheetViews>
  <sheetFormatPr defaultColWidth="15.625" defaultRowHeight="24.95" customHeight="1"/>
  <cols>
    <col min="1" max="1" width="12.125" customWidth="1"/>
    <col min="2" max="2" width="12.75" customWidth="1"/>
    <col min="3" max="3" width="12.625" customWidth="1"/>
    <col min="6" max="6" width="12.875" customWidth="1"/>
    <col min="7" max="7" width="12.1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91</v>
      </c>
    </row>
    <row r="2" ht="34.5" customHeight="1" spans="1:12">
      <c r="A2" s="32" t="s">
        <v>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customHeight="1" spans="1:12">
      <c r="A3" s="35" t="s">
        <v>2</v>
      </c>
      <c r="L3" s="55" t="s">
        <v>3</v>
      </c>
    </row>
    <row r="4" ht="29.25" customHeight="1" spans="1:12">
      <c r="A4" s="45" t="s">
        <v>93</v>
      </c>
      <c r="B4" s="45"/>
      <c r="C4" s="45"/>
      <c r="D4" s="45"/>
      <c r="E4" s="45"/>
      <c r="F4" s="45"/>
      <c r="G4" s="45" t="s">
        <v>48</v>
      </c>
      <c r="H4" s="45"/>
      <c r="I4" s="45"/>
      <c r="J4" s="45"/>
      <c r="K4" s="45"/>
      <c r="L4" s="45"/>
    </row>
    <row r="5" s="70" customFormat="1" customHeight="1" spans="1:12">
      <c r="A5" s="71" t="s">
        <v>8</v>
      </c>
      <c r="B5" s="71" t="s">
        <v>94</v>
      </c>
      <c r="C5" s="71" t="s">
        <v>95</v>
      </c>
      <c r="D5" s="71"/>
      <c r="E5" s="71"/>
      <c r="F5" s="71" t="s">
        <v>96</v>
      </c>
      <c r="G5" s="71" t="s">
        <v>8</v>
      </c>
      <c r="H5" s="71" t="s">
        <v>94</v>
      </c>
      <c r="I5" s="71" t="s">
        <v>95</v>
      </c>
      <c r="J5" s="71"/>
      <c r="K5" s="71"/>
      <c r="L5" s="71" t="s">
        <v>96</v>
      </c>
    </row>
    <row r="6" s="70" customFormat="1" customHeight="1" spans="1:12">
      <c r="A6" s="71"/>
      <c r="B6" s="71"/>
      <c r="C6" s="71" t="s">
        <v>51</v>
      </c>
      <c r="D6" s="71" t="s">
        <v>97</v>
      </c>
      <c r="E6" s="71" t="s">
        <v>98</v>
      </c>
      <c r="F6" s="71"/>
      <c r="G6" s="71"/>
      <c r="H6" s="71"/>
      <c r="I6" s="71" t="s">
        <v>51</v>
      </c>
      <c r="J6" s="71" t="s">
        <v>97</v>
      </c>
      <c r="K6" s="71" t="s">
        <v>98</v>
      </c>
      <c r="L6" s="71"/>
    </row>
    <row r="7" ht="39" customHeight="1" spans="1:12">
      <c r="A7" s="58">
        <f>B7+C7+F7</f>
        <v>748000</v>
      </c>
      <c r="B7" s="58">
        <v>0</v>
      </c>
      <c r="C7" s="58">
        <f>SUM(D7:E7)</f>
        <v>578000</v>
      </c>
      <c r="D7" s="58">
        <v>0</v>
      </c>
      <c r="E7" s="58">
        <v>578000</v>
      </c>
      <c r="F7" s="58">
        <v>170000</v>
      </c>
      <c r="G7" s="58">
        <f>H7+I7+L7</f>
        <v>728000</v>
      </c>
      <c r="H7" s="58">
        <v>0</v>
      </c>
      <c r="I7" s="58">
        <f>J7+K7</f>
        <v>578000</v>
      </c>
      <c r="J7" s="58">
        <v>0</v>
      </c>
      <c r="K7" s="58">
        <v>578000</v>
      </c>
      <c r="L7" s="58">
        <v>150000</v>
      </c>
    </row>
    <row r="8" ht="40.5" customHeight="1" spans="1:1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customHeight="1" spans="1:1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ht="26.25" customHeight="1" spans="1:1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80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A16" sqref="A16"/>
    </sheetView>
  </sheetViews>
  <sheetFormatPr defaultColWidth="15.625" defaultRowHeight="24.95" customHeight="1" outlineLevelCol="4"/>
  <cols>
    <col min="1" max="1" width="12.5" style="68" customWidth="1"/>
    <col min="2" max="2" width="29.25" style="30" customWidth="1"/>
    <col min="3" max="3" width="14.125" customWidth="1"/>
    <col min="4" max="4" width="13.875" customWidth="1"/>
    <col min="5" max="5" width="14.5" customWidth="1"/>
  </cols>
  <sheetData>
    <row r="1" customHeight="1" spans="1:1">
      <c r="A1" t="s">
        <v>99</v>
      </c>
    </row>
    <row r="2" s="66" customFormat="1" ht="47.25" customHeight="1" spans="1:5">
      <c r="A2" s="32" t="s">
        <v>100</v>
      </c>
      <c r="B2" s="33"/>
      <c r="C2" s="32"/>
      <c r="D2" s="32"/>
      <c r="E2" s="32"/>
    </row>
    <row r="3" customHeight="1" spans="1:5">
      <c r="A3" s="35" t="s">
        <v>2</v>
      </c>
      <c r="E3" s="55" t="s">
        <v>3</v>
      </c>
    </row>
    <row r="4" customHeight="1" spans="1:5">
      <c r="A4" s="45" t="s">
        <v>47</v>
      </c>
      <c r="B4" s="46"/>
      <c r="C4" s="45" t="s">
        <v>48</v>
      </c>
      <c r="D4" s="45"/>
      <c r="E4" s="45"/>
    </row>
    <row r="5" s="67" customFormat="1" customHeight="1" spans="1:5">
      <c r="A5" s="45" t="s">
        <v>49</v>
      </c>
      <c r="B5" s="46" t="s">
        <v>50</v>
      </c>
      <c r="C5" s="45" t="s">
        <v>51</v>
      </c>
      <c r="D5" s="45" t="s">
        <v>52</v>
      </c>
      <c r="E5" s="45" t="s">
        <v>53</v>
      </c>
    </row>
    <row r="6" ht="36" customHeight="1" spans="1:5">
      <c r="A6" s="42">
        <v>2120899</v>
      </c>
      <c r="B6" s="43" t="s">
        <v>101</v>
      </c>
      <c r="C6" s="69">
        <f>E6+D6</f>
        <v>6195000</v>
      </c>
      <c r="D6" s="58"/>
      <c r="E6" s="58">
        <v>6195000</v>
      </c>
    </row>
    <row r="7" customHeight="1" spans="1:5">
      <c r="A7" s="42"/>
      <c r="B7" s="43"/>
      <c r="C7" s="58"/>
      <c r="D7" s="58"/>
      <c r="E7" s="58"/>
    </row>
    <row r="8" customHeight="1" spans="1:5">
      <c r="A8" s="42"/>
      <c r="B8" s="43"/>
      <c r="C8" s="58"/>
      <c r="D8" s="58"/>
      <c r="E8" s="58"/>
    </row>
    <row r="9" customHeight="1" spans="1:5">
      <c r="A9" s="42"/>
      <c r="B9" s="43"/>
      <c r="C9" s="58"/>
      <c r="D9" s="58"/>
      <c r="E9" s="58"/>
    </row>
    <row r="10" customHeight="1" spans="1:5">
      <c r="A10" s="42"/>
      <c r="B10" s="43"/>
      <c r="C10" s="58"/>
      <c r="D10" s="58"/>
      <c r="E10" s="58"/>
    </row>
    <row r="11" customHeight="1" spans="1:5">
      <c r="A11" s="42"/>
      <c r="B11" s="43"/>
      <c r="C11" s="58"/>
      <c r="D11" s="58"/>
      <c r="E11" s="58"/>
    </row>
    <row r="12" customHeight="1" spans="1:5">
      <c r="A12" s="42"/>
      <c r="B12" s="43"/>
      <c r="C12" s="58"/>
      <c r="D12" s="58"/>
      <c r="E12" s="58"/>
    </row>
    <row r="13" customHeight="1" spans="1:5">
      <c r="A13" s="42"/>
      <c r="B13" s="43"/>
      <c r="C13" s="58"/>
      <c r="D13" s="58"/>
      <c r="E13" s="58"/>
    </row>
    <row r="14" customHeight="1" spans="1:5">
      <c r="A14" s="42"/>
      <c r="B14" s="43"/>
      <c r="C14" s="58"/>
      <c r="D14" s="58"/>
      <c r="E14" s="58"/>
    </row>
    <row r="15" customHeight="1" spans="1:5">
      <c r="A15" s="42"/>
      <c r="B15" s="43"/>
      <c r="C15" s="58"/>
      <c r="D15" s="58"/>
      <c r="E15" s="58"/>
    </row>
    <row r="16" customHeight="1" spans="1:5">
      <c r="A16" s="42"/>
      <c r="B16" s="43"/>
      <c r="C16" s="58"/>
      <c r="D16" s="58"/>
      <c r="E16" s="58"/>
    </row>
    <row r="17" customHeight="1" spans="1:5">
      <c r="A17" s="45" t="s">
        <v>8</v>
      </c>
      <c r="B17" s="46"/>
      <c r="C17" s="58">
        <f>SUM(C6:C16)</f>
        <v>6195000</v>
      </c>
      <c r="D17" s="58">
        <f>SUM(D6:D16)</f>
        <v>0</v>
      </c>
      <c r="E17" s="58">
        <f>SUM(E6:E16)</f>
        <v>6195000</v>
      </c>
    </row>
  </sheetData>
  <mergeCells count="4">
    <mergeCell ref="A2:E2"/>
    <mergeCell ref="A4:B4"/>
    <mergeCell ref="C4:E4"/>
    <mergeCell ref="A17:B17"/>
  </mergeCells>
  <printOptions horizontalCentered="1"/>
  <pageMargins left="0.904166666666667" right="0.707638888888889" top="0.747916666666667" bottom="0.747916666666667" header="0.313888888888889" footer="0.313888888888889"/>
  <pageSetup paperSize="9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workbookViewId="0">
      <selection activeCell="D27" sqref="D27"/>
    </sheetView>
  </sheetViews>
  <sheetFormatPr defaultColWidth="9" defaultRowHeight="24.95" customHeight="1" outlineLevelCol="3"/>
  <cols>
    <col min="1" max="1" width="28.5" customWidth="1"/>
    <col min="2" max="2" width="15.125" customWidth="1"/>
    <col min="3" max="3" width="36.125" customWidth="1"/>
    <col min="4" max="4" width="14.875" customWidth="1"/>
  </cols>
  <sheetData>
    <row r="1" customHeight="1" spans="1:1">
      <c r="A1" t="s">
        <v>102</v>
      </c>
    </row>
    <row r="2" ht="40.5" customHeight="1" spans="1:4">
      <c r="A2" s="32" t="s">
        <v>103</v>
      </c>
      <c r="B2" s="32"/>
      <c r="C2" s="32"/>
      <c r="D2" s="32"/>
    </row>
    <row r="3" customHeight="1" spans="1:4">
      <c r="A3" s="35" t="s">
        <v>2</v>
      </c>
      <c r="D3" s="55" t="s">
        <v>3</v>
      </c>
    </row>
    <row r="4" customHeight="1" spans="1:4">
      <c r="A4" s="56" t="s">
        <v>104</v>
      </c>
      <c r="B4" s="56"/>
      <c r="C4" s="56" t="s">
        <v>105</v>
      </c>
      <c r="D4" s="56"/>
    </row>
    <row r="5" customHeight="1" spans="1:4">
      <c r="A5" s="56" t="s">
        <v>106</v>
      </c>
      <c r="B5" s="56" t="s">
        <v>107</v>
      </c>
      <c r="C5" s="56" t="s">
        <v>106</v>
      </c>
      <c r="D5" s="56" t="s">
        <v>107</v>
      </c>
    </row>
    <row r="6" ht="20.1" customHeight="1" spans="1:4">
      <c r="A6" s="57" t="s">
        <v>108</v>
      </c>
      <c r="B6" s="58">
        <v>55000326.34</v>
      </c>
      <c r="C6" s="57" t="s">
        <v>109</v>
      </c>
      <c r="D6" s="58">
        <v>42910484.6</v>
      </c>
    </row>
    <row r="7" ht="20.1" customHeight="1" spans="1:4">
      <c r="A7" s="59" t="s">
        <v>110</v>
      </c>
      <c r="B7" s="58">
        <v>6195000</v>
      </c>
      <c r="C7" s="57" t="s">
        <v>111</v>
      </c>
      <c r="D7" s="58"/>
    </row>
    <row r="8" ht="20.1" customHeight="1" spans="1:4">
      <c r="A8" s="59"/>
      <c r="B8" s="58"/>
      <c r="C8" s="57" t="s">
        <v>112</v>
      </c>
      <c r="D8" s="58"/>
    </row>
    <row r="9" ht="20.1" customHeight="1" spans="1:4">
      <c r="A9" s="59"/>
      <c r="B9" s="58"/>
      <c r="C9" s="57" t="s">
        <v>113</v>
      </c>
      <c r="D9" s="58"/>
    </row>
    <row r="10" ht="20.1" customHeight="1" spans="1:4">
      <c r="A10" s="59"/>
      <c r="B10" s="58"/>
      <c r="C10" s="57" t="s">
        <v>114</v>
      </c>
      <c r="D10" s="58">
        <v>700000</v>
      </c>
    </row>
    <row r="11" ht="20.1" customHeight="1" spans="1:4">
      <c r="A11" s="59"/>
      <c r="B11" s="58"/>
      <c r="C11" s="57" t="s">
        <v>115</v>
      </c>
      <c r="D11" s="58"/>
    </row>
    <row r="12" ht="20.1" customHeight="1" spans="1:4">
      <c r="A12" s="59"/>
      <c r="B12" s="58"/>
      <c r="C12" s="57" t="s">
        <v>116</v>
      </c>
      <c r="D12" s="58"/>
    </row>
    <row r="13" ht="20.1" customHeight="1" spans="1:4">
      <c r="A13" s="59"/>
      <c r="B13" s="58"/>
      <c r="C13" s="57" t="s">
        <v>117</v>
      </c>
      <c r="D13" s="58">
        <v>4408326</v>
      </c>
    </row>
    <row r="14" ht="20.1" customHeight="1" spans="1:4">
      <c r="A14" s="57"/>
      <c r="B14" s="58"/>
      <c r="C14" s="57" t="s">
        <v>118</v>
      </c>
      <c r="D14" s="58"/>
    </row>
    <row r="15" ht="20.1" customHeight="1" spans="1:4">
      <c r="A15" s="57"/>
      <c r="B15" s="58"/>
      <c r="C15" s="57" t="s">
        <v>119</v>
      </c>
      <c r="D15" s="58">
        <v>4215671.04</v>
      </c>
    </row>
    <row r="16" ht="20.1" customHeight="1" spans="1:4">
      <c r="A16" s="57"/>
      <c r="B16" s="58"/>
      <c r="C16" s="57" t="s">
        <v>120</v>
      </c>
      <c r="D16" s="58"/>
    </row>
    <row r="17" ht="20.1" customHeight="1" spans="1:4">
      <c r="A17" s="57"/>
      <c r="B17" s="58"/>
      <c r="C17" s="57" t="s">
        <v>121</v>
      </c>
      <c r="D17" s="58">
        <v>6195000</v>
      </c>
    </row>
    <row r="18" ht="20.1" customHeight="1" spans="1:4">
      <c r="A18" s="57"/>
      <c r="B18" s="58"/>
      <c r="C18" s="57" t="s">
        <v>122</v>
      </c>
      <c r="D18" s="58"/>
    </row>
    <row r="19" ht="20.1" customHeight="1" spans="1:4">
      <c r="A19" s="57"/>
      <c r="B19" s="58"/>
      <c r="C19" s="57" t="s">
        <v>123</v>
      </c>
      <c r="D19" s="58"/>
    </row>
    <row r="20" ht="20.1" customHeight="1" spans="1:4">
      <c r="A20" s="57"/>
      <c r="B20" s="58"/>
      <c r="C20" s="57" t="s">
        <v>124</v>
      </c>
      <c r="D20" s="58"/>
    </row>
    <row r="21" ht="20.1" customHeight="1" spans="1:4">
      <c r="A21" s="57"/>
      <c r="B21" s="58"/>
      <c r="C21" s="57" t="s">
        <v>125</v>
      </c>
      <c r="D21" s="58"/>
    </row>
    <row r="22" ht="20.1" customHeight="1" spans="1:4">
      <c r="A22" s="57"/>
      <c r="B22" s="58"/>
      <c r="C22" s="57" t="s">
        <v>126</v>
      </c>
      <c r="D22" s="58"/>
    </row>
    <row r="23" ht="20.1" customHeight="1" spans="1:4">
      <c r="A23" s="60"/>
      <c r="B23" s="58"/>
      <c r="C23" s="57" t="s">
        <v>127</v>
      </c>
      <c r="D23" s="58"/>
    </row>
    <row r="24" ht="20.1" customHeight="1" spans="1:4">
      <c r="A24" s="60"/>
      <c r="B24" s="58"/>
      <c r="C24" s="57" t="s">
        <v>128</v>
      </c>
      <c r="D24" s="58"/>
    </row>
    <row r="25" ht="20.1" customHeight="1" spans="1:4">
      <c r="A25" s="60"/>
      <c r="B25" s="58"/>
      <c r="C25" s="57" t="s">
        <v>129</v>
      </c>
      <c r="D25" s="58">
        <v>2765844.7</v>
      </c>
    </row>
    <row r="26" ht="20.1" customHeight="1" spans="1:4">
      <c r="A26" s="61"/>
      <c r="B26" s="62"/>
      <c r="C26" s="57" t="s">
        <v>130</v>
      </c>
      <c r="D26" s="58"/>
    </row>
    <row r="27" ht="20.1" customHeight="1" spans="1:4">
      <c r="A27" s="60"/>
      <c r="B27" s="58"/>
      <c r="C27" s="63" t="s">
        <v>131</v>
      </c>
      <c r="D27" s="58"/>
    </row>
    <row r="28" ht="20.1" customHeight="1" spans="1:4">
      <c r="A28" s="60"/>
      <c r="B28" s="58"/>
      <c r="C28" s="63" t="s">
        <v>132</v>
      </c>
      <c r="D28" s="58"/>
    </row>
    <row r="29" ht="20.1" customHeight="1" spans="1:4">
      <c r="A29" s="60"/>
      <c r="B29" s="58"/>
      <c r="C29" s="63" t="s">
        <v>133</v>
      </c>
      <c r="D29" s="58"/>
    </row>
    <row r="30" ht="20.1" customHeight="1" spans="1:4">
      <c r="A30" s="60"/>
      <c r="B30" s="58"/>
      <c r="C30" s="63" t="s">
        <v>134</v>
      </c>
      <c r="D30" s="58"/>
    </row>
    <row r="31" ht="20.1" customHeight="1" spans="1:4">
      <c r="A31" s="60"/>
      <c r="B31" s="58"/>
      <c r="C31" s="63" t="s">
        <v>135</v>
      </c>
      <c r="D31" s="58"/>
    </row>
    <row r="32" ht="20.1" customHeight="1" spans="1:4">
      <c r="A32" s="64"/>
      <c r="B32" s="58"/>
      <c r="C32" s="63" t="s">
        <v>136</v>
      </c>
      <c r="D32" s="58"/>
    </row>
    <row r="33" ht="20.1" customHeight="1" spans="1:4">
      <c r="A33" s="56" t="s">
        <v>137</v>
      </c>
      <c r="B33" s="58">
        <f>SUM(B7+B6)</f>
        <v>61195326.34</v>
      </c>
      <c r="C33" s="65" t="s">
        <v>138</v>
      </c>
      <c r="D33" s="58">
        <f>SUM(D6:D32)</f>
        <v>61195326.34</v>
      </c>
    </row>
  </sheetData>
  <mergeCells count="3">
    <mergeCell ref="A2:D2"/>
    <mergeCell ref="A4:B4"/>
    <mergeCell ref="C4:D4"/>
  </mergeCells>
  <printOptions horizontalCentered="1"/>
  <pageMargins left="0.432638888888889" right="0.0388888888888889" top="0.393055555555556" bottom="0.196527777777778" header="0.313888888888889" footer="0.313888888888889"/>
  <pageSetup paperSize="9" scale="90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C19" sqref="C19"/>
    </sheetView>
  </sheetViews>
  <sheetFormatPr defaultColWidth="15.625" defaultRowHeight="24.95" customHeight="1" outlineLevelRow="6"/>
  <cols>
    <col min="1" max="1" width="16.75" customWidth="1"/>
    <col min="2" max="2" width="14.375" style="31" customWidth="1"/>
    <col min="3" max="3" width="8.25" style="31" customWidth="1"/>
    <col min="4" max="4" width="12.875" style="31" customWidth="1"/>
    <col min="5" max="5" width="14.375" style="31" customWidth="1"/>
    <col min="6" max="6" width="15.625" style="31" customWidth="1"/>
    <col min="7" max="7" width="15.5" style="31" customWidth="1"/>
    <col min="8" max="8" width="16.75" style="31" customWidth="1"/>
    <col min="9" max="9" width="17.375" style="31" customWidth="1"/>
    <col min="10" max="10" width="10.125" style="31" customWidth="1"/>
    <col min="11" max="11" width="9.875" style="31" customWidth="1"/>
    <col min="12" max="12" width="14.375" style="31" customWidth="1"/>
  </cols>
  <sheetData>
    <row r="1" customHeight="1" spans="1:1">
      <c r="A1" t="s">
        <v>139</v>
      </c>
    </row>
    <row r="2" ht="35.25" customHeight="1" spans="1:12">
      <c r="A2" s="32" t="s">
        <v>140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customHeight="1" spans="1:12">
      <c r="A3" s="35"/>
      <c r="L3" s="54" t="s">
        <v>3</v>
      </c>
    </row>
    <row r="4" s="48" customFormat="1" ht="17.25" customHeight="1" spans="1:12">
      <c r="A4" s="49" t="s">
        <v>141</v>
      </c>
      <c r="B4" s="50" t="s">
        <v>142</v>
      </c>
      <c r="C4" s="50" t="s">
        <v>143</v>
      </c>
      <c r="D4" s="50" t="s">
        <v>144</v>
      </c>
      <c r="E4" s="50" t="s">
        <v>145</v>
      </c>
      <c r="F4" s="50" t="s">
        <v>146</v>
      </c>
      <c r="G4" s="50" t="s">
        <v>147</v>
      </c>
      <c r="H4" s="50" t="s">
        <v>148</v>
      </c>
      <c r="I4" s="50" t="s">
        <v>149</v>
      </c>
      <c r="J4" s="50" t="s">
        <v>150</v>
      </c>
      <c r="K4" s="50" t="s">
        <v>151</v>
      </c>
      <c r="L4" s="50" t="s">
        <v>152</v>
      </c>
    </row>
    <row r="5" s="48" customFormat="1" ht="17.25" customHeight="1" spans="1:12">
      <c r="A5" s="51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="48" customFormat="1" ht="17.25" customHeight="1" spans="1:12">
      <c r="A6" s="52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ht="57" customHeight="1" spans="1:12">
      <c r="A7" s="53" t="s">
        <v>153</v>
      </c>
      <c r="B7" s="44">
        <f>E7</f>
        <v>61195326.34</v>
      </c>
      <c r="C7" s="44"/>
      <c r="D7" s="44"/>
      <c r="E7" s="44">
        <f>SUM(F7:G7)</f>
        <v>61195326.34</v>
      </c>
      <c r="F7" s="44">
        <v>55000326.34</v>
      </c>
      <c r="G7" s="44">
        <v>6195000</v>
      </c>
      <c r="H7" s="44"/>
      <c r="I7" s="44"/>
      <c r="J7" s="44"/>
      <c r="K7" s="44"/>
      <c r="L7" s="44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432638888888889" right="0.0388888888888889" top="1" bottom="0.747916666666667" header="0.313888888888889" footer="0.313888888888889"/>
  <pageSetup paperSize="9" scale="80" orientation="landscape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opLeftCell="A10" workbookViewId="0">
      <selection activeCell="F12" sqref="F12"/>
    </sheetView>
  </sheetViews>
  <sheetFormatPr defaultColWidth="15.625" defaultRowHeight="24.95" customHeight="1"/>
  <cols>
    <col min="1" max="1" width="11.75" customWidth="1"/>
    <col min="2" max="2" width="19.75" style="30" customWidth="1"/>
    <col min="3" max="3" width="14.75" style="31" customWidth="1"/>
    <col min="4" max="4" width="14.625" style="31" customWidth="1"/>
    <col min="5" max="5" width="15.5" style="31" customWidth="1"/>
    <col min="6" max="6" width="13.875" style="31" customWidth="1"/>
    <col min="7" max="7" width="14.75" style="31" customWidth="1"/>
    <col min="8" max="8" width="14.625" style="31" customWidth="1"/>
    <col min="9" max="9" width="13.875" style="31" customWidth="1"/>
  </cols>
  <sheetData>
    <row r="1" customHeight="1" spans="1:1">
      <c r="A1" t="s">
        <v>154</v>
      </c>
    </row>
    <row r="2" ht="31.5" customHeight="1" spans="1:9">
      <c r="A2" s="32" t="s">
        <v>155</v>
      </c>
      <c r="B2" s="33"/>
      <c r="C2" s="34"/>
      <c r="D2" s="34"/>
      <c r="E2" s="34"/>
      <c r="F2" s="34"/>
      <c r="G2" s="34"/>
      <c r="H2" s="34"/>
      <c r="I2" s="34"/>
    </row>
    <row r="3" customHeight="1" spans="1:9">
      <c r="A3" s="35" t="s">
        <v>2</v>
      </c>
      <c r="I3" s="47" t="s">
        <v>3</v>
      </c>
    </row>
    <row r="4" s="29" customFormat="1" customHeight="1" spans="1:9">
      <c r="A4" s="36" t="s">
        <v>47</v>
      </c>
      <c r="B4" s="37"/>
      <c r="C4" s="38" t="s">
        <v>8</v>
      </c>
      <c r="D4" s="39" t="s">
        <v>52</v>
      </c>
      <c r="E4" s="40"/>
      <c r="F4" s="40"/>
      <c r="G4" s="38" t="s">
        <v>53</v>
      </c>
      <c r="H4" s="38"/>
      <c r="I4" s="38"/>
    </row>
    <row r="5" s="29" customFormat="1" ht="36.75" customHeight="1" spans="1:9">
      <c r="A5" s="36" t="s">
        <v>49</v>
      </c>
      <c r="B5" s="37" t="s">
        <v>50</v>
      </c>
      <c r="C5" s="38"/>
      <c r="D5" s="38" t="s">
        <v>51</v>
      </c>
      <c r="E5" s="41" t="s">
        <v>71</v>
      </c>
      <c r="F5" s="41" t="s">
        <v>72</v>
      </c>
      <c r="G5" s="38" t="s">
        <v>51</v>
      </c>
      <c r="H5" s="38" t="s">
        <v>156</v>
      </c>
      <c r="I5" s="38" t="s">
        <v>157</v>
      </c>
    </row>
    <row r="6" customHeight="1" spans="1:9">
      <c r="A6" s="42">
        <v>2010601</v>
      </c>
      <c r="B6" s="43" t="s">
        <v>54</v>
      </c>
      <c r="C6" s="44">
        <f>D6+G6</f>
        <v>31662936.9</v>
      </c>
      <c r="D6" s="44">
        <f>E6+F6</f>
        <v>31662936.9</v>
      </c>
      <c r="E6" s="44">
        <v>23430109.7</v>
      </c>
      <c r="F6" s="44">
        <v>8232827.2</v>
      </c>
      <c r="G6" s="44">
        <f>H6+I6</f>
        <v>0</v>
      </c>
      <c r="H6" s="44"/>
      <c r="I6" s="44"/>
    </row>
    <row r="7" customHeight="1" spans="1:9">
      <c r="A7" s="42">
        <v>2010650</v>
      </c>
      <c r="B7" s="43" t="s">
        <v>57</v>
      </c>
      <c r="C7" s="44">
        <f t="shared" ref="C7:C20" si="0">D7+G7</f>
        <v>1167447.7</v>
      </c>
      <c r="D7" s="44">
        <f t="shared" ref="D7:D15" si="1">E7+F7</f>
        <v>1167447.7</v>
      </c>
      <c r="E7" s="44">
        <v>787662</v>
      </c>
      <c r="F7" s="44">
        <v>379785.7</v>
      </c>
      <c r="G7" s="44">
        <f>H7+I7</f>
        <v>0</v>
      </c>
      <c r="H7" s="44"/>
      <c r="I7" s="44"/>
    </row>
    <row r="8" customHeight="1" spans="1:9">
      <c r="A8" s="42">
        <v>2080501</v>
      </c>
      <c r="B8" s="43" t="s">
        <v>60</v>
      </c>
      <c r="C8" s="44">
        <f t="shared" si="0"/>
        <v>120366</v>
      </c>
      <c r="D8" s="44">
        <f t="shared" si="1"/>
        <v>120366</v>
      </c>
      <c r="E8" s="44">
        <v>120366</v>
      </c>
      <c r="F8" s="44"/>
      <c r="G8" s="44"/>
      <c r="H8" s="44"/>
      <c r="I8" s="44"/>
    </row>
    <row r="9" customHeight="1" spans="1:9">
      <c r="A9" s="42">
        <v>2080505</v>
      </c>
      <c r="B9" s="43" t="s">
        <v>61</v>
      </c>
      <c r="C9" s="44">
        <f t="shared" si="0"/>
        <v>4172880</v>
      </c>
      <c r="D9" s="44">
        <f t="shared" si="1"/>
        <v>4172880</v>
      </c>
      <c r="E9" s="44">
        <v>4172880</v>
      </c>
      <c r="F9" s="44"/>
      <c r="G9" s="44"/>
      <c r="H9" s="44"/>
      <c r="I9" s="44"/>
    </row>
    <row r="10" customHeight="1" spans="1:9">
      <c r="A10" s="42">
        <v>2080899</v>
      </c>
      <c r="B10" s="43" t="s">
        <v>62</v>
      </c>
      <c r="C10" s="44">
        <f t="shared" si="0"/>
        <v>115080</v>
      </c>
      <c r="D10" s="44">
        <f t="shared" si="1"/>
        <v>115080</v>
      </c>
      <c r="E10" s="44">
        <v>115080</v>
      </c>
      <c r="F10" s="44"/>
      <c r="G10" s="44"/>
      <c r="H10" s="44"/>
      <c r="I10" s="44"/>
    </row>
    <row r="11" customHeight="1" spans="1:9">
      <c r="A11" s="42">
        <v>2101101</v>
      </c>
      <c r="B11" s="43" t="s">
        <v>63</v>
      </c>
      <c r="C11" s="44">
        <f t="shared" si="0"/>
        <v>968984.4</v>
      </c>
      <c r="D11" s="44">
        <f t="shared" si="1"/>
        <v>968984.4</v>
      </c>
      <c r="E11" s="44">
        <v>968984.4</v>
      </c>
      <c r="F11" s="44"/>
      <c r="G11" s="44"/>
      <c r="H11" s="44"/>
      <c r="I11" s="44"/>
    </row>
    <row r="12" customHeight="1" spans="1:9">
      <c r="A12" s="42">
        <v>2101102</v>
      </c>
      <c r="B12" s="43" t="s">
        <v>64</v>
      </c>
      <c r="C12" s="44">
        <f t="shared" si="0"/>
        <v>38213.4</v>
      </c>
      <c r="D12" s="44">
        <f t="shared" si="1"/>
        <v>38213.4</v>
      </c>
      <c r="E12" s="44">
        <v>38213.4</v>
      </c>
      <c r="F12" s="44"/>
      <c r="G12" s="44"/>
      <c r="H12" s="44"/>
      <c r="I12" s="44"/>
    </row>
    <row r="13" customHeight="1" spans="1:9">
      <c r="A13" s="42">
        <v>2101103</v>
      </c>
      <c r="B13" s="43" t="s">
        <v>65</v>
      </c>
      <c r="C13" s="44">
        <f t="shared" si="0"/>
        <v>3208473.24</v>
      </c>
      <c r="D13" s="44">
        <f t="shared" si="1"/>
        <v>3208473.24</v>
      </c>
      <c r="E13" s="44">
        <v>3208473.24</v>
      </c>
      <c r="F13" s="44"/>
      <c r="G13" s="44"/>
      <c r="H13" s="44"/>
      <c r="I13" s="44"/>
    </row>
    <row r="14" customHeight="1" spans="1:9">
      <c r="A14" s="42">
        <v>2210201</v>
      </c>
      <c r="B14" s="43" t="s">
        <v>66</v>
      </c>
      <c r="C14" s="44">
        <f t="shared" si="0"/>
        <v>2765844.7</v>
      </c>
      <c r="D14" s="44">
        <f t="shared" si="1"/>
        <v>2765844.7</v>
      </c>
      <c r="E14" s="44">
        <v>2765844.7</v>
      </c>
      <c r="F14" s="44"/>
      <c r="G14" s="44">
        <f t="shared" ref="G14:G19" si="2">H14+I14</f>
        <v>0</v>
      </c>
      <c r="H14" s="44"/>
      <c r="I14" s="44"/>
    </row>
    <row r="15" customHeight="1" spans="1:9">
      <c r="A15" s="42">
        <v>2010602</v>
      </c>
      <c r="B15" s="43" t="s">
        <v>55</v>
      </c>
      <c r="C15" s="44">
        <f t="shared" si="0"/>
        <v>902000</v>
      </c>
      <c r="D15" s="44"/>
      <c r="E15" s="44"/>
      <c r="F15" s="44"/>
      <c r="G15" s="44">
        <f t="shared" si="2"/>
        <v>902000</v>
      </c>
      <c r="H15" s="44">
        <v>800000</v>
      </c>
      <c r="I15" s="44">
        <v>102000</v>
      </c>
    </row>
    <row r="16" customHeight="1" spans="1:9">
      <c r="A16" s="42">
        <v>2010699</v>
      </c>
      <c r="B16" s="43" t="s">
        <v>58</v>
      </c>
      <c r="C16" s="44">
        <f t="shared" si="0"/>
        <v>8568100</v>
      </c>
      <c r="D16" s="44"/>
      <c r="E16" s="44"/>
      <c r="F16" s="44"/>
      <c r="G16" s="44">
        <f t="shared" si="2"/>
        <v>8568100</v>
      </c>
      <c r="H16" s="44">
        <v>6550000</v>
      </c>
      <c r="I16" s="44">
        <v>2018100</v>
      </c>
    </row>
    <row r="17" customHeight="1" spans="1:9">
      <c r="A17" s="42">
        <v>2010607</v>
      </c>
      <c r="B17" s="43" t="s">
        <v>56</v>
      </c>
      <c r="C17" s="44">
        <f t="shared" si="0"/>
        <v>610000</v>
      </c>
      <c r="D17" s="44"/>
      <c r="E17" s="44"/>
      <c r="F17" s="44"/>
      <c r="G17" s="44">
        <f t="shared" si="2"/>
        <v>610000</v>
      </c>
      <c r="H17" s="44">
        <v>400000</v>
      </c>
      <c r="I17" s="44">
        <v>210000</v>
      </c>
    </row>
    <row r="18" customHeight="1" spans="1:9">
      <c r="A18" s="42">
        <v>2050803</v>
      </c>
      <c r="B18" s="43" t="s">
        <v>59</v>
      </c>
      <c r="C18" s="44">
        <f t="shared" si="0"/>
        <v>700000</v>
      </c>
      <c r="D18" s="44"/>
      <c r="E18" s="44"/>
      <c r="F18" s="44"/>
      <c r="G18" s="44">
        <f t="shared" si="2"/>
        <v>700000</v>
      </c>
      <c r="H18" s="44">
        <v>700000</v>
      </c>
      <c r="I18" s="44"/>
    </row>
    <row r="19" customHeight="1" spans="1:9">
      <c r="A19" s="42">
        <v>2120899</v>
      </c>
      <c r="B19" s="43" t="s">
        <v>101</v>
      </c>
      <c r="C19" s="44">
        <f t="shared" si="0"/>
        <v>6195000</v>
      </c>
      <c r="D19" s="44"/>
      <c r="E19" s="44"/>
      <c r="F19" s="44"/>
      <c r="G19" s="44">
        <f t="shared" si="2"/>
        <v>6195000</v>
      </c>
      <c r="H19" s="44">
        <v>4100000</v>
      </c>
      <c r="I19" s="44">
        <v>2095000</v>
      </c>
    </row>
    <row r="20" customHeight="1" spans="1:9">
      <c r="A20" s="45" t="s">
        <v>8</v>
      </c>
      <c r="B20" s="46"/>
      <c r="C20" s="44">
        <f>SUM(C6:C19)</f>
        <v>61195326.34</v>
      </c>
      <c r="D20" s="44">
        <f t="shared" ref="D20:I20" si="3">SUM(D6:D19)</f>
        <v>44220226.34</v>
      </c>
      <c r="E20" s="44">
        <f t="shared" si="3"/>
        <v>35607613.44</v>
      </c>
      <c r="F20" s="44">
        <f t="shared" si="3"/>
        <v>8612612.9</v>
      </c>
      <c r="G20" s="44">
        <f t="shared" si="3"/>
        <v>16975100</v>
      </c>
      <c r="H20" s="44">
        <f t="shared" si="3"/>
        <v>12550000</v>
      </c>
      <c r="I20" s="44">
        <f t="shared" si="3"/>
        <v>4425100</v>
      </c>
    </row>
  </sheetData>
  <mergeCells count="6">
    <mergeCell ref="A2:I2"/>
    <mergeCell ref="A4:B4"/>
    <mergeCell ref="D4:F4"/>
    <mergeCell ref="G4:I4"/>
    <mergeCell ref="A20:B20"/>
    <mergeCell ref="C4:C5"/>
  </mergeCells>
  <printOptions horizontalCentered="1"/>
  <pageMargins left="0.432638888888889" right="0.0388888888888889" top="0.55" bottom="0.747916666666667" header="0.313888888888889" footer="0.313888888888889"/>
  <pageSetup paperSize="9" scale="90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0"/>
  <sheetViews>
    <sheetView tabSelected="1" workbookViewId="0">
      <pane ySplit="5" topLeftCell="A67" activePane="bottomLeft" state="frozen"/>
      <selection/>
      <selection pane="bottomLeft" activeCell="G71" sqref="G71:G74"/>
    </sheetView>
  </sheetViews>
  <sheetFormatPr defaultColWidth="9" defaultRowHeight="13.5"/>
  <cols>
    <col min="1" max="1" width="22.5" style="1" customWidth="1"/>
    <col min="2" max="2" width="17.375" style="1" customWidth="1"/>
    <col min="3" max="3" width="16.25" style="1" customWidth="1"/>
    <col min="4" max="5" width="9" style="4"/>
    <col min="6" max="6" width="14.125" style="5" customWidth="1"/>
    <col min="7" max="7" width="16" style="5"/>
    <col min="8" max="8" width="14.375" style="5" customWidth="1"/>
    <col min="9" max="9" width="9.375" style="4" customWidth="1"/>
    <col min="10" max="10" width="19.25" style="1" customWidth="1"/>
    <col min="11" max="11" width="22.875" style="1" customWidth="1"/>
    <col min="12" max="16384" width="9" style="1"/>
  </cols>
  <sheetData>
    <row r="1" spans="1:11">
      <c r="A1" s="1" t="s">
        <v>158</v>
      </c>
      <c r="B1" s="6"/>
      <c r="C1" s="7" t="s">
        <v>159</v>
      </c>
      <c r="D1" s="8" t="s">
        <v>159</v>
      </c>
      <c r="E1" s="8" t="s">
        <v>159</v>
      </c>
      <c r="F1" s="9" t="s">
        <v>159</v>
      </c>
      <c r="G1" s="9" t="s">
        <v>159</v>
      </c>
      <c r="H1" s="9" t="s">
        <v>159</v>
      </c>
      <c r="I1" s="8" t="s">
        <v>159</v>
      </c>
      <c r="J1" s="7" t="s">
        <v>159</v>
      </c>
      <c r="K1" s="7" t="s">
        <v>159</v>
      </c>
    </row>
    <row r="2" ht="27" spans="1:11">
      <c r="A2" s="10" t="s">
        <v>160</v>
      </c>
      <c r="B2" s="10"/>
      <c r="C2" s="10"/>
      <c r="D2" s="10"/>
      <c r="E2" s="10"/>
      <c r="F2" s="11"/>
      <c r="G2" s="11"/>
      <c r="H2" s="11"/>
      <c r="I2" s="10"/>
      <c r="J2" s="10"/>
      <c r="K2" s="10"/>
    </row>
    <row r="3" ht="26.25" customHeight="1" spans="1:11">
      <c r="A3" s="6"/>
      <c r="B3" s="6"/>
      <c r="C3" s="6"/>
      <c r="D3" s="12" t="s">
        <v>161</v>
      </c>
      <c r="E3" s="12"/>
      <c r="F3" s="13"/>
      <c r="G3" s="13"/>
      <c r="H3" s="14"/>
      <c r="I3" s="25"/>
      <c r="J3" s="8" t="s">
        <v>3</v>
      </c>
      <c r="K3" s="8"/>
    </row>
    <row r="4" s="1" customFormat="1" ht="27" customHeight="1" spans="1:11">
      <c r="A4" s="15" t="s">
        <v>162</v>
      </c>
      <c r="B4" s="15" t="s">
        <v>163</v>
      </c>
      <c r="C4" s="15" t="s">
        <v>164</v>
      </c>
      <c r="D4" s="15" t="s">
        <v>165</v>
      </c>
      <c r="E4" s="15" t="s">
        <v>166</v>
      </c>
      <c r="F4" s="16" t="s">
        <v>7</v>
      </c>
      <c r="G4" s="16"/>
      <c r="H4" s="16"/>
      <c r="I4" s="15" t="s">
        <v>167</v>
      </c>
      <c r="J4" s="15" t="s">
        <v>168</v>
      </c>
      <c r="K4" s="15" t="s">
        <v>169</v>
      </c>
    </row>
    <row r="5" s="1" customFormat="1" ht="22.5" customHeight="1" spans="1:11">
      <c r="A5" s="15"/>
      <c r="B5" s="15"/>
      <c r="C5" s="15"/>
      <c r="D5" s="15"/>
      <c r="E5" s="15"/>
      <c r="F5" s="16" t="s">
        <v>51</v>
      </c>
      <c r="G5" s="16" t="s">
        <v>156</v>
      </c>
      <c r="H5" s="16" t="s">
        <v>157</v>
      </c>
      <c r="I5" s="15"/>
      <c r="J5" s="15"/>
      <c r="K5" s="15"/>
    </row>
    <row r="6" s="2" customFormat="1" ht="31" customHeight="1" spans="1:11">
      <c r="A6" s="17" t="s">
        <v>170</v>
      </c>
      <c r="B6" s="18"/>
      <c r="C6" s="18"/>
      <c r="D6" s="19"/>
      <c r="E6" s="19"/>
      <c r="F6" s="20">
        <f>F7+F12+F19+F22+F27+F36+F52+F75+F78</f>
        <v>16975100</v>
      </c>
      <c r="G6" s="20">
        <f>G7+G12+G19+G22+G27+G36+G52+G75+G78</f>
        <v>12550000</v>
      </c>
      <c r="H6" s="21">
        <f>H7+H12+H19+H22+H36+H52+H75+H78</f>
        <v>4425100</v>
      </c>
      <c r="I6" s="19"/>
      <c r="J6" s="18"/>
      <c r="K6" s="18"/>
    </row>
    <row r="7" s="1" customFormat="1" ht="21" customHeight="1" spans="1:11">
      <c r="A7" s="18" t="s">
        <v>171</v>
      </c>
      <c r="B7" s="18"/>
      <c r="C7" s="18"/>
      <c r="D7" s="19"/>
      <c r="E7" s="19"/>
      <c r="F7" s="20">
        <f>G7+H7</f>
        <v>530000</v>
      </c>
      <c r="G7" s="20"/>
      <c r="H7" s="20">
        <f>H8+H10</f>
        <v>530000</v>
      </c>
      <c r="I7" s="19"/>
      <c r="J7" s="18"/>
      <c r="K7" s="18"/>
    </row>
    <row r="8" ht="28" customHeight="1" spans="1:11">
      <c r="A8" s="18" t="s">
        <v>172</v>
      </c>
      <c r="B8" s="18" t="s">
        <v>173</v>
      </c>
      <c r="C8" s="18" t="s">
        <v>174</v>
      </c>
      <c r="D8" s="19" t="s">
        <v>175</v>
      </c>
      <c r="E8" s="19" t="s">
        <v>176</v>
      </c>
      <c r="F8" s="20">
        <f>H8</f>
        <v>30000</v>
      </c>
      <c r="G8" s="20"/>
      <c r="H8" s="20">
        <v>30000</v>
      </c>
      <c r="I8" s="15" t="s">
        <v>177</v>
      </c>
      <c r="J8" s="18" t="s">
        <v>178</v>
      </c>
      <c r="K8" s="18" t="s">
        <v>179</v>
      </c>
    </row>
    <row r="9" ht="40.5" spans="1:11">
      <c r="A9" s="18"/>
      <c r="B9" s="18"/>
      <c r="C9" s="18"/>
      <c r="D9" s="19"/>
      <c r="E9" s="19"/>
      <c r="F9" s="20"/>
      <c r="G9" s="20"/>
      <c r="H9" s="20"/>
      <c r="I9" s="15" t="s">
        <v>180</v>
      </c>
      <c r="J9" s="18" t="s">
        <v>181</v>
      </c>
      <c r="K9" s="26">
        <v>1</v>
      </c>
    </row>
    <row r="10" ht="27" spans="1:11">
      <c r="A10" s="18"/>
      <c r="B10" s="18" t="s">
        <v>182</v>
      </c>
      <c r="C10" s="18" t="s">
        <v>174</v>
      </c>
      <c r="D10" s="19" t="s">
        <v>175</v>
      </c>
      <c r="E10" s="19" t="s">
        <v>176</v>
      </c>
      <c r="F10" s="20">
        <f>H10</f>
        <v>500000</v>
      </c>
      <c r="G10" s="20"/>
      <c r="H10" s="20">
        <v>500000</v>
      </c>
      <c r="I10" s="15" t="s">
        <v>177</v>
      </c>
      <c r="J10" s="18" t="s">
        <v>183</v>
      </c>
      <c r="K10" s="18" t="s">
        <v>184</v>
      </c>
    </row>
    <row r="11" ht="27" spans="1:11">
      <c r="A11" s="18"/>
      <c r="B11" s="18"/>
      <c r="C11" s="18"/>
      <c r="D11" s="19"/>
      <c r="E11" s="19"/>
      <c r="F11" s="20"/>
      <c r="G11" s="20"/>
      <c r="H11" s="20"/>
      <c r="I11" s="15" t="s">
        <v>180</v>
      </c>
      <c r="J11" s="18" t="s">
        <v>185</v>
      </c>
      <c r="K11" s="26">
        <v>1</v>
      </c>
    </row>
    <row r="12" s="2" customFormat="1" ht="18" customHeight="1" spans="1:11">
      <c r="A12" s="17" t="s">
        <v>186</v>
      </c>
      <c r="B12" s="18"/>
      <c r="C12" s="18"/>
      <c r="D12" s="19"/>
      <c r="E12" s="19"/>
      <c r="F12" s="20">
        <f>F13+F15+F17</f>
        <v>1810000</v>
      </c>
      <c r="G12" s="20">
        <v>1600000</v>
      </c>
      <c r="H12" s="20">
        <f>H15+H17</f>
        <v>210000</v>
      </c>
      <c r="I12" s="19"/>
      <c r="J12" s="18"/>
      <c r="K12" s="18"/>
    </row>
    <row r="13" s="2" customFormat="1" ht="19.65" customHeight="1" spans="1:11">
      <c r="A13" s="17" t="s">
        <v>187</v>
      </c>
      <c r="B13" s="17" t="s">
        <v>188</v>
      </c>
      <c r="C13" s="17" t="s">
        <v>189</v>
      </c>
      <c r="D13" s="22" t="s">
        <v>175</v>
      </c>
      <c r="E13" s="22" t="s">
        <v>190</v>
      </c>
      <c r="F13" s="20" t="s">
        <v>191</v>
      </c>
      <c r="G13" s="20">
        <v>1600000</v>
      </c>
      <c r="H13" s="20" t="s">
        <v>161</v>
      </c>
      <c r="I13" s="15" t="s">
        <v>177</v>
      </c>
      <c r="J13" s="17" t="s">
        <v>192</v>
      </c>
      <c r="K13" s="17" t="s">
        <v>193</v>
      </c>
    </row>
    <row r="14" s="2" customFormat="1" ht="19.65" customHeight="1" spans="1:11">
      <c r="A14" s="17"/>
      <c r="B14" s="17"/>
      <c r="C14" s="17"/>
      <c r="D14" s="22"/>
      <c r="E14" s="22"/>
      <c r="F14" s="20"/>
      <c r="G14" s="20"/>
      <c r="H14" s="20"/>
      <c r="I14" s="15" t="s">
        <v>180</v>
      </c>
      <c r="J14" s="17" t="s">
        <v>194</v>
      </c>
      <c r="K14" s="17" t="s">
        <v>193</v>
      </c>
    </row>
    <row r="15" s="2" customFormat="1" ht="19.65" customHeight="1" spans="1:11">
      <c r="A15" s="17" t="s">
        <v>195</v>
      </c>
      <c r="B15" s="17" t="s">
        <v>196</v>
      </c>
      <c r="C15" s="17" t="s">
        <v>197</v>
      </c>
      <c r="D15" s="22" t="s">
        <v>175</v>
      </c>
      <c r="E15" s="22" t="s">
        <v>176</v>
      </c>
      <c r="F15" s="20">
        <f>G15+H15</f>
        <v>130000</v>
      </c>
      <c r="G15" s="20"/>
      <c r="H15" s="20">
        <v>130000</v>
      </c>
      <c r="I15" s="15" t="s">
        <v>177</v>
      </c>
      <c r="J15" s="17" t="s">
        <v>198</v>
      </c>
      <c r="K15" s="17" t="s">
        <v>199</v>
      </c>
    </row>
    <row r="16" s="2" customFormat="1" ht="27" customHeight="1" spans="1:11">
      <c r="A16" s="17"/>
      <c r="B16" s="17"/>
      <c r="C16" s="17"/>
      <c r="D16" s="22"/>
      <c r="E16" s="22"/>
      <c r="F16" s="20"/>
      <c r="G16" s="20"/>
      <c r="H16" s="20"/>
      <c r="I16" s="15" t="s">
        <v>180</v>
      </c>
      <c r="J16" s="17" t="s">
        <v>200</v>
      </c>
      <c r="K16" s="17" t="s">
        <v>200</v>
      </c>
    </row>
    <row r="17" s="2" customFormat="1" ht="19.65" customHeight="1" spans="1:11">
      <c r="A17" s="17" t="s">
        <v>201</v>
      </c>
      <c r="B17" s="17" t="s">
        <v>202</v>
      </c>
      <c r="C17" s="17" t="s">
        <v>197</v>
      </c>
      <c r="D17" s="22" t="s">
        <v>175</v>
      </c>
      <c r="E17" s="22" t="s">
        <v>176</v>
      </c>
      <c r="F17" s="20">
        <v>80000</v>
      </c>
      <c r="G17" s="20"/>
      <c r="H17" s="20">
        <v>80000</v>
      </c>
      <c r="I17" s="15" t="s">
        <v>177</v>
      </c>
      <c r="J17" s="17" t="s">
        <v>203</v>
      </c>
      <c r="K17" s="17" t="s">
        <v>204</v>
      </c>
    </row>
    <row r="18" s="2" customFormat="1" ht="19.65" customHeight="1" spans="1:11">
      <c r="A18" s="17"/>
      <c r="B18" s="17"/>
      <c r="C18" s="17"/>
      <c r="D18" s="22"/>
      <c r="E18" s="22"/>
      <c r="F18" s="20"/>
      <c r="G18" s="20"/>
      <c r="H18" s="20"/>
      <c r="I18" s="15" t="s">
        <v>180</v>
      </c>
      <c r="J18" s="17" t="s">
        <v>205</v>
      </c>
      <c r="K18" s="17" t="s">
        <v>206</v>
      </c>
    </row>
    <row r="19" s="2" customFormat="1" ht="19.65" customHeight="1" spans="1:11">
      <c r="A19" s="17" t="s">
        <v>207</v>
      </c>
      <c r="B19" s="18"/>
      <c r="C19" s="18"/>
      <c r="D19" s="19"/>
      <c r="E19" s="19"/>
      <c r="F19" s="20" t="s">
        <v>208</v>
      </c>
      <c r="G19" s="20"/>
      <c r="H19" s="20" t="str">
        <f>H20</f>
        <v> 70,000.00</v>
      </c>
      <c r="I19" s="19"/>
      <c r="J19" s="18"/>
      <c r="K19" s="18"/>
    </row>
    <row r="20" s="2" customFormat="1" ht="27" customHeight="1" spans="1:11">
      <c r="A20" s="17" t="s">
        <v>209</v>
      </c>
      <c r="B20" s="17" t="s">
        <v>210</v>
      </c>
      <c r="C20" s="17" t="s">
        <v>211</v>
      </c>
      <c r="D20" s="22" t="s">
        <v>175</v>
      </c>
      <c r="E20" s="22" t="s">
        <v>176</v>
      </c>
      <c r="F20" s="20" t="s">
        <v>208</v>
      </c>
      <c r="G20" s="23"/>
      <c r="H20" s="20" t="s">
        <v>208</v>
      </c>
      <c r="I20" s="15" t="s">
        <v>177</v>
      </c>
      <c r="J20" s="17" t="s">
        <v>212</v>
      </c>
      <c r="K20" s="17" t="s">
        <v>213</v>
      </c>
    </row>
    <row r="21" s="2" customFormat="1" ht="19.65" customHeight="1" spans="1:11">
      <c r="A21" s="17"/>
      <c r="B21" s="17"/>
      <c r="C21" s="17"/>
      <c r="D21" s="22"/>
      <c r="E21" s="22"/>
      <c r="F21" s="20"/>
      <c r="G21" s="23"/>
      <c r="H21" s="20"/>
      <c r="I21" s="15" t="s">
        <v>180</v>
      </c>
      <c r="J21" s="17" t="s">
        <v>192</v>
      </c>
      <c r="K21" s="17" t="s">
        <v>214</v>
      </c>
    </row>
    <row r="22" s="2" customFormat="1" ht="19.65" customHeight="1" spans="1:11">
      <c r="A22" s="17" t="s">
        <v>215</v>
      </c>
      <c r="B22" s="18"/>
      <c r="C22" s="18"/>
      <c r="D22" s="19"/>
      <c r="E22" s="19"/>
      <c r="F22" s="20">
        <f>F23+F25</f>
        <v>200000</v>
      </c>
      <c r="G22" s="20"/>
      <c r="H22" s="20">
        <f>H23+H25</f>
        <v>200000</v>
      </c>
      <c r="I22" s="19"/>
      <c r="J22" s="18"/>
      <c r="K22" s="18"/>
    </row>
    <row r="23" s="2" customFormat="1" ht="19.65" customHeight="1" spans="1:11">
      <c r="A23" s="17" t="s">
        <v>216</v>
      </c>
      <c r="B23" s="17" t="s">
        <v>217</v>
      </c>
      <c r="C23" s="17" t="s">
        <v>211</v>
      </c>
      <c r="D23" s="22" t="s">
        <v>175</v>
      </c>
      <c r="E23" s="22" t="s">
        <v>176</v>
      </c>
      <c r="F23" s="20" t="s">
        <v>218</v>
      </c>
      <c r="G23" s="23"/>
      <c r="H23" s="20" t="s">
        <v>218</v>
      </c>
      <c r="I23" s="15" t="s">
        <v>177</v>
      </c>
      <c r="J23" s="17" t="s">
        <v>212</v>
      </c>
      <c r="K23" s="17" t="s">
        <v>219</v>
      </c>
    </row>
    <row r="24" s="2" customFormat="1" ht="18" customHeight="1" spans="1:11">
      <c r="A24" s="17"/>
      <c r="B24" s="17"/>
      <c r="C24" s="17"/>
      <c r="D24" s="22"/>
      <c r="E24" s="22"/>
      <c r="F24" s="20"/>
      <c r="G24" s="23"/>
      <c r="H24" s="20"/>
      <c r="I24" s="15" t="s">
        <v>180</v>
      </c>
      <c r="J24" s="17" t="s">
        <v>192</v>
      </c>
      <c r="K24" s="17" t="s">
        <v>214</v>
      </c>
    </row>
    <row r="25" s="2" customFormat="1" ht="27" customHeight="1" spans="1:11">
      <c r="A25" s="17" t="s">
        <v>220</v>
      </c>
      <c r="B25" s="17" t="s">
        <v>221</v>
      </c>
      <c r="C25" s="17" t="s">
        <v>211</v>
      </c>
      <c r="D25" s="22" t="s">
        <v>175</v>
      </c>
      <c r="E25" s="22" t="s">
        <v>176</v>
      </c>
      <c r="F25" s="20" t="s">
        <v>218</v>
      </c>
      <c r="G25" s="23"/>
      <c r="H25" s="20" t="s">
        <v>218</v>
      </c>
      <c r="I25" s="15" t="s">
        <v>177</v>
      </c>
      <c r="J25" s="17" t="s">
        <v>212</v>
      </c>
      <c r="K25" s="17" t="s">
        <v>222</v>
      </c>
    </row>
    <row r="26" s="2" customFormat="1" ht="19.65" customHeight="1" spans="1:11">
      <c r="A26" s="17"/>
      <c r="B26" s="17"/>
      <c r="C26" s="17"/>
      <c r="D26" s="22"/>
      <c r="E26" s="22"/>
      <c r="F26" s="20"/>
      <c r="G26" s="23"/>
      <c r="H26" s="20"/>
      <c r="I26" s="15" t="s">
        <v>180</v>
      </c>
      <c r="J26" s="17" t="s">
        <v>192</v>
      </c>
      <c r="K26" s="17" t="s">
        <v>214</v>
      </c>
    </row>
    <row r="27" s="2" customFormat="1" ht="19.65" customHeight="1" spans="1:11">
      <c r="A27" s="17" t="s">
        <v>223</v>
      </c>
      <c r="B27" s="18"/>
      <c r="C27" s="18"/>
      <c r="D27" s="19"/>
      <c r="E27" s="19"/>
      <c r="F27" s="20">
        <v>2500000</v>
      </c>
      <c r="G27" s="20" t="s">
        <v>224</v>
      </c>
      <c r="H27" s="20" t="s">
        <v>161</v>
      </c>
      <c r="I27" s="19"/>
      <c r="J27" s="18"/>
      <c r="K27" s="18"/>
    </row>
    <row r="28" s="2" customFormat="1" ht="30" customHeight="1" spans="1:11">
      <c r="A28" s="17" t="s">
        <v>225</v>
      </c>
      <c r="B28" s="17" t="s">
        <v>226</v>
      </c>
      <c r="C28" s="17" t="s">
        <v>189</v>
      </c>
      <c r="D28" s="22" t="s">
        <v>175</v>
      </c>
      <c r="E28" s="22" t="s">
        <v>190</v>
      </c>
      <c r="F28" s="20" t="s">
        <v>224</v>
      </c>
      <c r="G28" s="20" t="s">
        <v>224</v>
      </c>
      <c r="H28" s="20" t="s">
        <v>161</v>
      </c>
      <c r="I28" s="15" t="s">
        <v>177</v>
      </c>
      <c r="J28" s="17" t="s">
        <v>227</v>
      </c>
      <c r="K28" s="17" t="s">
        <v>228</v>
      </c>
    </row>
    <row r="29" s="2" customFormat="1" ht="30" customHeight="1" spans="1:11">
      <c r="A29" s="17"/>
      <c r="B29" s="17"/>
      <c r="C29" s="17"/>
      <c r="D29" s="22"/>
      <c r="E29" s="22"/>
      <c r="F29" s="20"/>
      <c r="G29" s="20"/>
      <c r="H29" s="20"/>
      <c r="I29" s="15"/>
      <c r="J29" s="17" t="s">
        <v>229</v>
      </c>
      <c r="K29" s="17" t="s">
        <v>230</v>
      </c>
    </row>
    <row r="30" s="2" customFormat="1" ht="44" customHeight="1" spans="1:11">
      <c r="A30" s="17"/>
      <c r="B30" s="17"/>
      <c r="C30" s="17"/>
      <c r="D30" s="22"/>
      <c r="E30" s="22"/>
      <c r="F30" s="20"/>
      <c r="G30" s="20"/>
      <c r="H30" s="20"/>
      <c r="I30" s="15"/>
      <c r="J30" s="17" t="s">
        <v>231</v>
      </c>
      <c r="K30" s="17" t="s">
        <v>232</v>
      </c>
    </row>
    <row r="31" s="2" customFormat="1" ht="30" customHeight="1" spans="1:11">
      <c r="A31" s="17"/>
      <c r="B31" s="17"/>
      <c r="C31" s="17"/>
      <c r="D31" s="22"/>
      <c r="E31" s="22"/>
      <c r="F31" s="20"/>
      <c r="G31" s="20"/>
      <c r="H31" s="20"/>
      <c r="I31" s="15"/>
      <c r="J31" s="17" t="s">
        <v>233</v>
      </c>
      <c r="K31" s="17" t="s">
        <v>232</v>
      </c>
    </row>
    <row r="32" s="2" customFormat="1" ht="30" customHeight="1" spans="1:11">
      <c r="A32" s="17"/>
      <c r="B32" s="17"/>
      <c r="C32" s="17"/>
      <c r="D32" s="22"/>
      <c r="E32" s="22"/>
      <c r="F32" s="20"/>
      <c r="G32" s="20"/>
      <c r="H32" s="20"/>
      <c r="I32" s="15" t="s">
        <v>180</v>
      </c>
      <c r="J32" s="17" t="s">
        <v>234</v>
      </c>
      <c r="K32" s="17" t="s">
        <v>214</v>
      </c>
    </row>
    <row r="33" s="2" customFormat="1" ht="30" customHeight="1" spans="1:11">
      <c r="A33" s="17"/>
      <c r="B33" s="17"/>
      <c r="C33" s="17"/>
      <c r="D33" s="22"/>
      <c r="E33" s="22"/>
      <c r="F33" s="20"/>
      <c r="G33" s="20"/>
      <c r="H33" s="20"/>
      <c r="I33" s="15"/>
      <c r="J33" s="17" t="s">
        <v>235</v>
      </c>
      <c r="K33" s="17" t="s">
        <v>214</v>
      </c>
    </row>
    <row r="34" s="2" customFormat="1" ht="19.65" customHeight="1" spans="1:11">
      <c r="A34" s="17"/>
      <c r="B34" s="17"/>
      <c r="C34" s="17"/>
      <c r="D34" s="22"/>
      <c r="E34" s="22"/>
      <c r="F34" s="20"/>
      <c r="G34" s="20"/>
      <c r="H34" s="20"/>
      <c r="I34" s="15"/>
      <c r="J34" s="17" t="s">
        <v>236</v>
      </c>
      <c r="K34" s="17" t="s">
        <v>214</v>
      </c>
    </row>
    <row r="35" s="2" customFormat="1" ht="19.65" customHeight="1" spans="1:11">
      <c r="A35" s="17"/>
      <c r="B35" s="17"/>
      <c r="C35" s="17"/>
      <c r="D35" s="22"/>
      <c r="E35" s="22"/>
      <c r="F35" s="20"/>
      <c r="G35" s="20"/>
      <c r="H35" s="20"/>
      <c r="I35" s="15"/>
      <c r="J35" s="17" t="s">
        <v>237</v>
      </c>
      <c r="K35" s="17" t="s">
        <v>214</v>
      </c>
    </row>
    <row r="36" s="2" customFormat="1" ht="28" customHeight="1" spans="1:11">
      <c r="A36" s="17" t="s">
        <v>238</v>
      </c>
      <c r="B36" s="18"/>
      <c r="C36" s="18"/>
      <c r="D36" s="19"/>
      <c r="E36" s="19"/>
      <c r="F36" s="20">
        <f>G36+H36</f>
        <v>5057000</v>
      </c>
      <c r="G36" s="20">
        <f>G39+G43+G45+G50</f>
        <v>2860000</v>
      </c>
      <c r="H36" s="20">
        <f>H48+H37</f>
        <v>2197000</v>
      </c>
      <c r="I36" s="19"/>
      <c r="J36" s="18"/>
      <c r="K36" s="18"/>
    </row>
    <row r="37" s="2" customFormat="1" ht="26" customHeight="1" spans="1:11">
      <c r="A37" s="17" t="s">
        <v>239</v>
      </c>
      <c r="B37" s="17" t="s">
        <v>240</v>
      </c>
      <c r="C37" s="17" t="s">
        <v>241</v>
      </c>
      <c r="D37" s="17" t="s">
        <v>175</v>
      </c>
      <c r="E37" s="22" t="s">
        <v>190</v>
      </c>
      <c r="F37" s="17"/>
      <c r="G37" s="17"/>
      <c r="H37" s="24">
        <v>2095000</v>
      </c>
      <c r="I37" s="15" t="s">
        <v>177</v>
      </c>
      <c r="J37" s="17" t="s">
        <v>212</v>
      </c>
      <c r="K37" s="17" t="s">
        <v>242</v>
      </c>
    </row>
    <row r="38" s="2" customFormat="1" ht="26" customHeight="1" spans="1:11">
      <c r="A38" s="17"/>
      <c r="B38" s="17"/>
      <c r="C38" s="17"/>
      <c r="D38" s="17"/>
      <c r="E38" s="22"/>
      <c r="F38" s="17"/>
      <c r="G38" s="17"/>
      <c r="H38" s="24"/>
      <c r="I38" s="15" t="s">
        <v>180</v>
      </c>
      <c r="J38" s="17" t="s">
        <v>192</v>
      </c>
      <c r="K38" s="17" t="s">
        <v>214</v>
      </c>
    </row>
    <row r="39" s="2" customFormat="1" ht="26" customHeight="1" spans="1:11">
      <c r="A39" s="17" t="s">
        <v>243</v>
      </c>
      <c r="B39" s="17" t="s">
        <v>244</v>
      </c>
      <c r="C39" s="17" t="s">
        <v>189</v>
      </c>
      <c r="D39" s="22" t="s">
        <v>175</v>
      </c>
      <c r="E39" s="22" t="s">
        <v>176</v>
      </c>
      <c r="F39" s="20" t="s">
        <v>245</v>
      </c>
      <c r="G39" s="20" t="s">
        <v>245</v>
      </c>
      <c r="H39" s="20" t="s">
        <v>161</v>
      </c>
      <c r="I39" s="15" t="s">
        <v>177</v>
      </c>
      <c r="J39" s="17" t="s">
        <v>246</v>
      </c>
      <c r="K39" s="17" t="s">
        <v>247</v>
      </c>
    </row>
    <row r="40" s="2" customFormat="1" ht="26" customHeight="1" spans="1:11">
      <c r="A40" s="17"/>
      <c r="B40" s="17"/>
      <c r="C40" s="17"/>
      <c r="D40" s="22"/>
      <c r="E40" s="22"/>
      <c r="F40" s="20"/>
      <c r="G40" s="20"/>
      <c r="H40" s="20"/>
      <c r="I40" s="15"/>
      <c r="J40" s="17" t="s">
        <v>248</v>
      </c>
      <c r="K40" s="17" t="s">
        <v>214</v>
      </c>
    </row>
    <row r="41" s="2" customFormat="1" ht="26" customHeight="1" spans="1:11">
      <c r="A41" s="17"/>
      <c r="B41" s="17"/>
      <c r="C41" s="17"/>
      <c r="D41" s="22"/>
      <c r="E41" s="22"/>
      <c r="F41" s="20"/>
      <c r="G41" s="20"/>
      <c r="H41" s="20"/>
      <c r="I41" s="15" t="s">
        <v>180</v>
      </c>
      <c r="J41" s="17" t="s">
        <v>249</v>
      </c>
      <c r="K41" s="17" t="s">
        <v>214</v>
      </c>
    </row>
    <row r="42" s="2" customFormat="1" ht="26" customHeight="1" spans="1:11">
      <c r="A42" s="17"/>
      <c r="B42" s="17"/>
      <c r="C42" s="17"/>
      <c r="D42" s="22"/>
      <c r="E42" s="22"/>
      <c r="F42" s="20"/>
      <c r="G42" s="20"/>
      <c r="H42" s="20"/>
      <c r="I42" s="15"/>
      <c r="J42" s="17" t="s">
        <v>250</v>
      </c>
      <c r="K42" s="17" t="s">
        <v>214</v>
      </c>
    </row>
    <row r="43" s="2" customFormat="1" ht="26" customHeight="1" spans="1:11">
      <c r="A43" s="17" t="s">
        <v>251</v>
      </c>
      <c r="B43" s="17" t="s">
        <v>252</v>
      </c>
      <c r="C43" s="17" t="s">
        <v>189</v>
      </c>
      <c r="D43" s="22" t="s">
        <v>175</v>
      </c>
      <c r="E43" s="22" t="s">
        <v>176</v>
      </c>
      <c r="F43" s="20" t="s">
        <v>253</v>
      </c>
      <c r="G43" s="20" t="s">
        <v>253</v>
      </c>
      <c r="H43" s="20" t="s">
        <v>161</v>
      </c>
      <c r="I43" s="15" t="s">
        <v>177</v>
      </c>
      <c r="J43" s="17" t="s">
        <v>192</v>
      </c>
      <c r="K43" s="17" t="s">
        <v>193</v>
      </c>
    </row>
    <row r="44" s="2" customFormat="1" ht="26" customHeight="1" spans="1:11">
      <c r="A44" s="17"/>
      <c r="B44" s="17"/>
      <c r="C44" s="17"/>
      <c r="D44" s="22"/>
      <c r="E44" s="22"/>
      <c r="F44" s="20"/>
      <c r="G44" s="20"/>
      <c r="H44" s="20"/>
      <c r="I44" s="15" t="s">
        <v>180</v>
      </c>
      <c r="J44" s="17" t="s">
        <v>194</v>
      </c>
      <c r="K44" s="17" t="s">
        <v>214</v>
      </c>
    </row>
    <row r="45" s="2" customFormat="1" ht="19.65" customHeight="1" spans="1:11">
      <c r="A45" s="17" t="s">
        <v>254</v>
      </c>
      <c r="B45" s="17" t="s">
        <v>255</v>
      </c>
      <c r="C45" s="17" t="s">
        <v>189</v>
      </c>
      <c r="D45" s="22" t="s">
        <v>175</v>
      </c>
      <c r="E45" s="22" t="s">
        <v>176</v>
      </c>
      <c r="F45" s="20" t="s">
        <v>256</v>
      </c>
      <c r="G45" s="20" t="s">
        <v>256</v>
      </c>
      <c r="H45" s="20" t="s">
        <v>161</v>
      </c>
      <c r="I45" s="15" t="s">
        <v>177</v>
      </c>
      <c r="J45" s="17" t="s">
        <v>257</v>
      </c>
      <c r="K45" s="17" t="s">
        <v>258</v>
      </c>
    </row>
    <row r="46" s="2" customFormat="1" ht="19.65" customHeight="1" spans="1:11">
      <c r="A46" s="17"/>
      <c r="B46" s="17"/>
      <c r="C46" s="17"/>
      <c r="D46" s="22"/>
      <c r="E46" s="22"/>
      <c r="F46" s="20"/>
      <c r="G46" s="20"/>
      <c r="H46" s="20"/>
      <c r="I46" s="15"/>
      <c r="J46" s="17" t="s">
        <v>259</v>
      </c>
      <c r="K46" s="17" t="s">
        <v>260</v>
      </c>
    </row>
    <row r="47" s="2" customFormat="1" ht="19.65" customHeight="1" spans="1:11">
      <c r="A47" s="17"/>
      <c r="B47" s="17"/>
      <c r="C47" s="17"/>
      <c r="D47" s="22"/>
      <c r="E47" s="22"/>
      <c r="F47" s="20"/>
      <c r="G47" s="20"/>
      <c r="H47" s="20"/>
      <c r="I47" s="15" t="s">
        <v>180</v>
      </c>
      <c r="J47" s="17" t="s">
        <v>261</v>
      </c>
      <c r="K47" s="17" t="s">
        <v>214</v>
      </c>
    </row>
    <row r="48" s="2" customFormat="1" ht="28" customHeight="1" spans="1:11">
      <c r="A48" s="17"/>
      <c r="B48" s="17" t="s">
        <v>262</v>
      </c>
      <c r="C48" s="17" t="s">
        <v>211</v>
      </c>
      <c r="D48" s="22" t="s">
        <v>175</v>
      </c>
      <c r="E48" s="22" t="s">
        <v>176</v>
      </c>
      <c r="F48" s="20">
        <v>104000</v>
      </c>
      <c r="G48" s="23"/>
      <c r="H48" s="20">
        <v>102000</v>
      </c>
      <c r="I48" s="15" t="s">
        <v>177</v>
      </c>
      <c r="J48" s="17" t="s">
        <v>212</v>
      </c>
      <c r="K48" s="17" t="s">
        <v>263</v>
      </c>
    </row>
    <row r="49" s="2" customFormat="1" ht="19.65" customHeight="1" spans="1:11">
      <c r="A49" s="17"/>
      <c r="B49" s="17"/>
      <c r="C49" s="17"/>
      <c r="D49" s="22"/>
      <c r="E49" s="22"/>
      <c r="F49" s="20"/>
      <c r="G49" s="23"/>
      <c r="H49" s="20"/>
      <c r="I49" s="15" t="s">
        <v>180</v>
      </c>
      <c r="J49" s="17" t="s">
        <v>192</v>
      </c>
      <c r="K49" s="17" t="s">
        <v>214</v>
      </c>
    </row>
    <row r="50" s="2" customFormat="1" ht="29" customHeight="1" spans="1:11">
      <c r="A50" s="17"/>
      <c r="B50" s="17" t="s">
        <v>264</v>
      </c>
      <c r="C50" s="17" t="s">
        <v>189</v>
      </c>
      <c r="D50" s="22" t="s">
        <v>175</v>
      </c>
      <c r="E50" s="22" t="s">
        <v>176</v>
      </c>
      <c r="F50" s="20" t="s">
        <v>265</v>
      </c>
      <c r="G50" s="20" t="s">
        <v>265</v>
      </c>
      <c r="H50" s="20" t="s">
        <v>161</v>
      </c>
      <c r="I50" s="15" t="s">
        <v>177</v>
      </c>
      <c r="J50" s="17" t="s">
        <v>266</v>
      </c>
      <c r="K50" s="17" t="s">
        <v>193</v>
      </c>
    </row>
    <row r="51" s="2" customFormat="1" ht="19.65" customHeight="1" spans="1:11">
      <c r="A51" s="17"/>
      <c r="B51" s="17"/>
      <c r="C51" s="17"/>
      <c r="D51" s="22"/>
      <c r="E51" s="22"/>
      <c r="F51" s="20"/>
      <c r="G51" s="20"/>
      <c r="H51" s="20"/>
      <c r="I51" s="15" t="s">
        <v>180</v>
      </c>
      <c r="J51" s="17" t="s">
        <v>267</v>
      </c>
      <c r="K51" s="17" t="s">
        <v>214</v>
      </c>
    </row>
    <row r="52" s="2" customFormat="1" ht="26" customHeight="1" spans="1:11">
      <c r="A52" s="17" t="s">
        <v>268</v>
      </c>
      <c r="B52" s="18"/>
      <c r="C52" s="18"/>
      <c r="D52" s="19"/>
      <c r="E52" s="19"/>
      <c r="F52" s="20">
        <f>G52+H52</f>
        <v>5940000</v>
      </c>
      <c r="G52" s="20">
        <f>G57+G59+G61+G63+G67+G69+G71</f>
        <v>5590000</v>
      </c>
      <c r="H52" s="20">
        <f>H53+H55+H65</f>
        <v>350000</v>
      </c>
      <c r="I52" s="19"/>
      <c r="J52" s="18"/>
      <c r="K52" s="18"/>
    </row>
    <row r="53" s="2" customFormat="1" ht="57" customHeight="1" spans="1:11">
      <c r="A53" s="17" t="s">
        <v>269</v>
      </c>
      <c r="B53" s="17" t="s">
        <v>270</v>
      </c>
      <c r="C53" s="17" t="s">
        <v>211</v>
      </c>
      <c r="D53" s="22" t="s">
        <v>175</v>
      </c>
      <c r="E53" s="22" t="s">
        <v>176</v>
      </c>
      <c r="F53" s="20" t="s">
        <v>218</v>
      </c>
      <c r="G53" s="23"/>
      <c r="H53" s="20" t="s">
        <v>218</v>
      </c>
      <c r="I53" s="15" t="s">
        <v>177</v>
      </c>
      <c r="J53" s="17" t="s">
        <v>212</v>
      </c>
      <c r="K53" s="17" t="s">
        <v>271</v>
      </c>
    </row>
    <row r="54" s="2" customFormat="1" ht="19.65" customHeight="1" spans="1:11">
      <c r="A54" s="17"/>
      <c r="B54" s="17"/>
      <c r="C54" s="17"/>
      <c r="D54" s="22"/>
      <c r="E54" s="22"/>
      <c r="F54" s="20"/>
      <c r="G54" s="23"/>
      <c r="H54" s="20"/>
      <c r="I54" s="15" t="s">
        <v>180</v>
      </c>
      <c r="J54" s="17" t="s">
        <v>192</v>
      </c>
      <c r="K54" s="17" t="s">
        <v>214</v>
      </c>
    </row>
    <row r="55" s="2" customFormat="1" ht="41" customHeight="1" spans="1:11">
      <c r="A55" s="17"/>
      <c r="B55" s="17" t="s">
        <v>272</v>
      </c>
      <c r="C55" s="17" t="s">
        <v>211</v>
      </c>
      <c r="D55" s="22" t="s">
        <v>175</v>
      </c>
      <c r="E55" s="22" t="s">
        <v>176</v>
      </c>
      <c r="F55" s="20" t="s">
        <v>218</v>
      </c>
      <c r="G55" s="23"/>
      <c r="H55" s="20" t="s">
        <v>218</v>
      </c>
      <c r="I55" s="15" t="s">
        <v>177</v>
      </c>
      <c r="J55" s="17" t="s">
        <v>212</v>
      </c>
      <c r="K55" s="17" t="s">
        <v>273</v>
      </c>
    </row>
    <row r="56" s="2" customFormat="1" ht="19.65" customHeight="1" spans="1:11">
      <c r="A56" s="17"/>
      <c r="B56" s="17"/>
      <c r="C56" s="17"/>
      <c r="D56" s="22"/>
      <c r="E56" s="22"/>
      <c r="F56" s="20"/>
      <c r="G56" s="23"/>
      <c r="H56" s="20"/>
      <c r="I56" s="15" t="s">
        <v>180</v>
      </c>
      <c r="J56" s="17" t="s">
        <v>192</v>
      </c>
      <c r="K56" s="17" t="s">
        <v>214</v>
      </c>
    </row>
    <row r="57" s="2" customFormat="1" ht="21" customHeight="1" spans="1:11">
      <c r="A57" s="17"/>
      <c r="B57" s="17" t="s">
        <v>274</v>
      </c>
      <c r="C57" s="17" t="s">
        <v>189</v>
      </c>
      <c r="D57" s="22" t="s">
        <v>175</v>
      </c>
      <c r="E57" s="22" t="s">
        <v>176</v>
      </c>
      <c r="F57" s="20" t="s">
        <v>275</v>
      </c>
      <c r="G57" s="20" t="s">
        <v>275</v>
      </c>
      <c r="H57" s="20" t="s">
        <v>161</v>
      </c>
      <c r="I57" s="15" t="s">
        <v>177</v>
      </c>
      <c r="J57" s="17" t="s">
        <v>192</v>
      </c>
      <c r="K57" s="17" t="s">
        <v>214</v>
      </c>
    </row>
    <row r="58" s="2" customFormat="1" ht="21" customHeight="1" spans="1:11">
      <c r="A58" s="17"/>
      <c r="B58" s="17"/>
      <c r="C58" s="17"/>
      <c r="D58" s="22"/>
      <c r="E58" s="22"/>
      <c r="F58" s="20"/>
      <c r="G58" s="20"/>
      <c r="H58" s="20"/>
      <c r="I58" s="15" t="s">
        <v>180</v>
      </c>
      <c r="J58" s="17" t="s">
        <v>194</v>
      </c>
      <c r="K58" s="17" t="s">
        <v>214</v>
      </c>
    </row>
    <row r="59" s="2" customFormat="1" ht="21" customHeight="1" spans="1:11">
      <c r="A59" s="17"/>
      <c r="B59" s="17" t="s">
        <v>276</v>
      </c>
      <c r="C59" s="17" t="s">
        <v>189</v>
      </c>
      <c r="D59" s="22" t="s">
        <v>175</v>
      </c>
      <c r="E59" s="22" t="s">
        <v>176</v>
      </c>
      <c r="F59" s="20" t="s">
        <v>277</v>
      </c>
      <c r="G59" s="20" t="s">
        <v>277</v>
      </c>
      <c r="H59" s="20" t="s">
        <v>161</v>
      </c>
      <c r="I59" s="15" t="s">
        <v>177</v>
      </c>
      <c r="J59" s="17" t="s">
        <v>192</v>
      </c>
      <c r="K59" s="17" t="s">
        <v>214</v>
      </c>
    </row>
    <row r="60" s="2" customFormat="1" ht="21" customHeight="1" spans="1:11">
      <c r="A60" s="17"/>
      <c r="B60" s="17"/>
      <c r="C60" s="17"/>
      <c r="D60" s="22"/>
      <c r="E60" s="22"/>
      <c r="F60" s="20"/>
      <c r="G60" s="20"/>
      <c r="H60" s="20"/>
      <c r="I60" s="15" t="s">
        <v>180</v>
      </c>
      <c r="J60" s="17" t="s">
        <v>194</v>
      </c>
      <c r="K60" s="17" t="s">
        <v>214</v>
      </c>
    </row>
    <row r="61" s="2" customFormat="1" ht="21" customHeight="1" spans="1:11">
      <c r="A61" s="17"/>
      <c r="B61" s="17" t="s">
        <v>278</v>
      </c>
      <c r="C61" s="17" t="s">
        <v>189</v>
      </c>
      <c r="D61" s="22" t="s">
        <v>175</v>
      </c>
      <c r="E61" s="22" t="s">
        <v>176</v>
      </c>
      <c r="F61" s="20" t="s">
        <v>279</v>
      </c>
      <c r="G61" s="20" t="s">
        <v>279</v>
      </c>
      <c r="H61" s="20" t="s">
        <v>161</v>
      </c>
      <c r="I61" s="15" t="s">
        <v>177</v>
      </c>
      <c r="J61" s="17" t="s">
        <v>192</v>
      </c>
      <c r="K61" s="17" t="s">
        <v>214</v>
      </c>
    </row>
    <row r="62" s="2" customFormat="1" ht="21" customHeight="1" spans="1:11">
      <c r="A62" s="17"/>
      <c r="B62" s="17"/>
      <c r="C62" s="17"/>
      <c r="D62" s="22"/>
      <c r="E62" s="22"/>
      <c r="F62" s="20"/>
      <c r="G62" s="20"/>
      <c r="H62" s="20"/>
      <c r="I62" s="15" t="s">
        <v>180</v>
      </c>
      <c r="J62" s="17" t="s">
        <v>194</v>
      </c>
      <c r="K62" s="17" t="s">
        <v>214</v>
      </c>
    </row>
    <row r="63" s="2" customFormat="1" ht="21" customHeight="1" spans="1:11">
      <c r="A63" s="17"/>
      <c r="B63" s="17" t="s">
        <v>280</v>
      </c>
      <c r="C63" s="17" t="s">
        <v>189</v>
      </c>
      <c r="D63" s="22" t="s">
        <v>281</v>
      </c>
      <c r="E63" s="22" t="s">
        <v>176</v>
      </c>
      <c r="F63" s="20" t="s">
        <v>282</v>
      </c>
      <c r="G63" s="20" t="s">
        <v>282</v>
      </c>
      <c r="H63" s="20" t="s">
        <v>161</v>
      </c>
      <c r="I63" s="15" t="s">
        <v>177</v>
      </c>
      <c r="J63" s="17" t="s">
        <v>192</v>
      </c>
      <c r="K63" s="17" t="s">
        <v>214</v>
      </c>
    </row>
    <row r="64" s="2" customFormat="1" ht="21" customHeight="1" spans="1:11">
      <c r="A64" s="17"/>
      <c r="B64" s="17"/>
      <c r="C64" s="17"/>
      <c r="D64" s="22"/>
      <c r="E64" s="22"/>
      <c r="F64" s="20"/>
      <c r="G64" s="20"/>
      <c r="H64" s="20"/>
      <c r="I64" s="15" t="s">
        <v>180</v>
      </c>
      <c r="J64" s="17" t="s">
        <v>192</v>
      </c>
      <c r="K64" s="17" t="s">
        <v>214</v>
      </c>
    </row>
    <row r="65" s="2" customFormat="1" ht="31" customHeight="1" spans="1:11">
      <c r="A65" s="17"/>
      <c r="B65" s="17" t="s">
        <v>283</v>
      </c>
      <c r="C65" s="17" t="s">
        <v>211</v>
      </c>
      <c r="D65" s="22" t="s">
        <v>175</v>
      </c>
      <c r="E65" s="22" t="s">
        <v>176</v>
      </c>
      <c r="F65" s="20" t="s">
        <v>284</v>
      </c>
      <c r="G65" s="23"/>
      <c r="H65" s="20" t="s">
        <v>284</v>
      </c>
      <c r="I65" s="15" t="s">
        <v>177</v>
      </c>
      <c r="J65" s="17" t="s">
        <v>212</v>
      </c>
      <c r="K65" s="17" t="s">
        <v>285</v>
      </c>
    </row>
    <row r="66" s="2" customFormat="1" ht="19.65" customHeight="1" spans="1:11">
      <c r="A66" s="17"/>
      <c r="B66" s="17"/>
      <c r="C66" s="17"/>
      <c r="D66" s="22"/>
      <c r="E66" s="22"/>
      <c r="F66" s="20"/>
      <c r="G66" s="23"/>
      <c r="H66" s="20"/>
      <c r="I66" s="15" t="s">
        <v>180</v>
      </c>
      <c r="J66" s="17" t="s">
        <v>286</v>
      </c>
      <c r="K66" s="17" t="s">
        <v>214</v>
      </c>
    </row>
    <row r="67" s="2" customFormat="1" ht="19.65" customHeight="1" spans="1:11">
      <c r="A67" s="17"/>
      <c r="B67" s="17" t="s">
        <v>287</v>
      </c>
      <c r="C67" s="17" t="s">
        <v>189</v>
      </c>
      <c r="D67" s="22" t="s">
        <v>175</v>
      </c>
      <c r="E67" s="22" t="s">
        <v>190</v>
      </c>
      <c r="F67" s="20">
        <v>2680000</v>
      </c>
      <c r="G67" s="20">
        <v>2680000</v>
      </c>
      <c r="H67" s="20"/>
      <c r="I67" s="15" t="s">
        <v>177</v>
      </c>
      <c r="J67" s="17" t="s">
        <v>288</v>
      </c>
      <c r="K67" s="17" t="s">
        <v>214</v>
      </c>
    </row>
    <row r="68" s="2" customFormat="1" ht="19.65" customHeight="1" spans="1:11">
      <c r="A68" s="17"/>
      <c r="B68" s="17"/>
      <c r="C68" s="17"/>
      <c r="D68" s="22"/>
      <c r="E68" s="22"/>
      <c r="F68" s="20"/>
      <c r="G68" s="20"/>
      <c r="H68" s="20"/>
      <c r="I68" s="15" t="s">
        <v>180</v>
      </c>
      <c r="J68" s="17" t="s">
        <v>289</v>
      </c>
      <c r="K68" s="17" t="s">
        <v>214</v>
      </c>
    </row>
    <row r="69" s="3" customFormat="1" ht="19.65" customHeight="1" spans="1:11">
      <c r="A69" s="17"/>
      <c r="B69" s="17" t="s">
        <v>290</v>
      </c>
      <c r="C69" s="17" t="s">
        <v>189</v>
      </c>
      <c r="D69" s="22" t="s">
        <v>175</v>
      </c>
      <c r="E69" s="22" t="s">
        <v>176</v>
      </c>
      <c r="F69" s="20">
        <v>30000</v>
      </c>
      <c r="G69" s="20">
        <v>30000</v>
      </c>
      <c r="H69" s="17"/>
      <c r="I69" s="15" t="s">
        <v>177</v>
      </c>
      <c r="J69" s="17" t="s">
        <v>291</v>
      </c>
      <c r="K69" s="17" t="s">
        <v>292</v>
      </c>
    </row>
    <row r="70" s="3" customFormat="1" ht="19.65" customHeight="1" spans="1:11">
      <c r="A70" s="17"/>
      <c r="B70" s="17"/>
      <c r="C70" s="17"/>
      <c r="D70" s="22"/>
      <c r="E70" s="22"/>
      <c r="F70" s="20"/>
      <c r="G70" s="20"/>
      <c r="H70" s="17"/>
      <c r="I70" s="15" t="s">
        <v>180</v>
      </c>
      <c r="J70" s="17" t="s">
        <v>293</v>
      </c>
      <c r="K70" s="17" t="s">
        <v>294</v>
      </c>
    </row>
    <row r="71" s="3" customFormat="1" ht="19.65" customHeight="1" spans="1:11">
      <c r="A71" s="17"/>
      <c r="B71" s="17" t="s">
        <v>295</v>
      </c>
      <c r="C71" s="17" t="s">
        <v>189</v>
      </c>
      <c r="D71" s="22" t="s">
        <v>175</v>
      </c>
      <c r="E71" s="22" t="s">
        <v>176</v>
      </c>
      <c r="F71" s="20">
        <v>310000</v>
      </c>
      <c r="G71" s="20">
        <v>310000</v>
      </c>
      <c r="H71" s="17"/>
      <c r="I71" s="27" t="s">
        <v>177</v>
      </c>
      <c r="J71" s="17" t="s">
        <v>296</v>
      </c>
      <c r="K71" s="17" t="s">
        <v>297</v>
      </c>
    </row>
    <row r="72" s="3" customFormat="1" ht="19.65" customHeight="1" spans="1:11">
      <c r="A72" s="17"/>
      <c r="B72" s="17"/>
      <c r="C72" s="17"/>
      <c r="D72" s="22"/>
      <c r="E72" s="22"/>
      <c r="F72" s="20"/>
      <c r="G72" s="20"/>
      <c r="H72" s="17"/>
      <c r="I72" s="28"/>
      <c r="J72" s="17" t="s">
        <v>296</v>
      </c>
      <c r="K72" s="17" t="s">
        <v>298</v>
      </c>
    </row>
    <row r="73" s="3" customFormat="1" ht="27" spans="1:11">
      <c r="A73" s="17"/>
      <c r="B73" s="17"/>
      <c r="C73" s="17"/>
      <c r="D73" s="22"/>
      <c r="E73" s="22"/>
      <c r="F73" s="20"/>
      <c r="G73" s="20"/>
      <c r="H73" s="17"/>
      <c r="I73" s="27" t="s">
        <v>180</v>
      </c>
      <c r="J73" s="17" t="s">
        <v>296</v>
      </c>
      <c r="K73" s="17" t="s">
        <v>299</v>
      </c>
    </row>
    <row r="74" s="3" customFormat="1" ht="27" spans="1:11">
      <c r="A74" s="17"/>
      <c r="B74" s="17"/>
      <c r="C74" s="17"/>
      <c r="D74" s="22"/>
      <c r="E74" s="22"/>
      <c r="F74" s="20"/>
      <c r="G74" s="20"/>
      <c r="H74" s="17"/>
      <c r="I74" s="28"/>
      <c r="J74" s="17" t="s">
        <v>296</v>
      </c>
      <c r="K74" s="17" t="s">
        <v>300</v>
      </c>
    </row>
    <row r="75" s="2" customFormat="1" ht="19.65" customHeight="1" spans="1:11">
      <c r="A75" s="17" t="s">
        <v>301</v>
      </c>
      <c r="B75" s="18"/>
      <c r="C75" s="18"/>
      <c r="D75" s="19"/>
      <c r="E75" s="19"/>
      <c r="F75" s="20" t="s">
        <v>302</v>
      </c>
      <c r="G75" s="20"/>
      <c r="H75" s="21" t="str">
        <f>H76</f>
        <v> 368,100.00</v>
      </c>
      <c r="I75" s="19"/>
      <c r="J75" s="18"/>
      <c r="K75" s="18"/>
    </row>
    <row r="76" s="2" customFormat="1" ht="27" customHeight="1" spans="1:11">
      <c r="A76" s="17" t="s">
        <v>303</v>
      </c>
      <c r="B76" s="17" t="s">
        <v>304</v>
      </c>
      <c r="C76" s="17" t="s">
        <v>211</v>
      </c>
      <c r="D76" s="22" t="s">
        <v>175</v>
      </c>
      <c r="E76" s="22" t="s">
        <v>176</v>
      </c>
      <c r="F76" s="20" t="s">
        <v>302</v>
      </c>
      <c r="G76" s="23"/>
      <c r="H76" s="20" t="s">
        <v>302</v>
      </c>
      <c r="I76" s="15" t="s">
        <v>177</v>
      </c>
      <c r="J76" s="17" t="s">
        <v>212</v>
      </c>
      <c r="K76" s="17" t="s">
        <v>305</v>
      </c>
    </row>
    <row r="77" s="2" customFormat="1" ht="19.65" customHeight="1" spans="1:11">
      <c r="A77" s="17"/>
      <c r="B77" s="17"/>
      <c r="C77" s="17"/>
      <c r="D77" s="22"/>
      <c r="E77" s="22"/>
      <c r="F77" s="20"/>
      <c r="G77" s="23"/>
      <c r="H77" s="20"/>
      <c r="I77" s="15" t="s">
        <v>180</v>
      </c>
      <c r="J77" s="17" t="s">
        <v>306</v>
      </c>
      <c r="K77" s="17" t="s">
        <v>214</v>
      </c>
    </row>
    <row r="78" s="3" customFormat="1" ht="19.65" customHeight="1" spans="1:11">
      <c r="A78" s="17"/>
      <c r="B78" s="17"/>
      <c r="C78" s="17"/>
      <c r="D78" s="22"/>
      <c r="E78" s="22"/>
      <c r="F78" s="20">
        <f>H78</f>
        <v>500000</v>
      </c>
      <c r="G78" s="23"/>
      <c r="H78" s="20">
        <f>H79</f>
        <v>500000</v>
      </c>
      <c r="I78" s="15"/>
      <c r="J78" s="17"/>
      <c r="K78" s="17"/>
    </row>
    <row r="79" ht="23" customHeight="1" spans="1:11">
      <c r="A79" s="18"/>
      <c r="B79" s="18" t="s">
        <v>307</v>
      </c>
      <c r="C79" s="18" t="s">
        <v>308</v>
      </c>
      <c r="D79" s="22" t="s">
        <v>175</v>
      </c>
      <c r="E79" s="22" t="s">
        <v>176</v>
      </c>
      <c r="F79" s="20">
        <f>H79</f>
        <v>500000</v>
      </c>
      <c r="G79" s="20"/>
      <c r="H79" s="20">
        <v>500000</v>
      </c>
      <c r="I79" s="15" t="s">
        <v>177</v>
      </c>
      <c r="J79" s="18"/>
      <c r="K79" s="18"/>
    </row>
    <row r="80" ht="23" customHeight="1" spans="1:11">
      <c r="A80" s="18"/>
      <c r="B80" s="18"/>
      <c r="C80" s="18"/>
      <c r="D80" s="22"/>
      <c r="E80" s="22"/>
      <c r="F80" s="20"/>
      <c r="G80" s="20"/>
      <c r="H80" s="20"/>
      <c r="I80" s="15" t="s">
        <v>180</v>
      </c>
      <c r="J80" s="18"/>
      <c r="K80" s="18"/>
    </row>
  </sheetData>
  <autoFilter ref="A5:K80">
    <extLst/>
  </autoFilter>
  <mergeCells count="223">
    <mergeCell ref="A2:K2"/>
    <mergeCell ref="A3:B3"/>
    <mergeCell ref="J3:K3"/>
    <mergeCell ref="F4:H4"/>
    <mergeCell ref="A4:A5"/>
    <mergeCell ref="A8:A11"/>
    <mergeCell ref="A13:A14"/>
    <mergeCell ref="A15:A16"/>
    <mergeCell ref="A17:A18"/>
    <mergeCell ref="A20:A21"/>
    <mergeCell ref="A23:A24"/>
    <mergeCell ref="A25:A26"/>
    <mergeCell ref="A28:A35"/>
    <mergeCell ref="A37:A38"/>
    <mergeCell ref="A39:A42"/>
    <mergeCell ref="A43:A44"/>
    <mergeCell ref="A45:A51"/>
    <mergeCell ref="A53:A74"/>
    <mergeCell ref="A76:A77"/>
    <mergeCell ref="A79:A80"/>
    <mergeCell ref="B4:B5"/>
    <mergeCell ref="B8:B9"/>
    <mergeCell ref="B10:B11"/>
    <mergeCell ref="B13:B14"/>
    <mergeCell ref="B15:B16"/>
    <mergeCell ref="B17:B18"/>
    <mergeCell ref="B20:B21"/>
    <mergeCell ref="B23:B24"/>
    <mergeCell ref="B25:B26"/>
    <mergeCell ref="B28:B35"/>
    <mergeCell ref="B37:B38"/>
    <mergeCell ref="B39:B42"/>
    <mergeCell ref="B43:B44"/>
    <mergeCell ref="B45:B47"/>
    <mergeCell ref="B48:B49"/>
    <mergeCell ref="B50:B51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4"/>
    <mergeCell ref="B76:B77"/>
    <mergeCell ref="B79:B80"/>
    <mergeCell ref="C4:C5"/>
    <mergeCell ref="C8:C9"/>
    <mergeCell ref="C10:C11"/>
    <mergeCell ref="C13:C14"/>
    <mergeCell ref="C15:C16"/>
    <mergeCell ref="C17:C18"/>
    <mergeCell ref="C20:C21"/>
    <mergeCell ref="C23:C24"/>
    <mergeCell ref="C25:C26"/>
    <mergeCell ref="C28:C35"/>
    <mergeCell ref="C37:C38"/>
    <mergeCell ref="C39:C42"/>
    <mergeCell ref="C43:C44"/>
    <mergeCell ref="C45:C47"/>
    <mergeCell ref="C48:C49"/>
    <mergeCell ref="C50:C51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4"/>
    <mergeCell ref="C76:C77"/>
    <mergeCell ref="C79:C80"/>
    <mergeCell ref="D4:D5"/>
    <mergeCell ref="D8:D9"/>
    <mergeCell ref="D10:D11"/>
    <mergeCell ref="D13:D14"/>
    <mergeCell ref="D15:D16"/>
    <mergeCell ref="D17:D18"/>
    <mergeCell ref="D20:D21"/>
    <mergeCell ref="D23:D24"/>
    <mergeCell ref="D25:D26"/>
    <mergeCell ref="D28:D35"/>
    <mergeCell ref="D37:D38"/>
    <mergeCell ref="D39:D42"/>
    <mergeCell ref="D43:D44"/>
    <mergeCell ref="D45:D47"/>
    <mergeCell ref="D48:D49"/>
    <mergeCell ref="D50:D51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4"/>
    <mergeCell ref="D76:D77"/>
    <mergeCell ref="D79:D80"/>
    <mergeCell ref="E4:E5"/>
    <mergeCell ref="E8:E9"/>
    <mergeCell ref="E10:E11"/>
    <mergeCell ref="E13:E14"/>
    <mergeCell ref="E15:E16"/>
    <mergeCell ref="E17:E18"/>
    <mergeCell ref="E20:E21"/>
    <mergeCell ref="E23:E24"/>
    <mergeCell ref="E25:E26"/>
    <mergeCell ref="E28:E35"/>
    <mergeCell ref="E37:E38"/>
    <mergeCell ref="E39:E42"/>
    <mergeCell ref="E43:E44"/>
    <mergeCell ref="E45:E47"/>
    <mergeCell ref="E48:E49"/>
    <mergeCell ref="E50:E51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4"/>
    <mergeCell ref="E76:E77"/>
    <mergeCell ref="E79:E80"/>
    <mergeCell ref="F8:F9"/>
    <mergeCell ref="F10:F11"/>
    <mergeCell ref="F13:F14"/>
    <mergeCell ref="F15:F16"/>
    <mergeCell ref="F17:F18"/>
    <mergeCell ref="F20:F21"/>
    <mergeCell ref="F23:F24"/>
    <mergeCell ref="F25:F26"/>
    <mergeCell ref="F28:F35"/>
    <mergeCell ref="F37:F38"/>
    <mergeCell ref="F39:F42"/>
    <mergeCell ref="F43:F44"/>
    <mergeCell ref="F45:F47"/>
    <mergeCell ref="F48:F49"/>
    <mergeCell ref="F50:F51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4"/>
    <mergeCell ref="F76:F77"/>
    <mergeCell ref="F79:F80"/>
    <mergeCell ref="G8:G9"/>
    <mergeCell ref="G10:G11"/>
    <mergeCell ref="G13:G14"/>
    <mergeCell ref="G15:G16"/>
    <mergeCell ref="G17:G18"/>
    <mergeCell ref="G20:G21"/>
    <mergeCell ref="G23:G24"/>
    <mergeCell ref="G25:G26"/>
    <mergeCell ref="G28:G35"/>
    <mergeCell ref="G37:G38"/>
    <mergeCell ref="G39:G42"/>
    <mergeCell ref="G43:G44"/>
    <mergeCell ref="G45:G47"/>
    <mergeCell ref="G48:G49"/>
    <mergeCell ref="G50:G51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4"/>
    <mergeCell ref="G76:G77"/>
    <mergeCell ref="G79:G80"/>
    <mergeCell ref="H8:H9"/>
    <mergeCell ref="H10:H11"/>
    <mergeCell ref="H13:H14"/>
    <mergeCell ref="H15:H16"/>
    <mergeCell ref="H17:H18"/>
    <mergeCell ref="H20:H21"/>
    <mergeCell ref="H23:H24"/>
    <mergeCell ref="H25:H26"/>
    <mergeCell ref="H28:H35"/>
    <mergeCell ref="H37:H38"/>
    <mergeCell ref="H39:H42"/>
    <mergeCell ref="H43:H44"/>
    <mergeCell ref="H45:H47"/>
    <mergeCell ref="H48:H49"/>
    <mergeCell ref="H50:H51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4"/>
    <mergeCell ref="H76:H77"/>
    <mergeCell ref="H79:H80"/>
    <mergeCell ref="I4:I5"/>
    <mergeCell ref="I28:I31"/>
    <mergeCell ref="I32:I35"/>
    <mergeCell ref="I39:I40"/>
    <mergeCell ref="I41:I42"/>
    <mergeCell ref="I45:I46"/>
    <mergeCell ref="I71:I72"/>
    <mergeCell ref="I73:I74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scale="80" orientation="landscape" horizontalDpi="600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dz1</cp:lastModifiedBy>
  <dcterms:created xsi:type="dcterms:W3CDTF">2017-01-10T03:02:00Z</dcterms:created>
  <cp:lastPrinted>2018-02-05T07:46:00Z</cp:lastPrinted>
  <dcterms:modified xsi:type="dcterms:W3CDTF">2019-04-04T02:07:49Z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