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tabRatio="900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05-法制建设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R201369.102-行政诉讼和复议经费</t>
        </r>
      </text>
    </comment>
    <comment ref="H9" authorId="0">
      <text>
        <r>
          <rPr>
            <sz val="9"/>
            <color indexed="81"/>
            <rFont val="宋体"/>
            <charset val="134"/>
          </rPr>
          <t xml:space="preserve">依法起诉或依法向上一级行政机关或法律、法规规定的其他机关提出申诉</t>
        </r>
      </text>
    </comment>
    <comment ref="I9" authorId="0">
      <text>
        <r>
          <rPr>
            <sz val="9"/>
            <color indexed="81"/>
            <rFont val="宋体"/>
            <charset val="134"/>
          </rPr>
          <t xml:space="preserve">全部完成</t>
        </r>
      </text>
    </comment>
    <comment ref="H10" authorId="0">
      <text>
        <r>
          <rPr>
            <sz val="9"/>
            <color indexed="81"/>
            <rFont val="宋体"/>
            <charset val="134"/>
          </rPr>
          <t xml:space="preserve">保护自己的合法权益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B11" authorId="0">
      <text>
        <r>
          <rPr>
            <sz val="9"/>
            <color indexed="81"/>
            <rFont val="宋体"/>
            <charset val="134"/>
          </rPr>
          <t xml:space="preserve">R203033.102-法制培训、宣传经费</t>
        </r>
      </text>
    </comment>
    <comment ref="H11" authorId="0">
      <text>
        <r>
          <rPr>
            <sz val="9"/>
            <color indexed="81"/>
            <rFont val="宋体"/>
            <charset val="134"/>
          </rPr>
          <t xml:space="preserve">做好法律法规宣传和执法人员培训工作</t>
        </r>
      </text>
    </comment>
    <comment ref="I11" authorId="0">
      <text>
        <r>
          <rPr>
            <sz val="9"/>
            <color indexed="81"/>
            <rFont val="宋体"/>
            <charset val="134"/>
          </rPr>
          <t xml:space="preserve">全部完成</t>
        </r>
      </text>
    </comment>
    <comment ref="H12" authorId="0">
      <text>
        <r>
          <rPr>
            <sz val="9"/>
            <color indexed="81"/>
            <rFont val="宋体"/>
            <charset val="134"/>
          </rPr>
          <t xml:space="preserve">确保法律法规宣传工作和执法人员培训工作完成好</t>
        </r>
      </text>
    </comment>
    <comment ref="I12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T202187.102-法律顾问和专职律师工作经费</t>
        </r>
      </text>
    </comment>
    <comment ref="H13" authorId="0">
      <text>
        <r>
          <rPr>
            <sz val="9"/>
            <color indexed="81"/>
            <rFont val="宋体"/>
            <charset val="134"/>
          </rPr>
          <t xml:space="preserve">做好案件办理工作</t>
        </r>
      </text>
    </comment>
    <comment ref="I13" authorId="0">
      <text>
        <r>
          <rPr>
            <sz val="9"/>
            <color indexed="81"/>
            <rFont val="宋体"/>
            <charset val="134"/>
          </rPr>
          <t xml:space="preserve">全部完成</t>
        </r>
      </text>
    </comment>
    <comment ref="H14" authorId="0">
      <text>
        <r>
          <rPr>
            <sz val="9"/>
            <color indexed="81"/>
            <rFont val="宋体"/>
            <charset val="134"/>
          </rPr>
          <t xml:space="preserve">确保案件办理工作完成好</t>
        </r>
      </text>
    </comment>
    <comment ref="I14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A15" authorId="0">
      <text>
        <r>
          <rPr>
            <sz val="9"/>
            <color indexed="81"/>
            <rFont val="宋体"/>
            <charset val="134"/>
          </rPr>
          <t xml:space="preserve">15-综合管理</t>
        </r>
      </text>
    </comment>
    <comment ref="B17" authorId="0">
      <text>
        <r>
          <rPr>
            <sz val="9"/>
            <color indexed="81"/>
            <rFont val="宋体"/>
            <charset val="134"/>
          </rPr>
          <t xml:space="preserve">R201208.102-办公业务费</t>
        </r>
      </text>
    </comment>
    <comment ref="H17" authorId="0">
      <text>
        <r>
          <rPr>
            <sz val="9"/>
            <color indexed="81"/>
            <rFont val="宋体"/>
            <charset val="134"/>
          </rPr>
          <t xml:space="preserve">保证工作正常运转</t>
        </r>
      </text>
    </comment>
    <comment ref="I17" authorId="0">
      <text>
        <r>
          <rPr>
            <sz val="9"/>
            <color indexed="81"/>
            <rFont val="宋体"/>
            <charset val="134"/>
          </rPr>
          <t xml:space="preserve">工作正常开展</t>
        </r>
      </text>
    </comment>
    <comment ref="H18" authorId="0">
      <text>
        <r>
          <rPr>
            <sz val="9"/>
            <color indexed="81"/>
            <rFont val="宋体"/>
            <charset val="134"/>
          </rPr>
          <t xml:space="preserve">提高工作效率</t>
        </r>
      </text>
    </comment>
    <comment ref="I18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B19" authorId="0">
      <text>
        <r>
          <rPr>
            <sz val="9"/>
            <color indexed="81"/>
            <rFont val="宋体"/>
            <charset val="134"/>
          </rPr>
          <t xml:space="preserve">R201339.102-综合工作经费</t>
        </r>
      </text>
    </comment>
    <comment ref="H19" authorId="0">
      <text>
        <r>
          <rPr>
            <sz val="9"/>
            <color indexed="81"/>
            <rFont val="宋体"/>
            <charset val="134"/>
          </rPr>
          <t xml:space="preserve">保证工作正常运转</t>
        </r>
      </text>
    </comment>
    <comment ref="I19" authorId="0">
      <text>
        <r>
          <rPr>
            <sz val="9"/>
            <color indexed="81"/>
            <rFont val="宋体"/>
            <charset val="134"/>
          </rPr>
          <t xml:space="preserve">工作正常运转</t>
        </r>
      </text>
    </comment>
    <comment ref="H20" authorId="0">
      <text>
        <r>
          <rPr>
            <sz val="9"/>
            <color indexed="81"/>
            <rFont val="宋体"/>
            <charset val="134"/>
          </rPr>
          <t xml:space="preserve">提高工作效率</t>
        </r>
      </text>
    </comment>
    <comment ref="I20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B21" authorId="0">
      <text>
        <r>
          <rPr>
            <sz val="9"/>
            <color indexed="81"/>
            <rFont val="宋体"/>
            <charset val="134"/>
          </rPr>
          <t xml:space="preserve">R201391.102-信访综合工作经费</t>
        </r>
      </text>
    </comment>
    <comment ref="H21" authorId="0">
      <text>
        <r>
          <rPr>
            <sz val="9"/>
            <color indexed="81"/>
            <rFont val="宋体"/>
            <charset val="134"/>
          </rPr>
          <t xml:space="preserve">保证工作正常运转</t>
        </r>
      </text>
    </comment>
    <comment ref="I21" authorId="0">
      <text>
        <r>
          <rPr>
            <sz val="9"/>
            <color indexed="81"/>
            <rFont val="宋体"/>
            <charset val="134"/>
          </rPr>
          <t xml:space="preserve">工作正常运转</t>
        </r>
      </text>
    </comment>
    <comment ref="H22" authorId="0">
      <text>
        <r>
          <rPr>
            <sz val="9"/>
            <color indexed="81"/>
            <rFont val="宋体"/>
            <charset val="134"/>
          </rPr>
          <t xml:space="preserve">提高工作效率</t>
        </r>
      </text>
    </comment>
    <comment ref="I22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B23" authorId="0">
      <text>
        <r>
          <rPr>
            <sz val="9"/>
            <color indexed="81"/>
            <rFont val="宋体"/>
            <charset val="134"/>
          </rPr>
          <t xml:space="preserve">T203258.102-工 会 经 费</t>
        </r>
      </text>
    </comment>
    <comment ref="H23" authorId="0">
      <text>
        <r>
          <rPr>
            <sz val="9"/>
            <color indexed="81"/>
            <rFont val="宋体"/>
            <charset val="134"/>
          </rPr>
          <t xml:space="preserve">开展工会各项工作</t>
        </r>
      </text>
    </comment>
    <comment ref="I23" authorId="0">
      <text>
        <r>
          <rPr>
            <sz val="9"/>
            <color indexed="81"/>
            <rFont val="宋体"/>
            <charset val="134"/>
          </rPr>
          <t xml:space="preserve">全部完成</t>
        </r>
      </text>
    </comment>
    <comment ref="H24" authorId="0">
      <text>
        <r>
          <rPr>
            <sz val="9"/>
            <color indexed="81"/>
            <rFont val="宋体"/>
            <charset val="134"/>
          </rPr>
          <t xml:space="preserve">惠及广大会员职工</t>
        </r>
      </text>
    </comment>
    <comment ref="I24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A25" authorId="0">
      <text>
        <r>
          <rPr>
            <sz val="9"/>
            <color indexed="81"/>
            <rFont val="宋体"/>
            <charset val="134"/>
          </rPr>
          <t xml:space="preserve">19-其他</t>
        </r>
      </text>
    </comment>
    <comment ref="B27" authorId="0">
      <text>
        <r>
          <rPr>
            <sz val="9"/>
            <color indexed="81"/>
            <rFont val="宋体"/>
            <charset val="134"/>
          </rPr>
          <t xml:space="preserve">T203119.102-非法集资举报奖励资金</t>
        </r>
      </text>
    </comment>
    <comment ref="H27" authorId="0">
      <text>
        <r>
          <rPr>
            <sz val="9"/>
            <color indexed="81"/>
            <rFont val="宋体"/>
            <charset val="134"/>
          </rPr>
          <t xml:space="preserve">互联网出口费</t>
        </r>
      </text>
    </comment>
    <comment ref="I27" authorId="0">
      <text>
        <r>
          <rPr>
            <sz val="9"/>
            <color indexed="81"/>
            <rFont val="宋体"/>
            <charset val="134"/>
          </rPr>
          <t xml:space="preserve">按月付费</t>
        </r>
      </text>
    </comment>
    <comment ref="H28" authorId="0">
      <text>
        <r>
          <rPr>
            <sz val="9"/>
            <color indexed="81"/>
            <rFont val="宋体"/>
            <charset val="134"/>
          </rPr>
          <t xml:space="preserve">租赁费</t>
        </r>
      </text>
    </comment>
    <comment ref="I28" authorId="0">
      <text>
        <r>
          <rPr>
            <sz val="9"/>
            <color indexed="81"/>
            <rFont val="宋体"/>
            <charset val="134"/>
          </rPr>
          <t xml:space="preserve">按月付费</t>
        </r>
      </text>
    </comment>
    <comment ref="H29" authorId="0">
      <text>
        <r>
          <rPr>
            <sz val="9"/>
            <color indexed="81"/>
            <rFont val="宋体"/>
            <charset val="134"/>
          </rPr>
          <t xml:space="preserve">互联网和网络线路租赁费</t>
        </r>
      </text>
    </comment>
    <comment ref="I29" authorId="0">
      <text>
        <r>
          <rPr>
            <sz val="9"/>
            <color indexed="81"/>
            <rFont val="宋体"/>
            <charset val="134"/>
          </rPr>
          <t xml:space="preserve">按月付费</t>
        </r>
      </text>
    </comment>
    <comment ref="A30" authorId="0">
      <text>
        <r>
          <rPr>
            <sz val="9"/>
            <color indexed="81"/>
            <rFont val="宋体"/>
            <charset val="134"/>
          </rPr>
          <t xml:space="preserve">20-信息管理化建设与管理</t>
        </r>
      </text>
    </comment>
    <comment ref="B32" authorId="0">
      <text>
        <r>
          <rPr>
            <sz val="9"/>
            <color indexed="81"/>
            <rFont val="宋体"/>
            <charset val="134"/>
          </rPr>
          <t xml:space="preserve">R203122.102-政务网和全市网站群建设</t>
        </r>
      </text>
    </comment>
    <comment ref="H32" authorId="0">
      <text>
        <r>
          <rPr>
            <sz val="9"/>
            <color indexed="81"/>
            <rFont val="宋体"/>
            <charset val="134"/>
          </rPr>
          <t xml:space="preserve">维护费和采购费</t>
        </r>
      </text>
    </comment>
    <comment ref="I32" authorId="0">
      <text>
        <r>
          <rPr>
            <sz val="9"/>
            <color indexed="81"/>
            <rFont val="宋体"/>
            <charset val="134"/>
          </rPr>
          <t xml:space="preserve">按月支付维护费，采购签批系统</t>
        </r>
      </text>
    </comment>
    <comment ref="H33" authorId="0">
      <text>
        <r>
          <rPr>
            <sz val="9"/>
            <color indexed="81"/>
            <rFont val="宋体"/>
            <charset val="134"/>
          </rPr>
          <t xml:space="preserve">采购236签批系统</t>
        </r>
      </text>
    </comment>
    <comment ref="I33" authorId="0">
      <text>
        <r>
          <rPr>
            <sz val="9"/>
            <color indexed="81"/>
            <rFont val="宋体"/>
            <charset val="134"/>
          </rPr>
          <t xml:space="preserve">按计划采购</t>
        </r>
      </text>
    </comment>
    <comment ref="B34" authorId="0">
      <text>
        <r>
          <rPr>
            <sz val="9"/>
            <color indexed="81"/>
            <rFont val="宋体"/>
            <charset val="134"/>
          </rPr>
          <t xml:space="preserve">R203122.102-政务网和全市网站群建设</t>
        </r>
      </text>
    </comment>
    <comment ref="H34" authorId="0">
      <text>
        <r>
          <rPr>
            <sz val="9"/>
            <color indexed="81"/>
            <rFont val="宋体"/>
            <charset val="134"/>
          </rPr>
          <t xml:space="preserve">电子政务建设</t>
        </r>
      </text>
    </comment>
    <comment ref="I34" authorId="0">
      <text>
        <r>
          <rPr>
            <sz val="9"/>
            <color indexed="81"/>
            <rFont val="宋体"/>
            <charset val="134"/>
          </rPr>
          <t xml:space="preserve">建成一体化内容管理软件</t>
        </r>
      </text>
    </comment>
    <comment ref="H35" authorId="0">
      <text>
        <r>
          <rPr>
            <sz val="9"/>
            <color indexed="81"/>
            <rFont val="宋体"/>
            <charset val="134"/>
          </rPr>
          <t xml:space="preserve">项目建设</t>
        </r>
      </text>
    </comment>
    <comment ref="I35" authorId="0">
      <text>
        <r>
          <rPr>
            <sz val="9"/>
            <color indexed="81"/>
            <rFont val="宋体"/>
            <charset val="134"/>
          </rPr>
          <t xml:space="preserve">达到便民利民、提高政府公共管理和服务水平</t>
        </r>
      </text>
    </comment>
    <comment ref="B37" authorId="0">
      <text>
        <r>
          <rPr>
            <sz val="9"/>
            <color indexed="81"/>
            <rFont val="宋体"/>
            <charset val="134"/>
          </rPr>
          <t xml:space="preserve">R203124.102-综合业务工作经费</t>
        </r>
      </text>
    </comment>
    <comment ref="H37" authorId="0">
      <text>
        <r>
          <rPr>
            <sz val="9"/>
            <color indexed="81"/>
            <rFont val="宋体"/>
            <charset val="134"/>
          </rPr>
          <t xml:space="preserve">采购网络耗材和机房设备日常维护升级</t>
        </r>
      </text>
    </comment>
    <comment ref="I37" authorId="0">
      <text>
        <r>
          <rPr>
            <sz val="9"/>
            <color indexed="81"/>
            <rFont val="宋体"/>
            <charset val="134"/>
          </rPr>
          <t xml:space="preserve">采购网络耗材和机房设备日常维护升级</t>
        </r>
      </text>
    </comment>
    <comment ref="H38" authorId="0">
      <text>
        <r>
          <rPr>
            <sz val="9"/>
            <color indexed="81"/>
            <rFont val="宋体"/>
            <charset val="134"/>
          </rPr>
          <t xml:space="preserve">日常维护升级</t>
        </r>
      </text>
    </comment>
    <comment ref="I38" authorId="0">
      <text>
        <r>
          <rPr>
            <sz val="9"/>
            <color indexed="81"/>
            <rFont val="宋体"/>
            <charset val="134"/>
          </rPr>
          <t xml:space="preserve">日常维护升级</t>
        </r>
      </text>
    </comment>
    <comment ref="B39" authorId="0">
      <text>
        <r>
          <rPr>
            <sz val="9"/>
            <color indexed="81"/>
            <rFont val="宋体"/>
            <charset val="134"/>
          </rPr>
          <t xml:space="preserve">R203124.102-综合业务工作经费</t>
        </r>
      </text>
    </comment>
    <comment ref="H39" authorId="0">
      <text>
        <r>
          <rPr>
            <sz val="9"/>
            <color indexed="81"/>
            <rFont val="宋体"/>
            <charset val="134"/>
          </rPr>
          <t xml:space="preserve">日常支出</t>
        </r>
      </text>
    </comment>
    <comment ref="I39" authorId="0">
      <text>
        <r>
          <rPr>
            <sz val="9"/>
            <color indexed="81"/>
            <rFont val="宋体"/>
            <charset val="134"/>
          </rPr>
          <t xml:space="preserve">用于日常办公室开支，及会议、培训、差旅、聘用人员工资等支出</t>
        </r>
      </text>
    </comment>
    <comment ref="H40" authorId="0">
      <text>
        <r>
          <rPr>
            <sz val="9"/>
            <color indexed="81"/>
            <rFont val="宋体"/>
            <charset val="134"/>
          </rPr>
          <t xml:space="preserve">日常支出</t>
        </r>
      </text>
    </comment>
    <comment ref="I40" authorId="0">
      <text>
        <r>
          <rPr>
            <sz val="9"/>
            <color indexed="81"/>
            <rFont val="宋体"/>
            <charset val="134"/>
          </rPr>
          <t xml:space="preserve">用于日常办公室开支，及会议、培训、差旅、聘用人员工资等支出</t>
        </r>
      </text>
    </comment>
    <comment ref="A41" authorId="0">
      <text>
        <r>
          <rPr>
            <sz val="9"/>
            <color indexed="81"/>
            <rFont val="宋体"/>
            <charset val="134"/>
          </rPr>
          <t xml:space="preserve">21-基本支出</t>
        </r>
      </text>
    </comment>
    <comment ref="B43" authorId="0">
      <text>
        <r>
          <rPr>
            <sz val="9"/>
            <color indexed="81"/>
            <rFont val="宋体"/>
            <charset val="134"/>
          </rPr>
          <t xml:space="preserve">T201873.102-人员支出经费</t>
        </r>
      </text>
    </comment>
    <comment ref="H43" authorId="0">
      <text>
        <r>
          <rPr>
            <sz val="9"/>
            <color indexed="81"/>
            <rFont val="宋体"/>
            <charset val="134"/>
          </rPr>
          <t xml:space="preserve">根据单位工作需要，聘用5名人员，承担市应急管理办、市政府或市政府授权审同意的各类突发事件预警信息发布工作</t>
        </r>
      </text>
    </comment>
    <comment ref="I43" authorId="0">
      <text>
        <r>
          <rPr>
            <sz val="9"/>
            <color indexed="81"/>
            <rFont val="宋体"/>
            <charset val="134"/>
          </rPr>
          <t xml:space="preserve">聘用5名工作人员</t>
        </r>
      </text>
    </comment>
    <comment ref="H44" authorId="0">
      <text>
        <r>
          <rPr>
            <sz val="9"/>
            <color indexed="81"/>
            <rFont val="宋体"/>
            <charset val="134"/>
          </rPr>
          <t xml:space="preserve">确保我市各类自然灾害、事故灾害、公共卫生事件等突发事件预警信息发布的业务实施</t>
        </r>
      </text>
    </comment>
    <comment ref="I44" authorId="0">
      <text>
        <r>
          <rPr>
            <sz val="9"/>
            <color indexed="81"/>
            <rFont val="宋体"/>
            <charset val="134"/>
          </rPr>
          <t xml:space="preserve">资金使用率</t>
        </r>
      </text>
    </comment>
  </commentList>
</comments>
</file>

<file path=xl/sharedStrings.xml><?xml version="1.0" encoding="utf-8"?>
<sst xmlns="http://schemas.openxmlformats.org/spreadsheetml/2006/main" count="198">
  <si>
    <t>附表1</t>
  </si>
  <si>
    <t>财政拨款收支总表</t>
  </si>
  <si>
    <t>部门：儋州市政府办公室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</si>
  <si>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</si>
  <si>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</si>
  <si>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</si>
  <si>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</si>
  <si>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</si>
  <si>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</si>
  <si>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</si>
  <si>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</si>
  <si>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</si>
  <si>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</si>
  <si>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</si>
  <si>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</si>
  <si>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</si>
  <si>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</si>
  <si>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</si>
  <si>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</si>
  <si>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</si>
  <si>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</si>
  <si>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</si>
  <si>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</si>
  <si>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</si>
  <si>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</si>
  <si>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</si>
  <si>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</si>
  <si>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</si>
  <si>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</si>
  <si>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</si>
  <si>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</si>
  <si>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</si>
  <si>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</si>
  <si>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</si>
  <si>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</si>
  <si>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</si>
  <si>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</si>
  <si>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</si>
  <si>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</si>
  <si>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</si>
  <si>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</si>
  <si>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</si>
  <si>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</si>
  <si>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</si>
  <si>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</si>
  <si>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</si>
  <si>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</si>
  <si>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</si>
  <si>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</si>
  <si>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</si>
  <si>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</si>
  <si>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</si>
  <si>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</si>
  <si>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法制建设</t>
  </si>
  <si>
    <t>事业运行（政府办公厅）</t>
  </si>
  <si>
    <t>其他政府办公厅(室)及相关机构事务支出</t>
  </si>
  <si>
    <t>信息事务</t>
  </si>
  <si>
    <t xml:space="preserve">培训支出 </t>
  </si>
  <si>
    <t>其他科学技术支出</t>
  </si>
  <si>
    <t>归口管理的行政单位离退休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</si>
  <si>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</si>
  <si>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</si>
  <si>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</si>
  <si>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</si>
  <si>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</si>
  <si>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信息安全建设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</si>
  <si>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</si>
  <si>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</si>
  <si>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</si>
  <si>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</si>
  <si>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</si>
  <si>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</si>
  <si>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</si>
  <si>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</si>
  <si>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</si>
  <si>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</si>
  <si>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单位：万元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</si>
  <si>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</si>
  <si>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</si>
  <si>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</si>
  <si>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</si>
  <si>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</si>
  <si>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</si>
  <si>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</si>
  <si>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</si>
  <si>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其他国有土地使用权出让收入安排的支出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</si>
  <si>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</si>
  <si>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</si>
  <si>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</si>
  <si>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</si>
  <si>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</si>
  <si>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</si>
  <si>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</si>
  <si>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</si>
  <si>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</si>
  <si>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</si>
  <si>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</si>
  <si>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</si>
  <si>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</si>
  <si>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</si>
  <si>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</si>
  <si>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</si>
  <si>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</si>
  <si>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</si>
  <si>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</si>
  <si>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</si>
  <si>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</si>
  <si>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</si>
  <si>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</si>
  <si>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</si>
  <si>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</si>
  <si>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</si>
  <si>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</si>
  <si>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</si>
  <si>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</si>
  <si>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儋州市政府办公室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</si>
  <si>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</si>
  <si>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</si>
  <si>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</si>
  <si>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</si>
  <si>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</si>
  <si>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</si>
  <si>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</si>
  <si>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</si>
  <si>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</si>
  <si>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</si>
  <si>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</si>
  <si>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</si>
  <si>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</si>
  <si>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</si>
  <si>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</si>
  <si>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102-儋州市政府办公室</t>
  </si>
  <si>
    <t xml:space="preserve">   05-法制建设</t>
  </si>
  <si>
    <t xml:space="preserve">       01-法制建设</t>
  </si>
  <si>
    <t xml:space="preserve"> R201369.102-行政诉讼和复议经费</t>
  </si>
  <si>
    <t xml:space="preserve"> 102004-儋州市法制办</t>
  </si>
  <si>
    <t>产出指标</t>
  </si>
  <si>
    <t xml:space="preserve"> 依法起诉或依法向上一级行政机关或法律、法规规定的其他机关提出申诉</t>
  </si>
  <si>
    <t xml:space="preserve"> 全部完成</t>
  </si>
  <si>
    <t>成效指标</t>
  </si>
  <si>
    <t xml:space="preserve"> 保护自己的合法权益</t>
  </si>
  <si>
    <t xml:space="preserve"> 100%</t>
  </si>
  <si>
    <t xml:space="preserve"> R203033.102-法制培训、宣传经费</t>
  </si>
  <si>
    <t xml:space="preserve"> 做好法律法规宣传和执法人员培训工作</t>
  </si>
  <si>
    <t xml:space="preserve"> 确保法律法规宣传工作和执法人员培训工作完成好</t>
  </si>
  <si>
    <t xml:space="preserve"> T202187.102-法律顾问和专职律师工作经费</t>
  </si>
  <si>
    <t xml:space="preserve"> 做好案件办理工作</t>
  </si>
  <si>
    <t xml:space="preserve"> 确保案件办理工作完成好</t>
  </si>
  <si>
    <t xml:space="preserve">   15-综合管理</t>
  </si>
  <si>
    <t xml:space="preserve">       02-综合事务</t>
  </si>
  <si>
    <t xml:space="preserve"> R201208.102-办公业务费</t>
  </si>
  <si>
    <t xml:space="preserve"> 102001-儋州市政府办公室本级</t>
  </si>
  <si>
    <t xml:space="preserve"> 保证工作正常运转</t>
  </si>
  <si>
    <t xml:space="preserve"> 工作正常开展</t>
  </si>
  <si>
    <t xml:space="preserve"> 提高工作效率</t>
  </si>
  <si>
    <t xml:space="preserve"> R201339.102-综合工作经费</t>
  </si>
  <si>
    <t xml:space="preserve"> 102006-市政府政策研究督查室</t>
  </si>
  <si>
    <t xml:space="preserve"> 工作正常运转</t>
  </si>
  <si>
    <t xml:space="preserve"> R201391.102-信访综合工作经费</t>
  </si>
  <si>
    <t xml:space="preserve"> 102002-儋州市信访局</t>
  </si>
  <si>
    <t xml:space="preserve"> T203258.102-工 会 经 费</t>
  </si>
  <si>
    <t xml:space="preserve"> 开展工会各项工作</t>
  </si>
  <si>
    <t xml:space="preserve"> 惠及广大会员职工</t>
  </si>
  <si>
    <t xml:space="preserve">   19-其他</t>
  </si>
  <si>
    <t xml:space="preserve">       01-其他事务</t>
  </si>
  <si>
    <t xml:space="preserve"> R203093.102-光纤线路租用费</t>
  </si>
  <si>
    <t xml:space="preserve"> 102009-儋州市信息中心</t>
  </si>
  <si>
    <t xml:space="preserve"> 互联网出口费</t>
  </si>
  <si>
    <t xml:space="preserve"> 按月付费</t>
  </si>
  <si>
    <t xml:space="preserve"> 租赁费</t>
  </si>
  <si>
    <t xml:space="preserve"> 互联网和网络线路租赁费</t>
  </si>
  <si>
    <t xml:space="preserve">   20-信息管理化建设与管理</t>
  </si>
  <si>
    <t xml:space="preserve">       01-电子政务建设</t>
  </si>
  <si>
    <t xml:space="preserve"> R203112.102-党政办公系统建设</t>
  </si>
  <si>
    <t xml:space="preserve"> 维护费和采购费</t>
  </si>
  <si>
    <t xml:space="preserve"> 按月支付维护费，采购签批系统</t>
  </si>
  <si>
    <t xml:space="preserve"> 采购236签批系统</t>
  </si>
  <si>
    <t xml:space="preserve"> 按计划采购</t>
  </si>
  <si>
    <t xml:space="preserve"> R203122.102-政务网和全市网站群建设</t>
  </si>
  <si>
    <t xml:space="preserve"> 电子政务建设</t>
  </si>
  <si>
    <t xml:space="preserve"> 建成一体化内容管理软件</t>
  </si>
  <si>
    <t xml:space="preserve"> 项目建设</t>
  </si>
  <si>
    <t xml:space="preserve"> 达到便民利民、提高政府公共管理和服务水平</t>
  </si>
  <si>
    <t xml:space="preserve">       03-其他</t>
  </si>
  <si>
    <t xml:space="preserve"> T201432.102-信息系统及电子政务平台运维经费</t>
  </si>
  <si>
    <t xml:space="preserve"> 采购网络耗材和机房设备日常维护升级</t>
  </si>
  <si>
    <t xml:space="preserve"> 日常维护升级</t>
  </si>
  <si>
    <t xml:space="preserve"> R203124.102-综合业务工作经费</t>
  </si>
  <si>
    <t xml:space="preserve"> 日常支出</t>
  </si>
  <si>
    <t xml:space="preserve"> 用于日常办公室开支，及会议、培训、差旅、聘用人员工资等支出</t>
  </si>
  <si>
    <t xml:space="preserve">   21-基本支出</t>
  </si>
  <si>
    <t xml:space="preserve">       01-工资福利支出</t>
  </si>
  <si>
    <t xml:space="preserve"> T201873.102-人员支出经费</t>
  </si>
  <si>
    <t xml:space="preserve"> 102010-儋州市突发事件预警信息发布中心</t>
  </si>
  <si>
    <t xml:space="preserve"> 根据单位工作需要，聘用5名人员，承担市应急管理办、市政府或市政府授权审同意的各类突发事件预警信息发布工作</t>
  </si>
  <si>
    <t xml:space="preserve"> 聘用5名工作人员</t>
  </si>
  <si>
    <t xml:space="preserve"> 确保我市各类自然灾害、事故灾害、公共卫生事件等突发事件预警信息发布的业务实施</t>
  </si>
  <si>
    <t xml:space="preserve"> 资金使用率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</si>
</sst>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4" borderId="16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14" applyNumberFormat="0" applyAlignment="0" applyProtection="0">
      <alignment vertical="center"/>
    </xf>
    <xf numFmtId="0" fontId="17" fillId="6" borderId="17" applyNumberFormat="0" applyAlignment="0" applyProtection="0">
      <alignment vertical="center"/>
    </xf>
    <xf numFmtId="0" fontId="23" fillId="28" borderId="2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Fill="1" applyAlignment="1"/>
    <xf numFmtId="0" fontId="0" fillId="0" borderId="0" xfId="0" applyFill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6" xfId="0" applyNumberFormat="1" applyFill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2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49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workbookViewId="0">
      <selection activeCell="C27" sqref="C27"/>
    </sheetView>
  </sheetViews>
  <sheetFormatPr defaultColWidth="9" defaultRowHeight="24.95" customHeight="1" outlineLevelCol="5"/>
  <cols>
    <col min="1" max="1" width="28.125" customWidth="1"/>
    <col min="2" max="2" width="19.375" customWidth="1"/>
    <col min="3" max="3" width="32.75" customWidth="1"/>
    <col min="4" max="4" width="13.8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1" t="s">
        <v>1</v>
      </c>
      <c r="B2" s="21"/>
      <c r="C2" s="21"/>
      <c r="D2" s="21"/>
      <c r="E2" s="21"/>
      <c r="F2" s="21"/>
    </row>
    <row r="3" ht="26.25" customHeight="1" spans="1:6">
      <c r="A3" s="22" t="s">
        <v>2</v>
      </c>
      <c r="B3" s="21"/>
      <c r="C3" s="21"/>
      <c r="D3" s="21"/>
      <c r="E3" s="21"/>
      <c r="F3" s="35" t="s">
        <v>3</v>
      </c>
    </row>
    <row r="4" customHeight="1" spans="1:6">
      <c r="A4" s="27" t="s">
        <v>4</v>
      </c>
      <c r="B4" s="27"/>
      <c r="C4" s="27" t="s">
        <v>5</v>
      </c>
      <c r="D4" s="27"/>
      <c r="E4" s="27"/>
      <c r="F4" s="27"/>
    </row>
    <row r="5" customHeight="1" spans="1:6">
      <c r="A5" s="27" t="s">
        <v>6</v>
      </c>
      <c r="B5" s="27" t="s">
        <v>7</v>
      </c>
      <c r="C5" s="27" t="s">
        <v>6</v>
      </c>
      <c r="D5" s="27" t="s">
        <v>8</v>
      </c>
      <c r="E5" s="27" t="s">
        <v>9</v>
      </c>
      <c r="F5" s="27" t="s">
        <v>10</v>
      </c>
    </row>
    <row r="6" customHeight="1" spans="1:6">
      <c r="A6" s="29" t="s">
        <v>11</v>
      </c>
      <c r="B6" s="76">
        <v>25235978.8</v>
      </c>
      <c r="C6" s="47" t="s">
        <v>12</v>
      </c>
      <c r="D6" s="29">
        <f>E6+F6</f>
        <v>18537994.5</v>
      </c>
      <c r="E6" s="29">
        <v>18537994.5</v>
      </c>
      <c r="F6" s="29"/>
    </row>
    <row r="7" customHeight="1" spans="1:6">
      <c r="A7" s="29" t="s">
        <v>13</v>
      </c>
      <c r="B7" s="76">
        <v>3500000</v>
      </c>
      <c r="C7" s="47" t="s">
        <v>14</v>
      </c>
      <c r="D7" s="29">
        <f t="shared" ref="D7:D32" si="0">E7+F7</f>
        <v>0</v>
      </c>
      <c r="E7" s="29"/>
      <c r="F7" s="29"/>
    </row>
    <row r="8" customHeight="1" spans="1:6">
      <c r="A8" s="29"/>
      <c r="B8" s="29"/>
      <c r="C8" s="47" t="s">
        <v>15</v>
      </c>
      <c r="D8" s="29">
        <f t="shared" si="0"/>
        <v>0</v>
      </c>
      <c r="E8" s="29"/>
      <c r="F8" s="29"/>
    </row>
    <row r="9" customHeight="1" spans="1:6">
      <c r="A9" s="29"/>
      <c r="B9" s="29"/>
      <c r="C9" s="47" t="s">
        <v>16</v>
      </c>
      <c r="D9" s="29">
        <f t="shared" si="0"/>
        <v>0</v>
      </c>
      <c r="E9" s="29"/>
      <c r="F9" s="29"/>
    </row>
    <row r="10" customHeight="1" spans="1:6">
      <c r="A10" s="29"/>
      <c r="B10" s="29"/>
      <c r="C10" s="47" t="s">
        <v>17</v>
      </c>
      <c r="D10" s="29">
        <f t="shared" si="0"/>
        <v>300000</v>
      </c>
      <c r="E10" s="29">
        <v>300000</v>
      </c>
      <c r="F10" s="29"/>
    </row>
    <row r="11" customHeight="1" spans="1:6">
      <c r="A11" s="29"/>
      <c r="B11" s="29"/>
      <c r="C11" s="47" t="s">
        <v>18</v>
      </c>
      <c r="D11" s="29">
        <f t="shared" si="0"/>
        <v>3772300</v>
      </c>
      <c r="E11" s="29">
        <v>3772300</v>
      </c>
      <c r="F11" s="29"/>
    </row>
    <row r="12" customHeight="1" spans="1:6">
      <c r="A12" s="29"/>
      <c r="B12" s="29"/>
      <c r="C12" s="47" t="s">
        <v>19</v>
      </c>
      <c r="D12" s="29">
        <f t="shared" si="0"/>
        <v>0</v>
      </c>
      <c r="E12" s="29"/>
      <c r="F12" s="29"/>
    </row>
    <row r="13" customHeight="1" spans="1:6">
      <c r="A13" s="29"/>
      <c r="B13" s="29"/>
      <c r="C13" s="47" t="s">
        <v>20</v>
      </c>
      <c r="D13" s="29">
        <f t="shared" si="0"/>
        <v>1063594</v>
      </c>
      <c r="E13" s="29">
        <v>1063594</v>
      </c>
      <c r="F13" s="29"/>
    </row>
    <row r="14" customHeight="1" spans="1:6">
      <c r="A14" s="29"/>
      <c r="B14" s="29"/>
      <c r="C14" s="47" t="s">
        <v>21</v>
      </c>
      <c r="D14" s="29">
        <f t="shared" si="0"/>
        <v>0</v>
      </c>
      <c r="E14" s="29"/>
      <c r="F14" s="29"/>
    </row>
    <row r="15" ht="31" customHeight="1" spans="1:6">
      <c r="A15" s="29"/>
      <c r="B15" s="29"/>
      <c r="C15" s="48" t="s">
        <v>22</v>
      </c>
      <c r="D15" s="29">
        <f t="shared" si="0"/>
        <v>716809.8</v>
      </c>
      <c r="E15" s="29">
        <v>716809.8</v>
      </c>
      <c r="F15" s="29"/>
    </row>
    <row r="16" customHeight="1" spans="1:6">
      <c r="A16" s="29"/>
      <c r="B16" s="29"/>
      <c r="C16" s="47" t="s">
        <v>23</v>
      </c>
      <c r="D16" s="29">
        <f t="shared" si="0"/>
        <v>0</v>
      </c>
      <c r="E16" s="29"/>
      <c r="F16" s="29"/>
    </row>
    <row r="17" customHeight="1" spans="1:6">
      <c r="A17" s="29"/>
      <c r="B17" s="29"/>
      <c r="C17" s="47" t="s">
        <v>24</v>
      </c>
      <c r="D17" s="29">
        <f t="shared" si="0"/>
        <v>3500000</v>
      </c>
      <c r="E17" s="29"/>
      <c r="F17" s="29">
        <v>3500000</v>
      </c>
    </row>
    <row r="18" customHeight="1" spans="1:6">
      <c r="A18" s="29"/>
      <c r="B18" s="29"/>
      <c r="C18" s="47" t="s">
        <v>25</v>
      </c>
      <c r="D18" s="29">
        <f t="shared" si="0"/>
        <v>0</v>
      </c>
      <c r="E18" s="29"/>
      <c r="F18" s="29"/>
    </row>
    <row r="19" customHeight="1" spans="1:6">
      <c r="A19" s="29"/>
      <c r="B19" s="29"/>
      <c r="C19" s="47" t="s">
        <v>26</v>
      </c>
      <c r="D19" s="29">
        <f t="shared" si="0"/>
        <v>0</v>
      </c>
      <c r="E19" s="29"/>
      <c r="F19" s="29"/>
    </row>
    <row r="20" customHeight="1" spans="1:6">
      <c r="A20" s="29"/>
      <c r="B20" s="29"/>
      <c r="C20" s="47" t="s">
        <v>27</v>
      </c>
      <c r="D20" s="29">
        <f t="shared" si="0"/>
        <v>246800</v>
      </c>
      <c r="E20" s="29">
        <v>246800</v>
      </c>
      <c r="F20" s="29"/>
    </row>
    <row r="21" customHeight="1" spans="1:6">
      <c r="A21" s="29"/>
      <c r="B21" s="29"/>
      <c r="C21" s="47" t="s">
        <v>28</v>
      </c>
      <c r="D21" s="29">
        <f t="shared" si="0"/>
        <v>0</v>
      </c>
      <c r="E21" s="29"/>
      <c r="F21" s="29"/>
    </row>
    <row r="22" customHeight="1" spans="1:6">
      <c r="A22" s="29"/>
      <c r="B22" s="29"/>
      <c r="C22" s="47" t="s">
        <v>29</v>
      </c>
      <c r="D22" s="29">
        <f t="shared" si="0"/>
        <v>0</v>
      </c>
      <c r="E22" s="29"/>
      <c r="F22" s="29"/>
    </row>
    <row r="23" customHeight="1" spans="1:6">
      <c r="A23" s="29"/>
      <c r="B23" s="29"/>
      <c r="C23" s="47" t="s">
        <v>30</v>
      </c>
      <c r="D23" s="29">
        <f t="shared" si="0"/>
        <v>0</v>
      </c>
      <c r="E23" s="29"/>
      <c r="F23" s="29"/>
    </row>
    <row r="24" customHeight="1" spans="1:6">
      <c r="A24" s="29"/>
      <c r="B24" s="29"/>
      <c r="C24" s="47" t="s">
        <v>31</v>
      </c>
      <c r="D24" s="29">
        <f t="shared" si="0"/>
        <v>0</v>
      </c>
      <c r="E24" s="29"/>
      <c r="F24" s="29"/>
    </row>
    <row r="25" customHeight="1" spans="1:6">
      <c r="A25" s="29"/>
      <c r="B25" s="29"/>
      <c r="C25" s="47" t="s">
        <v>32</v>
      </c>
      <c r="D25" s="29">
        <f t="shared" si="0"/>
        <v>598480.5</v>
      </c>
      <c r="E25" s="29">
        <v>598480.5</v>
      </c>
      <c r="F25" s="29"/>
    </row>
    <row r="26" customHeight="1" spans="1:6">
      <c r="A26" s="29"/>
      <c r="B26" s="29"/>
      <c r="C26" s="47" t="s">
        <v>33</v>
      </c>
      <c r="D26" s="29">
        <f t="shared" si="0"/>
        <v>0</v>
      </c>
      <c r="E26" s="29"/>
      <c r="F26" s="29"/>
    </row>
    <row r="27" customHeight="1" spans="1:6">
      <c r="A27" s="29"/>
      <c r="B27" s="29"/>
      <c r="C27" s="47" t="s">
        <v>34</v>
      </c>
      <c r="D27" s="29">
        <f t="shared" si="0"/>
        <v>0</v>
      </c>
      <c r="E27" s="29"/>
      <c r="F27" s="29"/>
    </row>
    <row r="28" customHeight="1" spans="1:6">
      <c r="A28" s="29"/>
      <c r="B28" s="29"/>
      <c r="C28" s="47" t="s">
        <v>35</v>
      </c>
      <c r="D28" s="29">
        <f t="shared" si="0"/>
        <v>0</v>
      </c>
      <c r="E28" s="29"/>
      <c r="F28" s="29"/>
    </row>
    <row r="29" customHeight="1" spans="1:6">
      <c r="A29" s="29"/>
      <c r="B29" s="29"/>
      <c r="C29" s="47" t="s">
        <v>36</v>
      </c>
      <c r="D29" s="29">
        <f t="shared" si="0"/>
        <v>0</v>
      </c>
      <c r="E29" s="29"/>
      <c r="F29" s="29"/>
    </row>
    <row r="30" customHeight="1" spans="1:6">
      <c r="A30" s="29"/>
      <c r="B30" s="29"/>
      <c r="C30" s="47" t="s">
        <v>37</v>
      </c>
      <c r="D30" s="29">
        <f t="shared" si="0"/>
        <v>0</v>
      </c>
      <c r="E30" s="29"/>
      <c r="F30" s="29"/>
    </row>
    <row r="31" customHeight="1" spans="1:6">
      <c r="A31" s="29"/>
      <c r="B31" s="29"/>
      <c r="C31" s="47" t="s">
        <v>38</v>
      </c>
      <c r="D31" s="29">
        <f t="shared" si="0"/>
        <v>0</v>
      </c>
      <c r="E31" s="29"/>
      <c r="F31" s="29"/>
    </row>
    <row r="32" customHeight="1" spans="1:6">
      <c r="A32" s="29"/>
      <c r="B32" s="29"/>
      <c r="C32" s="47" t="s">
        <v>39</v>
      </c>
      <c r="D32" s="29">
        <f t="shared" si="0"/>
        <v>0</v>
      </c>
      <c r="E32" s="29"/>
      <c r="F32" s="29"/>
    </row>
    <row r="33" customHeight="1" spans="1:6">
      <c r="A33" s="29" t="s">
        <v>40</v>
      </c>
      <c r="B33" s="29">
        <f>B6+B7</f>
        <v>28735978.8</v>
      </c>
      <c r="C33" s="77" t="s">
        <v>41</v>
      </c>
      <c r="D33" s="29">
        <f>SUM(D6:D32)</f>
        <v>28735978.8</v>
      </c>
      <c r="E33" s="29">
        <f>SUM(E6:E32)</f>
        <v>25235978.8</v>
      </c>
      <c r="F33" s="29">
        <f t="shared" ref="D33:F33" si="1">SUM(F6:F32)</f>
        <v>3500000</v>
      </c>
    </row>
    <row r="34" s="62" customFormat="1" ht="33" customHeight="1" spans="1:6">
      <c r="A34" s="78"/>
      <c r="B34" s="78"/>
      <c r="C34" s="78"/>
      <c r="D34" s="78"/>
      <c r="E34" s="78"/>
      <c r="F34" s="78"/>
    </row>
    <row r="35" s="62" customFormat="1" ht="33.75" customHeight="1" spans="1:6">
      <c r="A35" s="79"/>
      <c r="B35" s="79"/>
      <c r="C35" s="79"/>
      <c r="D35" s="79"/>
      <c r="E35" s="79"/>
      <c r="F35" s="79"/>
    </row>
    <row r="36" s="62" customFormat="1" ht="33.75" customHeight="1" spans="1:6">
      <c r="A36" s="79"/>
      <c r="B36" s="79"/>
      <c r="C36" s="79"/>
      <c r="D36" s="79"/>
      <c r="E36" s="79"/>
      <c r="F36" s="79"/>
    </row>
    <row r="37" s="62" customFormat="1" ht="33.75" customHeight="1" spans="1:6">
      <c r="A37" s="75"/>
      <c r="B37" s="75"/>
      <c r="C37" s="75"/>
      <c r="D37" s="75"/>
      <c r="E37" s="75"/>
      <c r="F37" s="75"/>
    </row>
    <row r="38" ht="26.25" customHeight="1" spans="1:6">
      <c r="A38" s="52"/>
      <c r="B38" s="52"/>
      <c r="C38" s="52"/>
      <c r="D38" s="52"/>
      <c r="E38" s="52"/>
      <c r="F38" s="52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2"/>
  <sheetViews>
    <sheetView workbookViewId="0">
      <selection activeCell="B18" sqref="B18"/>
    </sheetView>
  </sheetViews>
  <sheetFormatPr defaultColWidth="15.625" defaultRowHeight="24.95" customHeight="1" outlineLevelCol="4"/>
  <cols>
    <col min="1" max="1" width="17" style="52" customWidth="1"/>
    <col min="2" max="2" width="33" customWidth="1"/>
  </cols>
  <sheetData>
    <row r="1" customHeight="1" spans="1:1">
      <c r="A1" t="s">
        <v>42</v>
      </c>
    </row>
    <row r="2" customHeight="1" spans="1:5">
      <c r="A2" s="21" t="s">
        <v>43</v>
      </c>
      <c r="B2" s="21"/>
      <c r="C2" s="21"/>
      <c r="D2" s="21"/>
      <c r="E2" s="21"/>
    </row>
    <row r="3" customHeight="1" spans="1:5">
      <c r="A3" s="22" t="s">
        <v>2</v>
      </c>
      <c r="B3" s="21"/>
      <c r="C3" s="21"/>
      <c r="D3" s="21"/>
      <c r="E3" s="32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1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>
        <v>2010301</v>
      </c>
      <c r="B6" s="29" t="s">
        <v>51</v>
      </c>
      <c r="C6" s="29">
        <f t="shared" ref="C6:C22" si="0">SUM(D6:E6)</f>
        <v>6161040</v>
      </c>
      <c r="D6" s="29">
        <v>6161040</v>
      </c>
      <c r="E6" s="29"/>
    </row>
    <row r="7" customHeight="1" spans="1:5">
      <c r="A7" s="28">
        <v>2010302</v>
      </c>
      <c r="B7" s="29" t="s">
        <v>52</v>
      </c>
      <c r="C7" s="29">
        <f t="shared" si="0"/>
        <v>53200</v>
      </c>
      <c r="D7" s="29"/>
      <c r="E7" s="29">
        <v>53200</v>
      </c>
    </row>
    <row r="8" customHeight="1" spans="1:5">
      <c r="A8" s="28">
        <v>2010307</v>
      </c>
      <c r="B8" s="29" t="s">
        <v>53</v>
      </c>
      <c r="C8" s="29">
        <f t="shared" si="0"/>
        <v>130000</v>
      </c>
      <c r="D8" s="29"/>
      <c r="E8" s="29">
        <v>130000</v>
      </c>
    </row>
    <row r="9" customHeight="1" spans="1:5">
      <c r="A9" s="28">
        <v>2010350</v>
      </c>
      <c r="B9" s="29" t="s">
        <v>54</v>
      </c>
      <c r="C9" s="29">
        <f t="shared" si="0"/>
        <v>14100</v>
      </c>
      <c r="D9" s="29">
        <v>14100</v>
      </c>
      <c r="E9" s="29"/>
    </row>
    <row r="10" customHeight="1" spans="1:5">
      <c r="A10" s="28">
        <v>2010399</v>
      </c>
      <c r="B10" s="29" t="s">
        <v>55</v>
      </c>
      <c r="C10" s="29">
        <f t="shared" si="0"/>
        <v>11897600</v>
      </c>
      <c r="D10" s="29"/>
      <c r="E10" s="29">
        <v>11897600</v>
      </c>
    </row>
    <row r="11" customHeight="1" spans="1:5">
      <c r="A11" s="28">
        <v>2010504</v>
      </c>
      <c r="B11" s="29" t="s">
        <v>56</v>
      </c>
      <c r="C11" s="29">
        <f t="shared" si="0"/>
        <v>282054.5</v>
      </c>
      <c r="D11" s="29">
        <v>282054.5</v>
      </c>
      <c r="E11" s="29"/>
    </row>
    <row r="12" customHeight="1" spans="1:5">
      <c r="A12" s="28">
        <v>2050803</v>
      </c>
      <c r="B12" s="29" t="s">
        <v>57</v>
      </c>
      <c r="C12" s="29">
        <f t="shared" si="0"/>
        <v>300000</v>
      </c>
      <c r="D12" s="29"/>
      <c r="E12" s="29">
        <v>300000</v>
      </c>
    </row>
    <row r="13" customHeight="1" spans="1:5">
      <c r="A13" s="28">
        <v>2069999</v>
      </c>
      <c r="B13" s="29" t="s">
        <v>58</v>
      </c>
      <c r="C13" s="29">
        <f t="shared" si="0"/>
        <v>3772300</v>
      </c>
      <c r="D13" s="29"/>
      <c r="E13" s="29">
        <v>3772300</v>
      </c>
    </row>
    <row r="14" customHeight="1" spans="1:5">
      <c r="A14" s="28">
        <v>2080501</v>
      </c>
      <c r="B14" s="29" t="s">
        <v>59</v>
      </c>
      <c r="C14" s="29">
        <f t="shared" si="0"/>
        <v>96762</v>
      </c>
      <c r="D14" s="29">
        <v>96762</v>
      </c>
      <c r="E14" s="29"/>
    </row>
    <row r="15" customHeight="1" spans="1:5">
      <c r="A15" s="28">
        <v>2080505</v>
      </c>
      <c r="B15" s="29" t="s">
        <v>60</v>
      </c>
      <c r="C15" s="29">
        <f t="shared" si="0"/>
        <v>930400</v>
      </c>
      <c r="D15" s="29">
        <v>930400</v>
      </c>
      <c r="E15" s="29"/>
    </row>
    <row r="16" customHeight="1" spans="1:5">
      <c r="A16" s="28">
        <v>2080899</v>
      </c>
      <c r="B16" s="29" t="s">
        <v>61</v>
      </c>
      <c r="C16" s="29">
        <f t="shared" si="0"/>
        <v>36432</v>
      </c>
      <c r="D16" s="29">
        <v>36432</v>
      </c>
      <c r="E16" s="29"/>
    </row>
    <row r="17" customHeight="1" spans="1:5">
      <c r="A17" s="28">
        <v>2101101</v>
      </c>
      <c r="B17" s="29" t="s">
        <v>62</v>
      </c>
      <c r="C17" s="29">
        <f t="shared" si="0"/>
        <v>208331.9</v>
      </c>
      <c r="D17" s="29">
        <v>208331.9</v>
      </c>
      <c r="E17" s="29"/>
    </row>
    <row r="18" customHeight="1" spans="1:5">
      <c r="A18" s="28">
        <v>2101102</v>
      </c>
      <c r="B18" s="29" t="s">
        <v>63</v>
      </c>
      <c r="C18" s="29">
        <f t="shared" si="0"/>
        <v>9744.1</v>
      </c>
      <c r="D18" s="29">
        <v>9744.1</v>
      </c>
      <c r="E18" s="29"/>
    </row>
    <row r="19" customHeight="1" spans="1:5">
      <c r="A19" s="28">
        <v>2101103</v>
      </c>
      <c r="B19" s="29" t="s">
        <v>64</v>
      </c>
      <c r="C19" s="29">
        <f t="shared" si="0"/>
        <v>498733.8</v>
      </c>
      <c r="D19" s="29">
        <v>498733.8</v>
      </c>
      <c r="E19" s="29"/>
    </row>
    <row r="20" customHeight="1" spans="1:5">
      <c r="A20" s="28">
        <v>2150506</v>
      </c>
      <c r="B20" s="29" t="s">
        <v>65</v>
      </c>
      <c r="C20" s="29">
        <f t="shared" si="0"/>
        <v>246800</v>
      </c>
      <c r="D20" s="29"/>
      <c r="E20" s="29">
        <v>246800</v>
      </c>
    </row>
    <row r="21" customHeight="1" spans="1:5">
      <c r="A21" s="28">
        <v>2210201</v>
      </c>
      <c r="B21" s="29" t="s">
        <v>66</v>
      </c>
      <c r="C21" s="29">
        <f t="shared" si="0"/>
        <v>598480.5</v>
      </c>
      <c r="D21" s="29">
        <v>598480.5</v>
      </c>
      <c r="E21" s="29"/>
    </row>
    <row r="22" customHeight="1" spans="1:5">
      <c r="A22" s="27" t="s">
        <v>8</v>
      </c>
      <c r="B22" s="27"/>
      <c r="C22" s="29">
        <f t="shared" si="0"/>
        <v>25235978.8</v>
      </c>
      <c r="D22" s="29">
        <f>SUM(D6:D21)</f>
        <v>8836078.8</v>
      </c>
      <c r="E22" s="29">
        <f>SUM(E6:E21)</f>
        <v>16399900</v>
      </c>
    </row>
  </sheetData>
  <mergeCells count="4">
    <mergeCell ref="A2:E2"/>
    <mergeCell ref="A4:B4"/>
    <mergeCell ref="C4:E4"/>
    <mergeCell ref="A22:B22"/>
  </mergeCells>
  <printOptions horizontalCentered="1"/>
  <pageMargins left="0.313888888888889" right="0.313888888888889" top="0.747916666666667" bottom="0.747916666666667" header="0.313888888888889" footer="0.313888888888889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5"/>
  <sheetViews>
    <sheetView topLeftCell="A3" workbookViewId="0">
      <selection activeCell="D15" sqref="D15"/>
    </sheetView>
  </sheetViews>
  <sheetFormatPr defaultColWidth="15.625" defaultRowHeight="24.95" customHeight="1" outlineLevelCol="4"/>
  <cols>
    <col min="1" max="1" width="18.25" style="52" customWidth="1"/>
    <col min="2" max="2" width="34.375" customWidth="1"/>
  </cols>
  <sheetData>
    <row r="1" customHeight="1" spans="1:1">
      <c r="A1" t="s">
        <v>67</v>
      </c>
    </row>
    <row r="2" customHeight="1" spans="1:5">
      <c r="A2" s="21" t="s">
        <v>68</v>
      </c>
      <c r="B2" s="21"/>
      <c r="C2" s="21"/>
      <c r="D2" s="21"/>
      <c r="E2" s="21"/>
    </row>
    <row r="3" customHeight="1" spans="1:5">
      <c r="A3" s="22" t="s">
        <v>2</v>
      </c>
      <c r="E3" s="32" t="s">
        <v>3</v>
      </c>
    </row>
    <row r="4" customHeight="1" spans="1:5">
      <c r="A4" s="27" t="s">
        <v>69</v>
      </c>
      <c r="B4" s="27"/>
      <c r="C4" s="27" t="s">
        <v>70</v>
      </c>
      <c r="D4" s="27"/>
      <c r="E4" s="27"/>
    </row>
    <row r="5" s="51" customFormat="1" customHeight="1" spans="1:5">
      <c r="A5" s="27" t="s">
        <v>46</v>
      </c>
      <c r="B5" s="27" t="s">
        <v>47</v>
      </c>
      <c r="C5" s="27" t="s">
        <v>8</v>
      </c>
      <c r="D5" s="27" t="s">
        <v>71</v>
      </c>
      <c r="E5" s="27" t="s">
        <v>72</v>
      </c>
    </row>
    <row r="6" s="61" customFormat="1" ht="24" customHeight="1" spans="1:5">
      <c r="A6" s="28">
        <v>2010301</v>
      </c>
      <c r="B6" s="63" t="s">
        <v>51</v>
      </c>
      <c r="C6" s="29">
        <v>6161040</v>
      </c>
      <c r="D6" s="29">
        <f t="shared" ref="D6:D15" si="0">C6-E6</f>
        <v>4846544</v>
      </c>
      <c r="E6" s="29">
        <v>1314496</v>
      </c>
    </row>
    <row r="7" ht="24" customHeight="1" spans="1:5">
      <c r="A7" s="28">
        <v>2010350</v>
      </c>
      <c r="B7" s="63" t="s">
        <v>54</v>
      </c>
      <c r="C7" s="29">
        <v>14100</v>
      </c>
      <c r="D7" s="29">
        <f t="shared" si="0"/>
        <v>14100</v>
      </c>
      <c r="E7" s="29"/>
    </row>
    <row r="8" ht="24" customHeight="1" spans="1:5">
      <c r="A8" s="64">
        <v>2010504</v>
      </c>
      <c r="B8" s="65" t="s">
        <v>56</v>
      </c>
      <c r="C8" s="29">
        <v>282054.5</v>
      </c>
      <c r="D8" s="29">
        <f t="shared" si="0"/>
        <v>220880.9</v>
      </c>
      <c r="E8" s="66">
        <v>61173.6</v>
      </c>
    </row>
    <row r="9" ht="24" customHeight="1" spans="1:5">
      <c r="A9" s="64">
        <v>2080501</v>
      </c>
      <c r="B9" s="65" t="s">
        <v>59</v>
      </c>
      <c r="C9" s="29">
        <v>96762</v>
      </c>
      <c r="D9" s="29">
        <f t="shared" si="0"/>
        <v>96762</v>
      </c>
      <c r="E9" s="66"/>
    </row>
    <row r="10" ht="24" customHeight="1" spans="1:5">
      <c r="A10" s="67">
        <v>2080505</v>
      </c>
      <c r="B10" s="65" t="s">
        <v>60</v>
      </c>
      <c r="C10" s="68">
        <v>930400</v>
      </c>
      <c r="D10" s="29">
        <f t="shared" si="0"/>
        <v>930400</v>
      </c>
      <c r="E10" s="66"/>
    </row>
    <row r="11" ht="24" customHeight="1" spans="1:5">
      <c r="A11" s="67">
        <v>2080899</v>
      </c>
      <c r="B11" s="69" t="s">
        <v>61</v>
      </c>
      <c r="C11" s="68">
        <v>36432</v>
      </c>
      <c r="D11" s="29">
        <f t="shared" si="0"/>
        <v>36432</v>
      </c>
      <c r="E11" s="29"/>
    </row>
    <row r="12" ht="24" customHeight="1" spans="1:5">
      <c r="A12" s="28">
        <v>2101101</v>
      </c>
      <c r="B12" s="69" t="s">
        <v>62</v>
      </c>
      <c r="C12" s="70">
        <v>208331.9</v>
      </c>
      <c r="D12" s="29">
        <f t="shared" si="0"/>
        <v>208331.9</v>
      </c>
      <c r="E12" s="38"/>
    </row>
    <row r="13" ht="24" customHeight="1" spans="1:5">
      <c r="A13" s="71">
        <v>2101102</v>
      </c>
      <c r="B13" s="69" t="s">
        <v>63</v>
      </c>
      <c r="C13" s="70">
        <v>9744.1</v>
      </c>
      <c r="D13" s="29">
        <f t="shared" ref="D13:D21" si="1">C13-E13</f>
        <v>9744.1</v>
      </c>
      <c r="E13" s="38"/>
    </row>
    <row r="14" ht="24" customHeight="1" spans="1:5">
      <c r="A14" s="71">
        <v>2101103</v>
      </c>
      <c r="B14" s="69" t="s">
        <v>64</v>
      </c>
      <c r="C14" s="70">
        <v>498733.8</v>
      </c>
      <c r="D14" s="29">
        <f t="shared" si="1"/>
        <v>498733.8</v>
      </c>
      <c r="E14" s="38"/>
    </row>
    <row r="15" ht="24" customHeight="1" spans="1:5">
      <c r="A15" s="71">
        <v>2210201</v>
      </c>
      <c r="B15" s="69" t="s">
        <v>66</v>
      </c>
      <c r="C15" s="70">
        <v>598480.5</v>
      </c>
      <c r="D15" s="29">
        <f t="shared" si="1"/>
        <v>598480.5</v>
      </c>
      <c r="E15" s="38"/>
    </row>
    <row r="16" ht="24" customHeight="1" spans="1:5">
      <c r="A16" s="71"/>
      <c r="B16" s="69"/>
      <c r="C16" s="70"/>
      <c r="D16" s="29">
        <f t="shared" si="1"/>
        <v>0</v>
      </c>
      <c r="E16" s="38"/>
    </row>
    <row r="17" ht="24" customHeight="1" spans="1:5">
      <c r="A17" s="71"/>
      <c r="B17" s="69"/>
      <c r="C17" s="70"/>
      <c r="D17" s="29">
        <f t="shared" si="1"/>
        <v>0</v>
      </c>
      <c r="E17" s="38"/>
    </row>
    <row r="18" ht="24" customHeight="1" spans="1:5">
      <c r="A18" s="71"/>
      <c r="B18" s="69"/>
      <c r="C18" s="70"/>
      <c r="D18" s="29">
        <f t="shared" si="1"/>
        <v>0</v>
      </c>
      <c r="E18" s="38"/>
    </row>
    <row r="19" ht="24" customHeight="1" spans="1:5">
      <c r="A19" s="71"/>
      <c r="B19" s="72"/>
      <c r="C19" s="70"/>
      <c r="D19" s="29">
        <f t="shared" si="1"/>
        <v>0</v>
      </c>
      <c r="E19" s="38"/>
    </row>
    <row r="20" ht="24" customHeight="1" spans="1:5">
      <c r="A20" s="71"/>
      <c r="B20" s="72"/>
      <c r="C20" s="70"/>
      <c r="D20" s="29">
        <f t="shared" si="1"/>
        <v>0</v>
      </c>
      <c r="E20" s="38"/>
    </row>
    <row r="21" customHeight="1" spans="1:5">
      <c r="A21" s="73" t="s">
        <v>8</v>
      </c>
      <c r="B21" s="74"/>
      <c r="C21" s="38">
        <f>SUM(C6:C20)</f>
        <v>8836078.8</v>
      </c>
      <c r="D21" s="29">
        <f t="shared" si="1"/>
        <v>7460409.2</v>
      </c>
      <c r="E21" s="38">
        <f>SUM(E6:E20)</f>
        <v>1375669.6</v>
      </c>
    </row>
    <row r="22" customHeight="1" spans="1:5">
      <c r="A22" s="59" t="s">
        <v>73</v>
      </c>
      <c r="B22" s="59"/>
      <c r="C22" s="59"/>
      <c r="D22" s="59"/>
      <c r="E22" s="59"/>
    </row>
    <row r="23" s="62" customFormat="1" ht="36" customHeight="1" spans="1:5">
      <c r="A23" s="75"/>
      <c r="B23" s="75"/>
      <c r="C23" s="75"/>
      <c r="D23" s="75"/>
      <c r="E23" s="75"/>
    </row>
    <row r="24" ht="27" customHeight="1" spans="1:5">
      <c r="A24" s="75"/>
      <c r="B24" s="75"/>
      <c r="C24" s="75"/>
      <c r="D24" s="75"/>
      <c r="E24" s="75"/>
    </row>
    <row r="25" ht="30.75" customHeight="1" spans="1:5">
      <c r="A25" s="75"/>
      <c r="B25" s="75"/>
      <c r="C25" s="75"/>
      <c r="D25" s="75"/>
      <c r="E25" s="75"/>
    </row>
  </sheetData>
  <mergeCells count="8">
    <mergeCell ref="A2:E2"/>
    <mergeCell ref="A4:B4"/>
    <mergeCell ref="C4:E4"/>
    <mergeCell ref="A21:B21"/>
    <mergeCell ref="A22:E22"/>
    <mergeCell ref="A23:E23"/>
    <mergeCell ref="A24:E24"/>
    <mergeCell ref="A25:E2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selection activeCell="J17" sqref="J17"/>
    </sheetView>
  </sheetViews>
  <sheetFormatPr defaultColWidth="15.625" defaultRowHeight="24.95" customHeight="1"/>
  <cols>
    <col min="1" max="1" width="9.625" style="3" customWidth="1"/>
    <col min="2" max="2" width="12.75" style="3" customWidth="1"/>
    <col min="3" max="3" width="12.625" style="3" customWidth="1"/>
    <col min="4" max="5" width="15.625" style="3"/>
    <col min="6" max="6" width="12.875" style="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3" t="s">
        <v>74</v>
      </c>
    </row>
    <row r="2" ht="34.5" customHeight="1" spans="1:12">
      <c r="A2" s="54" t="s">
        <v>75</v>
      </c>
      <c r="B2" s="54"/>
      <c r="C2" s="54"/>
      <c r="D2" s="54"/>
      <c r="E2" s="54"/>
      <c r="F2" s="54"/>
      <c r="G2" s="21"/>
      <c r="H2" s="21"/>
      <c r="I2" s="21"/>
      <c r="J2" s="21"/>
      <c r="K2" s="21"/>
      <c r="L2" s="21"/>
    </row>
    <row r="3" customHeight="1" spans="1:12">
      <c r="A3" s="22" t="s">
        <v>2</v>
      </c>
      <c r="L3" s="32" t="s">
        <v>76</v>
      </c>
    </row>
    <row r="4" ht="29.25" customHeight="1" spans="1:12">
      <c r="A4" s="55" t="s">
        <v>77</v>
      </c>
      <c r="B4" s="55"/>
      <c r="C4" s="55"/>
      <c r="D4" s="55"/>
      <c r="E4" s="55"/>
      <c r="F4" s="55"/>
      <c r="G4" s="27" t="s">
        <v>45</v>
      </c>
      <c r="H4" s="27"/>
      <c r="I4" s="27"/>
      <c r="J4" s="27"/>
      <c r="K4" s="27"/>
      <c r="L4" s="27"/>
    </row>
    <row r="5" s="53" customFormat="1" customHeight="1" spans="1:12">
      <c r="A5" s="56" t="s">
        <v>8</v>
      </c>
      <c r="B5" s="56" t="s">
        <v>78</v>
      </c>
      <c r="C5" s="56" t="s">
        <v>79</v>
      </c>
      <c r="D5" s="56"/>
      <c r="E5" s="56"/>
      <c r="F5" s="56" t="s">
        <v>80</v>
      </c>
      <c r="G5" s="57" t="s">
        <v>8</v>
      </c>
      <c r="H5" s="57" t="s">
        <v>78</v>
      </c>
      <c r="I5" s="57" t="s">
        <v>79</v>
      </c>
      <c r="J5" s="57"/>
      <c r="K5" s="57"/>
      <c r="L5" s="57" t="s">
        <v>80</v>
      </c>
    </row>
    <row r="6" s="53" customFormat="1" customHeight="1" spans="1:12">
      <c r="A6" s="56"/>
      <c r="B6" s="56"/>
      <c r="C6" s="56" t="s">
        <v>48</v>
      </c>
      <c r="D6" s="56" t="s">
        <v>81</v>
      </c>
      <c r="E6" s="56" t="s">
        <v>82</v>
      </c>
      <c r="F6" s="56"/>
      <c r="G6" s="57"/>
      <c r="H6" s="57"/>
      <c r="I6" s="57" t="s">
        <v>48</v>
      </c>
      <c r="J6" s="57" t="s">
        <v>81</v>
      </c>
      <c r="K6" s="57" t="s">
        <v>82</v>
      </c>
      <c r="L6" s="57"/>
    </row>
    <row r="7" ht="39" customHeight="1" spans="1:12">
      <c r="A7" s="30">
        <f>B7+C7+F7</f>
        <v>156</v>
      </c>
      <c r="B7" s="30">
        <v>40</v>
      </c>
      <c r="C7" s="30">
        <f>SUM(D7:E7)</f>
        <v>80</v>
      </c>
      <c r="D7" s="30">
        <v>0</v>
      </c>
      <c r="E7" s="30">
        <v>80</v>
      </c>
      <c r="F7" s="30">
        <v>36</v>
      </c>
      <c r="G7" s="29">
        <v>156</v>
      </c>
      <c r="H7" s="29">
        <v>40</v>
      </c>
      <c r="I7" s="29">
        <v>80</v>
      </c>
      <c r="J7" s="29">
        <v>0</v>
      </c>
      <c r="K7" s="29">
        <v>80</v>
      </c>
      <c r="L7" s="29">
        <v>36</v>
      </c>
    </row>
    <row r="8" ht="40.5" customHeight="1" spans="1:12">
      <c r="A8" s="58"/>
      <c r="B8" s="58"/>
      <c r="C8" s="58"/>
      <c r="D8" s="58"/>
      <c r="E8" s="58"/>
      <c r="F8" s="58"/>
      <c r="G8" s="59"/>
      <c r="H8" s="59"/>
      <c r="I8" s="59"/>
      <c r="J8" s="59"/>
      <c r="K8" s="59"/>
      <c r="L8" s="59"/>
    </row>
    <row r="9" customHeight="1" spans="1:12">
      <c r="A9" s="60"/>
      <c r="B9" s="60"/>
      <c r="C9" s="60"/>
      <c r="D9" s="60"/>
      <c r="E9" s="60"/>
      <c r="F9" s="60"/>
      <c r="G9" s="52"/>
      <c r="H9" s="52"/>
      <c r="I9" s="52"/>
      <c r="J9" s="52"/>
      <c r="K9" s="52"/>
      <c r="L9" s="52"/>
    </row>
    <row r="10" ht="26.25" customHeight="1" spans="1:12">
      <c r="A10" s="60"/>
      <c r="B10" s="60"/>
      <c r="C10" s="60"/>
      <c r="D10" s="60"/>
      <c r="E10" s="60"/>
      <c r="F10" s="60"/>
      <c r="G10" s="52"/>
      <c r="H10" s="52"/>
      <c r="I10" s="52"/>
      <c r="J10" s="52"/>
      <c r="K10" s="52"/>
      <c r="L10" s="52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B6" sqref="B6"/>
    </sheetView>
  </sheetViews>
  <sheetFormatPr defaultColWidth="15.625" defaultRowHeight="24.95" customHeight="1" outlineLevelCol="4"/>
  <cols>
    <col min="1" max="1" width="12.5" style="52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83</v>
      </c>
    </row>
    <row r="2" s="50" customFormat="1" ht="47.25" customHeight="1" spans="1:5">
      <c r="A2" s="21" t="s">
        <v>84</v>
      </c>
      <c r="B2" s="21"/>
      <c r="C2" s="21"/>
      <c r="D2" s="21"/>
      <c r="E2" s="21"/>
    </row>
    <row r="3" customHeight="1" spans="1:5">
      <c r="A3" s="22" t="s">
        <v>2</v>
      </c>
      <c r="E3" s="32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1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>
        <v>2120899</v>
      </c>
      <c r="B6" s="29" t="s">
        <v>85</v>
      </c>
      <c r="C6" s="29">
        <f>D6+E6</f>
        <v>3500000</v>
      </c>
      <c r="D6" s="29"/>
      <c r="E6" s="29">
        <v>3500000</v>
      </c>
    </row>
    <row r="7" customHeight="1" spans="1:5">
      <c r="A7" s="28"/>
      <c r="B7" s="29"/>
      <c r="C7" s="29"/>
      <c r="D7" s="29"/>
      <c r="E7" s="29"/>
    </row>
    <row r="8" customHeight="1" spans="1:5">
      <c r="A8" s="27" t="s">
        <v>8</v>
      </c>
      <c r="B8" s="27"/>
      <c r="C8" s="29">
        <f>SUM(C6:C7)</f>
        <v>3500000</v>
      </c>
      <c r="D8" s="29">
        <f>SUM(D6:D7)</f>
        <v>0</v>
      </c>
      <c r="E8" s="29">
        <f>SUM(E6:E7)</f>
        <v>3500000</v>
      </c>
    </row>
    <row r="9" customHeight="1" spans="1:5">
      <c r="A9" s="52" t="s">
        <v>73</v>
      </c>
      <c r="B9" s="52"/>
      <c r="C9" s="52"/>
      <c r="D9" s="52"/>
      <c r="E9" s="52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workbookViewId="0">
      <selection activeCell="A7" sqref="A7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86</v>
      </c>
    </row>
    <row r="2" ht="40.5" customHeight="1" spans="1:4">
      <c r="A2" s="21" t="s">
        <v>87</v>
      </c>
      <c r="B2" s="21"/>
      <c r="C2" s="21"/>
      <c r="D2" s="21"/>
    </row>
    <row r="3" customHeight="1" spans="1:4">
      <c r="A3" s="22" t="s">
        <v>2</v>
      </c>
      <c r="D3" s="32" t="s">
        <v>3</v>
      </c>
    </row>
    <row r="4" customHeight="1" spans="1:4">
      <c r="A4" s="46" t="s">
        <v>88</v>
      </c>
      <c r="B4" s="46"/>
      <c r="C4" s="46" t="s">
        <v>89</v>
      </c>
      <c r="D4" s="46"/>
    </row>
    <row r="5" customHeight="1" spans="1:4">
      <c r="A5" s="46" t="s">
        <v>90</v>
      </c>
      <c r="B5" s="46" t="s">
        <v>91</v>
      </c>
      <c r="C5" s="46" t="s">
        <v>90</v>
      </c>
      <c r="D5" s="46" t="s">
        <v>91</v>
      </c>
    </row>
    <row r="6" ht="20.1" customHeight="1" spans="1:4">
      <c r="A6" s="47" t="s">
        <v>92</v>
      </c>
      <c r="B6" s="29">
        <v>25235978.8</v>
      </c>
      <c r="C6" s="47" t="s">
        <v>12</v>
      </c>
      <c r="D6" s="29">
        <v>18537994.5</v>
      </c>
    </row>
    <row r="7" ht="20.1" customHeight="1" spans="1:4">
      <c r="A7" s="47" t="s">
        <v>93</v>
      </c>
      <c r="B7" s="29">
        <v>3500000</v>
      </c>
      <c r="C7" s="47" t="s">
        <v>14</v>
      </c>
      <c r="D7" s="29">
        <v>0</v>
      </c>
    </row>
    <row r="8" ht="20.1" customHeight="1" spans="1:4">
      <c r="A8" s="47" t="s">
        <v>94</v>
      </c>
      <c r="B8" s="29"/>
      <c r="C8" s="47" t="s">
        <v>15</v>
      </c>
      <c r="D8" s="29">
        <v>0</v>
      </c>
    </row>
    <row r="9" ht="20.1" customHeight="1" spans="1:4">
      <c r="A9" s="47" t="s">
        <v>95</v>
      </c>
      <c r="B9" s="29"/>
      <c r="C9" s="47" t="s">
        <v>16</v>
      </c>
      <c r="D9" s="29">
        <v>0</v>
      </c>
    </row>
    <row r="10" ht="20.1" customHeight="1" spans="1:4">
      <c r="A10" s="47" t="s">
        <v>96</v>
      </c>
      <c r="B10" s="29"/>
      <c r="C10" s="47" t="s">
        <v>17</v>
      </c>
      <c r="D10" s="29">
        <v>300000</v>
      </c>
    </row>
    <row r="11" ht="20.1" customHeight="1" spans="1:4">
      <c r="A11" s="47" t="s">
        <v>97</v>
      </c>
      <c r="B11" s="29"/>
      <c r="C11" s="47" t="s">
        <v>18</v>
      </c>
      <c r="D11" s="29">
        <v>3772300</v>
      </c>
    </row>
    <row r="12" ht="20.1" customHeight="1" spans="1:4">
      <c r="A12" s="47" t="s">
        <v>98</v>
      </c>
      <c r="B12" s="29"/>
      <c r="C12" s="47" t="s">
        <v>19</v>
      </c>
      <c r="D12" s="29">
        <v>0</v>
      </c>
    </row>
    <row r="13" ht="20.1" customHeight="1" spans="1:4">
      <c r="A13" s="47"/>
      <c r="B13" s="29"/>
      <c r="C13" s="47" t="s">
        <v>20</v>
      </c>
      <c r="D13" s="29">
        <v>1063594</v>
      </c>
    </row>
    <row r="14" ht="20.1" customHeight="1" spans="1:4">
      <c r="A14" s="47"/>
      <c r="B14" s="29"/>
      <c r="C14" s="47" t="s">
        <v>21</v>
      </c>
      <c r="D14" s="29">
        <v>0</v>
      </c>
    </row>
    <row r="15" ht="20.1" customHeight="1" spans="1:4">
      <c r="A15" s="47"/>
      <c r="B15" s="29"/>
      <c r="C15" s="48" t="s">
        <v>22</v>
      </c>
      <c r="D15" s="29">
        <v>716809.8</v>
      </c>
    </row>
    <row r="16" ht="20.1" customHeight="1" spans="1:4">
      <c r="A16" s="47"/>
      <c r="B16" s="29"/>
      <c r="C16" s="47" t="s">
        <v>23</v>
      </c>
      <c r="D16" s="29">
        <v>0</v>
      </c>
    </row>
    <row r="17" ht="20.1" customHeight="1" spans="1:4">
      <c r="A17" s="47"/>
      <c r="B17" s="29"/>
      <c r="C17" s="47" t="s">
        <v>24</v>
      </c>
      <c r="D17" s="29">
        <v>3500000</v>
      </c>
    </row>
    <row r="18" ht="20.1" customHeight="1" spans="1:4">
      <c r="A18" s="47"/>
      <c r="B18" s="29"/>
      <c r="C18" s="47" t="s">
        <v>25</v>
      </c>
      <c r="D18" s="29">
        <v>0</v>
      </c>
    </row>
    <row r="19" ht="20.1" customHeight="1" spans="1:4">
      <c r="A19" s="47"/>
      <c r="B19" s="29"/>
      <c r="C19" s="47" t="s">
        <v>26</v>
      </c>
      <c r="D19" s="29">
        <v>0</v>
      </c>
    </row>
    <row r="20" ht="20.1" customHeight="1" spans="1:4">
      <c r="A20" s="47"/>
      <c r="B20" s="29"/>
      <c r="C20" s="47" t="s">
        <v>27</v>
      </c>
      <c r="D20" s="29">
        <v>246800</v>
      </c>
    </row>
    <row r="21" ht="20.1" customHeight="1" spans="1:4">
      <c r="A21" s="47"/>
      <c r="B21" s="29"/>
      <c r="C21" s="47" t="s">
        <v>28</v>
      </c>
      <c r="D21" s="29">
        <v>0</v>
      </c>
    </row>
    <row r="22" ht="20.1" customHeight="1" spans="1:4">
      <c r="A22" s="47"/>
      <c r="B22" s="29"/>
      <c r="C22" s="47" t="s">
        <v>29</v>
      </c>
      <c r="D22" s="29">
        <v>0</v>
      </c>
    </row>
    <row r="23" ht="20.1" customHeight="1" spans="1:4">
      <c r="A23" s="49"/>
      <c r="B23" s="29"/>
      <c r="C23" s="47" t="s">
        <v>30</v>
      </c>
      <c r="D23" s="29">
        <v>0</v>
      </c>
    </row>
    <row r="24" ht="20.1" customHeight="1" spans="1:4">
      <c r="A24" s="49"/>
      <c r="B24" s="29"/>
      <c r="C24" s="47" t="s">
        <v>31</v>
      </c>
      <c r="D24" s="29">
        <v>0</v>
      </c>
    </row>
    <row r="25" ht="20.1" customHeight="1" spans="1:4">
      <c r="A25" s="49"/>
      <c r="B25" s="29"/>
      <c r="C25" s="47" t="s">
        <v>32</v>
      </c>
      <c r="D25" s="29">
        <v>598480.5</v>
      </c>
    </row>
    <row r="26" ht="20.1" customHeight="1" spans="1:4">
      <c r="A26" s="49"/>
      <c r="B26" s="29"/>
      <c r="C26" s="47" t="s">
        <v>33</v>
      </c>
      <c r="D26" s="29">
        <v>0</v>
      </c>
    </row>
    <row r="27" ht="20.1" customHeight="1" spans="1:4">
      <c r="A27" s="49"/>
      <c r="B27" s="29"/>
      <c r="C27" s="47" t="s">
        <v>34</v>
      </c>
      <c r="D27" s="29">
        <v>0</v>
      </c>
    </row>
    <row r="28" ht="20.1" customHeight="1" spans="1:4">
      <c r="A28" s="49"/>
      <c r="B28" s="29"/>
      <c r="C28" s="47" t="s">
        <v>35</v>
      </c>
      <c r="D28" s="29">
        <v>0</v>
      </c>
    </row>
    <row r="29" ht="20.1" customHeight="1" spans="1:4">
      <c r="A29" s="49"/>
      <c r="B29" s="29"/>
      <c r="C29" s="47" t="s">
        <v>36</v>
      </c>
      <c r="D29" s="29">
        <v>0</v>
      </c>
    </row>
    <row r="30" ht="20.1" customHeight="1" spans="1:4">
      <c r="A30" s="49"/>
      <c r="B30" s="29"/>
      <c r="C30" s="47" t="s">
        <v>37</v>
      </c>
      <c r="D30" s="29">
        <v>0</v>
      </c>
    </row>
    <row r="31" ht="20.1" customHeight="1" spans="1:4">
      <c r="A31" s="49"/>
      <c r="B31" s="29"/>
      <c r="C31" s="47" t="s">
        <v>38</v>
      </c>
      <c r="D31" s="29">
        <v>0</v>
      </c>
    </row>
    <row r="32" ht="20.1" customHeight="1" spans="1:4">
      <c r="A32" s="49"/>
      <c r="B32" s="29"/>
      <c r="C32" s="47" t="s">
        <v>39</v>
      </c>
      <c r="D32" s="29">
        <v>0</v>
      </c>
    </row>
    <row r="33" ht="20.1" customHeight="1" spans="1:4">
      <c r="A33" s="46" t="s">
        <v>99</v>
      </c>
      <c r="B33" s="29">
        <f>B6+B7</f>
        <v>28735978.8</v>
      </c>
      <c r="C33" s="46" t="s">
        <v>100</v>
      </c>
      <c r="D33" s="29">
        <f>SUM(D6:D32)</f>
        <v>28735978.8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C9" sqref="C9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101</v>
      </c>
    </row>
    <row r="2" customFormat="1" ht="35.25" customHeight="1" spans="1:12">
      <c r="A2" s="21" t="s">
        <v>102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customFormat="1" customHeight="1" spans="1:12">
      <c r="A3" s="22"/>
      <c r="L3" s="45" t="s">
        <v>3</v>
      </c>
    </row>
    <row r="4" s="1" customFormat="1" ht="17.25" customHeight="1" spans="1:12">
      <c r="A4" s="40" t="s">
        <v>103</v>
      </c>
      <c r="B4" s="41" t="s">
        <v>104</v>
      </c>
      <c r="C4" s="41" t="s">
        <v>105</v>
      </c>
      <c r="D4" s="41" t="s">
        <v>106</v>
      </c>
      <c r="E4" s="41" t="s">
        <v>107</v>
      </c>
      <c r="F4" s="41" t="s">
        <v>108</v>
      </c>
      <c r="G4" s="41" t="s">
        <v>109</v>
      </c>
      <c r="H4" s="41" t="s">
        <v>110</v>
      </c>
      <c r="I4" s="41" t="s">
        <v>111</v>
      </c>
      <c r="J4" s="41" t="s">
        <v>112</v>
      </c>
      <c r="K4" s="41" t="s">
        <v>113</v>
      </c>
      <c r="L4" s="41" t="s">
        <v>114</v>
      </c>
    </row>
    <row r="5" s="1" customFormat="1" ht="17.25" customHeight="1" spans="1:12">
      <c r="A5" s="42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="1" customFormat="1" ht="17.25" customHeight="1" spans="1:12">
      <c r="A6" s="43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customFormat="1" ht="57" customHeight="1" spans="1:12">
      <c r="A7" s="44" t="s">
        <v>115</v>
      </c>
      <c r="B7" s="29">
        <f>E7</f>
        <v>28735978.8</v>
      </c>
      <c r="C7" s="30"/>
      <c r="D7" s="30"/>
      <c r="E7" s="29">
        <f>SUM(F7:L7)</f>
        <v>28735978.8</v>
      </c>
      <c r="F7" s="29">
        <f>部门收支总表!B6</f>
        <v>25235978.8</v>
      </c>
      <c r="G7" s="29">
        <f>部门收支总表!B7</f>
        <v>3500000</v>
      </c>
      <c r="H7" s="29"/>
      <c r="I7" s="29"/>
      <c r="J7" s="29"/>
      <c r="K7" s="29"/>
      <c r="L7" s="29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2"/>
  <sheetViews>
    <sheetView topLeftCell="A9" workbookViewId="0">
      <selection activeCell="A3" sqref="A3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7.625" customWidth="1"/>
    <col min="4" max="4" width="13.125" customWidth="1"/>
    <col min="5" max="5" width="11.5" customWidth="1"/>
    <col min="6" max="6" width="14" customWidth="1"/>
    <col min="7" max="7" width="14.25" customWidth="1"/>
    <col min="8" max="8" width="14.375" customWidth="1"/>
    <col min="9" max="9" width="12" customWidth="1"/>
    <col min="15" max="15" width="11.125" customWidth="1"/>
  </cols>
  <sheetData>
    <row r="1" customHeight="1" spans="1:1">
      <c r="A1" t="s">
        <v>116</v>
      </c>
    </row>
    <row r="2" ht="31.5" customHeight="1" spans="1:9">
      <c r="A2" s="21" t="s">
        <v>117</v>
      </c>
      <c r="B2" s="21"/>
      <c r="C2" s="21"/>
      <c r="D2" s="21"/>
      <c r="E2" s="21"/>
      <c r="F2" s="21"/>
      <c r="G2" s="21"/>
      <c r="H2" s="21"/>
      <c r="I2" s="21"/>
    </row>
    <row r="3" customHeight="1" spans="1:15">
      <c r="A3" s="22" t="s">
        <v>2</v>
      </c>
      <c r="I3" s="32" t="s">
        <v>3</v>
      </c>
      <c r="K3" s="21"/>
      <c r="L3" s="21"/>
      <c r="M3" s="21"/>
      <c r="N3" s="21"/>
      <c r="O3" s="21"/>
    </row>
    <row r="4" s="20" customFormat="1" customHeight="1" spans="1:15">
      <c r="A4" s="23" t="s">
        <v>44</v>
      </c>
      <c r="B4" s="23"/>
      <c r="C4" s="24" t="s">
        <v>8</v>
      </c>
      <c r="D4" s="25" t="s">
        <v>49</v>
      </c>
      <c r="E4" s="26"/>
      <c r="F4" s="26"/>
      <c r="G4" s="24" t="s">
        <v>50</v>
      </c>
      <c r="H4" s="24"/>
      <c r="I4" s="33"/>
      <c r="K4" s="22"/>
      <c r="L4" s="34"/>
      <c r="M4" s="34"/>
      <c r="N4" s="34"/>
      <c r="O4" s="35"/>
    </row>
    <row r="5" s="20" customFormat="1" ht="36.75" customHeight="1" spans="1:15">
      <c r="A5" s="23" t="s">
        <v>46</v>
      </c>
      <c r="B5" s="23" t="s">
        <v>47</v>
      </c>
      <c r="C5" s="24"/>
      <c r="D5" s="24" t="s">
        <v>48</v>
      </c>
      <c r="E5" s="27" t="s">
        <v>71</v>
      </c>
      <c r="F5" s="27" t="s">
        <v>72</v>
      </c>
      <c r="G5" s="24" t="s">
        <v>48</v>
      </c>
      <c r="H5" s="25" t="s">
        <v>118</v>
      </c>
      <c r="I5" s="24" t="s">
        <v>119</v>
      </c>
      <c r="J5" s="36"/>
      <c r="K5" s="37"/>
      <c r="L5" s="37"/>
      <c r="M5" s="37"/>
      <c r="N5" s="37"/>
      <c r="O5" s="37"/>
    </row>
    <row r="6" customHeight="1" spans="1:15">
      <c r="A6" s="28">
        <v>2010301</v>
      </c>
      <c r="B6" s="29" t="s">
        <v>51</v>
      </c>
      <c r="C6" s="29">
        <v>6161040</v>
      </c>
      <c r="D6" s="29">
        <f t="shared" ref="D6:D22" si="0">E6+F6</f>
        <v>6161040</v>
      </c>
      <c r="E6" s="29">
        <v>4846544</v>
      </c>
      <c r="F6" s="29">
        <v>1314496</v>
      </c>
      <c r="G6" s="29">
        <f t="shared" ref="G6:G10" si="1">H6+I6</f>
        <v>0</v>
      </c>
      <c r="H6" s="29"/>
      <c r="I6" s="38"/>
      <c r="K6" s="37"/>
      <c r="L6" s="37"/>
      <c r="M6" s="37"/>
      <c r="N6" s="37"/>
      <c r="O6" s="37"/>
    </row>
    <row r="7" customHeight="1" spans="1:15">
      <c r="A7" s="28">
        <v>2010302</v>
      </c>
      <c r="B7" s="29" t="s">
        <v>52</v>
      </c>
      <c r="C7" s="29">
        <v>53200</v>
      </c>
      <c r="D7" s="29">
        <f t="shared" si="0"/>
        <v>0</v>
      </c>
      <c r="E7" s="29"/>
      <c r="F7" s="29"/>
      <c r="G7" s="29">
        <f t="shared" si="1"/>
        <v>53200</v>
      </c>
      <c r="H7" s="30">
        <v>53200</v>
      </c>
      <c r="I7" s="30"/>
      <c r="K7" s="37"/>
      <c r="L7" s="37"/>
      <c r="M7" s="37"/>
      <c r="N7" s="37"/>
      <c r="O7" s="37"/>
    </row>
    <row r="8" customHeight="1" spans="1:15">
      <c r="A8" s="28">
        <v>2010307</v>
      </c>
      <c r="B8" s="29" t="s">
        <v>53</v>
      </c>
      <c r="C8" s="29">
        <v>130000</v>
      </c>
      <c r="D8" s="29">
        <f t="shared" si="0"/>
        <v>0</v>
      </c>
      <c r="E8" s="29"/>
      <c r="F8" s="29"/>
      <c r="G8" s="29">
        <f t="shared" si="1"/>
        <v>130000</v>
      </c>
      <c r="H8" s="30"/>
      <c r="I8" s="30">
        <v>130000</v>
      </c>
      <c r="K8" s="37"/>
      <c r="L8" s="37"/>
      <c r="M8" s="37"/>
      <c r="N8" s="37"/>
      <c r="O8" s="37"/>
    </row>
    <row r="9" customHeight="1" spans="1:15">
      <c r="A9" s="28">
        <v>2010350</v>
      </c>
      <c r="B9" s="29" t="s">
        <v>54</v>
      </c>
      <c r="C9" s="29">
        <v>14100</v>
      </c>
      <c r="D9" s="29">
        <f t="shared" si="0"/>
        <v>14100</v>
      </c>
      <c r="E9" s="29">
        <v>14100</v>
      </c>
      <c r="F9" s="29"/>
      <c r="G9" s="29">
        <f t="shared" si="1"/>
        <v>0</v>
      </c>
      <c r="H9" s="30"/>
      <c r="I9" s="30"/>
      <c r="K9" s="37"/>
      <c r="L9" s="37"/>
      <c r="M9" s="37"/>
      <c r="N9" s="37"/>
      <c r="O9" s="37"/>
    </row>
    <row r="10" customHeight="1" spans="1:15">
      <c r="A10" s="28">
        <v>2010399</v>
      </c>
      <c r="B10" s="29" t="s">
        <v>55</v>
      </c>
      <c r="C10" s="29">
        <v>11897600</v>
      </c>
      <c r="D10" s="29">
        <f t="shared" si="0"/>
        <v>0</v>
      </c>
      <c r="E10" s="29"/>
      <c r="F10" s="29"/>
      <c r="G10" s="29">
        <f t="shared" si="1"/>
        <v>11897600</v>
      </c>
      <c r="H10" s="29">
        <v>6790500</v>
      </c>
      <c r="I10" s="29">
        <v>5107100</v>
      </c>
      <c r="K10" s="37"/>
      <c r="L10" s="37"/>
      <c r="M10" s="37"/>
      <c r="N10" s="37"/>
      <c r="O10" s="37"/>
    </row>
    <row r="11" customHeight="1" spans="1:15">
      <c r="A11" s="28">
        <v>2010504</v>
      </c>
      <c r="B11" s="29" t="s">
        <v>56</v>
      </c>
      <c r="C11" s="29">
        <v>282054.5</v>
      </c>
      <c r="D11" s="29">
        <f t="shared" si="0"/>
        <v>282054.5</v>
      </c>
      <c r="E11" s="29">
        <v>220880.9</v>
      </c>
      <c r="F11" s="29">
        <v>61173.6</v>
      </c>
      <c r="G11" s="29">
        <f t="shared" ref="G11:G23" si="2">H11+I11</f>
        <v>0</v>
      </c>
      <c r="H11" s="29"/>
      <c r="I11" s="29"/>
      <c r="K11" s="37"/>
      <c r="L11" s="37"/>
      <c r="M11" s="37"/>
      <c r="N11" s="37"/>
      <c r="O11" s="37"/>
    </row>
    <row r="12" customHeight="1" spans="1:15">
      <c r="A12" s="28">
        <v>2050803</v>
      </c>
      <c r="B12" s="29" t="s">
        <v>57</v>
      </c>
      <c r="C12" s="29">
        <v>300000</v>
      </c>
      <c r="D12" s="29">
        <f t="shared" si="0"/>
        <v>0</v>
      </c>
      <c r="E12" s="29"/>
      <c r="F12" s="29"/>
      <c r="G12" s="29">
        <f t="shared" si="2"/>
        <v>300000</v>
      </c>
      <c r="H12" s="29">
        <v>60000</v>
      </c>
      <c r="I12" s="29">
        <v>240000</v>
      </c>
      <c r="K12" s="37"/>
      <c r="L12" s="37"/>
      <c r="M12" s="37"/>
      <c r="N12" s="37"/>
      <c r="O12" s="37"/>
    </row>
    <row r="13" customHeight="1" spans="1:15">
      <c r="A13" s="28">
        <v>2069999</v>
      </c>
      <c r="B13" s="29" t="s">
        <v>58</v>
      </c>
      <c r="C13" s="29">
        <v>3772300</v>
      </c>
      <c r="D13" s="29">
        <f t="shared" si="0"/>
        <v>0</v>
      </c>
      <c r="E13" s="29"/>
      <c r="F13" s="29"/>
      <c r="G13" s="29">
        <f t="shared" si="2"/>
        <v>3772300</v>
      </c>
      <c r="H13" s="29"/>
      <c r="I13" s="29">
        <v>3772300</v>
      </c>
      <c r="K13" s="37"/>
      <c r="L13" s="37"/>
      <c r="M13" s="37"/>
      <c r="N13" s="37"/>
      <c r="O13" s="37"/>
    </row>
    <row r="14" customHeight="1" spans="1:15">
      <c r="A14" s="28">
        <v>2080501</v>
      </c>
      <c r="B14" s="29" t="s">
        <v>59</v>
      </c>
      <c r="C14" s="29">
        <v>96762</v>
      </c>
      <c r="D14" s="29">
        <f t="shared" si="0"/>
        <v>96762</v>
      </c>
      <c r="E14" s="29">
        <v>96762</v>
      </c>
      <c r="F14" s="29"/>
      <c r="G14" s="29">
        <f t="shared" si="2"/>
        <v>0</v>
      </c>
      <c r="H14" s="29"/>
      <c r="I14" s="29"/>
      <c r="K14" s="37"/>
      <c r="L14" s="37"/>
      <c r="M14" s="37"/>
      <c r="N14" s="37"/>
      <c r="O14" s="37"/>
    </row>
    <row r="15" customHeight="1" spans="1:15">
      <c r="A15" s="28">
        <v>2080505</v>
      </c>
      <c r="B15" s="29" t="s">
        <v>60</v>
      </c>
      <c r="C15" s="29">
        <v>930400</v>
      </c>
      <c r="D15" s="29">
        <f t="shared" si="0"/>
        <v>930400</v>
      </c>
      <c r="E15" s="29">
        <v>930400</v>
      </c>
      <c r="F15" s="29"/>
      <c r="G15" s="29">
        <f t="shared" si="2"/>
        <v>0</v>
      </c>
      <c r="H15" s="29"/>
      <c r="I15" s="29"/>
      <c r="K15" s="37"/>
      <c r="L15" s="37"/>
      <c r="M15" s="37"/>
      <c r="N15" s="37"/>
      <c r="O15" s="37"/>
    </row>
    <row r="16" customHeight="1" spans="1:15">
      <c r="A16" s="28">
        <v>2080899</v>
      </c>
      <c r="B16" s="29" t="s">
        <v>61</v>
      </c>
      <c r="C16" s="29">
        <v>36432</v>
      </c>
      <c r="D16" s="29">
        <f t="shared" si="0"/>
        <v>36432</v>
      </c>
      <c r="E16" s="29">
        <v>36432</v>
      </c>
      <c r="F16" s="29"/>
      <c r="G16" s="29">
        <f t="shared" si="2"/>
        <v>0</v>
      </c>
      <c r="H16" s="29"/>
      <c r="I16" s="29"/>
      <c r="K16" s="37"/>
      <c r="L16" s="37"/>
      <c r="M16" s="37"/>
      <c r="N16" s="37"/>
      <c r="O16" s="37"/>
    </row>
    <row r="17" customHeight="1" spans="1:15">
      <c r="A17" s="28">
        <v>2101101</v>
      </c>
      <c r="B17" s="29" t="s">
        <v>62</v>
      </c>
      <c r="C17" s="29">
        <v>208331.9</v>
      </c>
      <c r="D17" s="29">
        <f t="shared" si="0"/>
        <v>208331.9</v>
      </c>
      <c r="E17" s="29">
        <v>208331.9</v>
      </c>
      <c r="F17" s="29"/>
      <c r="G17" s="29">
        <f t="shared" si="2"/>
        <v>0</v>
      </c>
      <c r="H17" s="29"/>
      <c r="I17" s="29"/>
      <c r="K17" s="37"/>
      <c r="L17" s="37"/>
      <c r="M17" s="37"/>
      <c r="N17" s="37"/>
      <c r="O17" s="37"/>
    </row>
    <row r="18" customHeight="1" spans="1:15">
      <c r="A18" s="28">
        <v>2101102</v>
      </c>
      <c r="B18" s="29" t="s">
        <v>63</v>
      </c>
      <c r="C18" s="29">
        <v>9744.1</v>
      </c>
      <c r="D18" s="29">
        <f t="shared" si="0"/>
        <v>9744.1</v>
      </c>
      <c r="E18" s="29">
        <v>9744.1</v>
      </c>
      <c r="F18" s="29"/>
      <c r="G18" s="29">
        <f t="shared" si="2"/>
        <v>0</v>
      </c>
      <c r="H18" s="29"/>
      <c r="I18" s="29"/>
      <c r="K18" s="37"/>
      <c r="L18" s="37"/>
      <c r="M18" s="37"/>
      <c r="N18" s="37"/>
      <c r="O18" s="37"/>
    </row>
    <row r="19" customHeight="1" spans="1:15">
      <c r="A19" s="28">
        <v>2101103</v>
      </c>
      <c r="B19" s="29" t="s">
        <v>64</v>
      </c>
      <c r="C19" s="29">
        <v>498733.8</v>
      </c>
      <c r="D19" s="29">
        <f t="shared" si="0"/>
        <v>498733.8</v>
      </c>
      <c r="E19" s="29">
        <v>498733.8</v>
      </c>
      <c r="F19" s="29"/>
      <c r="G19" s="29">
        <f t="shared" si="2"/>
        <v>0</v>
      </c>
      <c r="H19" s="29"/>
      <c r="I19" s="29"/>
      <c r="K19" s="37"/>
      <c r="L19" s="37"/>
      <c r="M19" s="37"/>
      <c r="N19" s="37"/>
      <c r="O19" s="37"/>
    </row>
    <row r="20" customHeight="1" spans="1:15">
      <c r="A20" s="28">
        <v>2120899</v>
      </c>
      <c r="B20" s="29" t="s">
        <v>85</v>
      </c>
      <c r="C20" s="29">
        <v>3500000</v>
      </c>
      <c r="D20" s="29">
        <f t="shared" si="0"/>
        <v>0</v>
      </c>
      <c r="E20" s="29"/>
      <c r="F20" s="29"/>
      <c r="G20" s="29">
        <f t="shared" si="2"/>
        <v>3500000</v>
      </c>
      <c r="H20" s="29"/>
      <c r="I20" s="29">
        <v>3500000</v>
      </c>
      <c r="K20" s="37"/>
      <c r="L20" s="37"/>
      <c r="M20" s="37"/>
      <c r="N20" s="37"/>
      <c r="O20" s="37"/>
    </row>
    <row r="21" customHeight="1" spans="1:15">
      <c r="A21" s="28">
        <v>2150506</v>
      </c>
      <c r="B21" s="29" t="s">
        <v>65</v>
      </c>
      <c r="C21" s="29">
        <v>246800</v>
      </c>
      <c r="D21" s="29">
        <f t="shared" si="0"/>
        <v>0</v>
      </c>
      <c r="E21" s="29"/>
      <c r="F21" s="29"/>
      <c r="G21" s="29">
        <f t="shared" si="2"/>
        <v>246800</v>
      </c>
      <c r="H21" s="29"/>
      <c r="I21" s="29">
        <v>246800</v>
      </c>
      <c r="K21" s="37"/>
      <c r="L21" s="37"/>
      <c r="M21" s="37"/>
      <c r="N21" s="37"/>
      <c r="O21" s="37"/>
    </row>
    <row r="22" customHeight="1" spans="1:15">
      <c r="A22" s="28">
        <v>2210201</v>
      </c>
      <c r="B22" s="29" t="s">
        <v>66</v>
      </c>
      <c r="C22" s="29">
        <v>598480.5</v>
      </c>
      <c r="D22" s="29">
        <f t="shared" si="0"/>
        <v>598480.5</v>
      </c>
      <c r="E22" s="29">
        <v>598480.5</v>
      </c>
      <c r="F22" s="29"/>
      <c r="G22" s="29">
        <f t="shared" si="2"/>
        <v>0</v>
      </c>
      <c r="H22" s="29"/>
      <c r="I22" s="29"/>
      <c r="K22" s="37"/>
      <c r="L22" s="37"/>
      <c r="M22" s="37"/>
      <c r="N22" s="37"/>
      <c r="O22" s="37"/>
    </row>
    <row r="23" customHeight="1" spans="1:15">
      <c r="A23" s="27" t="s">
        <v>8</v>
      </c>
      <c r="B23" s="27"/>
      <c r="C23" s="29">
        <f t="shared" ref="C23:F23" si="3">SUM(C6:C22)</f>
        <v>28735978.8</v>
      </c>
      <c r="D23" s="29">
        <f t="shared" si="3"/>
        <v>8836078.8</v>
      </c>
      <c r="E23" s="29">
        <f t="shared" si="3"/>
        <v>7460409.2</v>
      </c>
      <c r="F23" s="29">
        <f t="shared" si="3"/>
        <v>1375669.6</v>
      </c>
      <c r="G23" s="29">
        <f t="shared" si="2"/>
        <v>19899900</v>
      </c>
      <c r="H23" s="29">
        <f>SUM(H6:H22)</f>
        <v>6903700</v>
      </c>
      <c r="I23" s="29">
        <f>SUM(I6:I22)</f>
        <v>12996200</v>
      </c>
      <c r="K23" s="39"/>
      <c r="L23" s="22"/>
      <c r="M23" s="22"/>
      <c r="N23" s="22"/>
      <c r="O23" s="22"/>
    </row>
    <row r="24" ht="32.25" customHeight="1" spans="1:15">
      <c r="A24" s="31" t="s">
        <v>120</v>
      </c>
      <c r="B24" s="31"/>
      <c r="C24" s="31"/>
      <c r="D24" s="31"/>
      <c r="E24" s="31"/>
      <c r="F24" s="31"/>
      <c r="G24" s="31"/>
      <c r="H24" s="31"/>
      <c r="I24" s="31"/>
      <c r="K24" s="39"/>
      <c r="L24" s="22"/>
      <c r="M24" s="22"/>
      <c r="N24" s="22"/>
      <c r="O24" s="22"/>
    </row>
    <row r="25" ht="30.75" customHeight="1" spans="1:15">
      <c r="A25" s="31"/>
      <c r="B25" s="31"/>
      <c r="C25" s="31"/>
      <c r="D25" s="31"/>
      <c r="E25" s="31"/>
      <c r="F25" s="31"/>
      <c r="G25" s="31"/>
      <c r="H25" s="31"/>
      <c r="I25" s="31"/>
      <c r="K25" s="39"/>
      <c r="L25" s="22"/>
      <c r="M25" s="22"/>
      <c r="N25" s="22"/>
      <c r="O25" s="22"/>
    </row>
    <row r="26" customHeight="1" spans="11:15">
      <c r="K26" s="22"/>
      <c r="L26" s="22"/>
      <c r="M26" s="22"/>
      <c r="N26" s="22"/>
      <c r="O26" s="22"/>
    </row>
    <row r="27" customHeight="1" spans="11:15">
      <c r="K27" s="22"/>
      <c r="L27" s="22"/>
      <c r="M27" s="22"/>
      <c r="N27" s="22"/>
      <c r="O27" s="22"/>
    </row>
    <row r="28" customHeight="1" spans="11:15">
      <c r="K28" s="22"/>
      <c r="L28" s="22"/>
      <c r="M28" s="22"/>
      <c r="N28" s="22"/>
      <c r="O28" s="22"/>
    </row>
    <row r="29" customHeight="1" spans="11:15">
      <c r="K29" s="22"/>
      <c r="L29" s="22"/>
      <c r="M29" s="22"/>
      <c r="N29" s="22"/>
      <c r="O29" s="22"/>
    </row>
    <row r="30" customHeight="1" spans="11:15">
      <c r="K30" s="22"/>
      <c r="L30" s="22"/>
      <c r="M30" s="22"/>
      <c r="N30" s="22"/>
      <c r="O30" s="22"/>
    </row>
    <row r="31" customHeight="1" spans="11:15">
      <c r="K31" s="22"/>
      <c r="L31" s="22"/>
      <c r="M31" s="22"/>
      <c r="N31" s="22"/>
      <c r="O31" s="22"/>
    </row>
    <row r="32" customHeight="1" spans="11:15">
      <c r="K32" s="22"/>
      <c r="L32" s="22"/>
      <c r="M32" s="22"/>
      <c r="N32" s="22"/>
      <c r="O32" s="22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23:B23"/>
    <mergeCell ref="C4:C5"/>
    <mergeCell ref="A24:I2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44"/>
  <sheetViews>
    <sheetView topLeftCell="A19" workbookViewId="0">
      <selection activeCell="E52" sqref="E52"/>
    </sheetView>
  </sheetViews>
  <sheetFormatPr defaultColWidth="9" defaultRowHeight="13.5"/>
  <cols>
    <col min="1" max="1" width="30.125" style="2" customWidth="1"/>
    <col min="2" max="2" width="19.75" style="2" customWidth="1"/>
    <col min="3" max="3" width="20.625" style="2" customWidth="1"/>
    <col min="4" max="4" width="15.625" style="2" customWidth="1"/>
    <col min="5" max="5" width="14.875" style="2" customWidth="1"/>
    <col min="6" max="6" width="14.375" style="2" customWidth="1"/>
    <col min="7" max="7" width="18.125" style="2" customWidth="1"/>
    <col min="8" max="8" width="23.375" style="2" customWidth="1"/>
    <col min="9" max="9" width="26.375" style="2" customWidth="1"/>
    <col min="10" max="16382" width="9" style="2"/>
    <col min="16383" max="16384" width="9" style="3"/>
  </cols>
  <sheetData>
    <row r="1" spans="1:9">
      <c r="A1" s="3" t="s">
        <v>121</v>
      </c>
      <c r="B1" s="4"/>
      <c r="C1" s="5" t="s">
        <v>122</v>
      </c>
      <c r="D1" s="5" t="s">
        <v>122</v>
      </c>
      <c r="E1" s="5" t="s">
        <v>122</v>
      </c>
      <c r="F1" s="5" t="s">
        <v>122</v>
      </c>
      <c r="G1" s="5" t="s">
        <v>122</v>
      </c>
      <c r="H1" s="5" t="s">
        <v>122</v>
      </c>
      <c r="I1" s="5" t="s">
        <v>122</v>
      </c>
    </row>
    <row r="2" ht="27" spans="1:9">
      <c r="A2" s="6" t="s">
        <v>123</v>
      </c>
      <c r="B2" s="6"/>
      <c r="C2" s="6"/>
      <c r="D2" s="6"/>
      <c r="E2" s="6"/>
      <c r="F2" s="6"/>
      <c r="G2" s="6"/>
      <c r="H2" s="6"/>
      <c r="I2" s="6"/>
    </row>
    <row r="3" ht="26.25" customHeight="1" spans="1:9">
      <c r="A3" s="7"/>
      <c r="B3" s="7"/>
      <c r="C3" s="8" t="s">
        <v>124</v>
      </c>
      <c r="D3" s="9"/>
      <c r="E3" s="10"/>
      <c r="F3" s="11"/>
      <c r="G3" s="12"/>
      <c r="H3" s="13" t="s">
        <v>3</v>
      </c>
      <c r="I3" s="13"/>
    </row>
    <row r="4" s="1" customFormat="1" ht="27" customHeight="1" spans="1:16384">
      <c r="A4" s="14" t="s">
        <v>125</v>
      </c>
      <c r="B4" s="14" t="s">
        <v>126</v>
      </c>
      <c r="C4" s="14" t="s">
        <v>127</v>
      </c>
      <c r="D4" s="14" t="s">
        <v>7</v>
      </c>
      <c r="E4" s="14"/>
      <c r="F4" s="14"/>
      <c r="G4" s="14" t="s">
        <v>128</v>
      </c>
      <c r="H4" s="14" t="s">
        <v>129</v>
      </c>
      <c r="I4" s="14" t="s">
        <v>130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  <c r="XEY4" s="19"/>
      <c r="XEZ4" s="19"/>
      <c r="XFA4" s="19"/>
      <c r="XFB4" s="19"/>
      <c r="XFC4" s="19"/>
      <c r="XFD4" s="19"/>
    </row>
    <row r="5" s="1" customFormat="1" ht="22.5" customHeight="1" spans="1:16384">
      <c r="A5" s="14"/>
      <c r="B5" s="14"/>
      <c r="C5" s="14"/>
      <c r="D5" s="14" t="s">
        <v>48</v>
      </c>
      <c r="E5" s="14" t="s">
        <v>118</v>
      </c>
      <c r="F5" s="14" t="s">
        <v>119</v>
      </c>
      <c r="G5" s="14"/>
      <c r="H5" s="14"/>
      <c r="I5" s="14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  <c r="XFA5" s="19"/>
      <c r="XFB5" s="19"/>
      <c r="XFC5" s="19"/>
      <c r="XFD5" s="19"/>
    </row>
    <row r="6" ht="22" customHeight="1" spans="1:9">
      <c r="A6" s="15" t="s">
        <v>131</v>
      </c>
      <c r="B6" s="16"/>
      <c r="C6" s="16"/>
      <c r="D6" s="17">
        <f t="shared" ref="D6:F6" si="0">D7+D15+D25+D30+D41</f>
        <v>6579400</v>
      </c>
      <c r="E6" s="17">
        <f t="shared" si="0"/>
        <v>353200</v>
      </c>
      <c r="F6" s="17">
        <f t="shared" si="0"/>
        <v>6226200</v>
      </c>
      <c r="G6" s="16"/>
      <c r="H6" s="16"/>
      <c r="I6" s="16"/>
    </row>
    <row r="7" ht="24" customHeight="1" spans="1:9">
      <c r="A7" s="15" t="s">
        <v>132</v>
      </c>
      <c r="B7" s="16"/>
      <c r="C7" s="16"/>
      <c r="D7" s="17">
        <v>1520000</v>
      </c>
      <c r="E7" s="17"/>
      <c r="F7" s="17">
        <f>F8</f>
        <v>1520000</v>
      </c>
      <c r="G7" s="16"/>
      <c r="H7" s="16"/>
      <c r="I7" s="16"/>
    </row>
    <row r="8" ht="22" customHeight="1" spans="1:9">
      <c r="A8" s="15" t="s">
        <v>133</v>
      </c>
      <c r="B8" s="16"/>
      <c r="C8" s="16"/>
      <c r="D8" s="17">
        <v>1520000</v>
      </c>
      <c r="E8" s="17"/>
      <c r="F8" s="17">
        <f>SUM(F9:F14)</f>
        <v>1520000</v>
      </c>
      <c r="G8" s="16"/>
      <c r="H8" s="16"/>
      <c r="I8" s="16"/>
    </row>
    <row r="9" ht="48" customHeight="1" spans="1:9">
      <c r="A9" s="15"/>
      <c r="B9" s="15" t="s">
        <v>134</v>
      </c>
      <c r="C9" s="15" t="s">
        <v>135</v>
      </c>
      <c r="D9" s="17">
        <v>100000</v>
      </c>
      <c r="E9" s="17"/>
      <c r="F9" s="17">
        <v>100000</v>
      </c>
      <c r="G9" s="18" t="s">
        <v>136</v>
      </c>
      <c r="H9" s="15" t="s">
        <v>137</v>
      </c>
      <c r="I9" s="15" t="s">
        <v>138</v>
      </c>
    </row>
    <row r="10" spans="1:9">
      <c r="A10" s="15"/>
      <c r="B10" s="15"/>
      <c r="C10" s="15"/>
      <c r="D10" s="17"/>
      <c r="E10" s="17"/>
      <c r="F10" s="17"/>
      <c r="G10" s="18" t="s">
        <v>139</v>
      </c>
      <c r="H10" s="15" t="s">
        <v>140</v>
      </c>
      <c r="I10" s="15" t="s">
        <v>141</v>
      </c>
    </row>
    <row r="11" ht="30" customHeight="1" spans="1:9">
      <c r="A11" s="15"/>
      <c r="B11" s="15" t="s">
        <v>142</v>
      </c>
      <c r="C11" s="15" t="s">
        <v>135</v>
      </c>
      <c r="D11" s="17">
        <v>120000</v>
      </c>
      <c r="E11" s="17"/>
      <c r="F11" s="17">
        <v>120000</v>
      </c>
      <c r="G11" s="18" t="s">
        <v>136</v>
      </c>
      <c r="H11" s="15" t="s">
        <v>143</v>
      </c>
      <c r="I11" s="15" t="s">
        <v>138</v>
      </c>
    </row>
    <row r="12" ht="27" spans="1:9">
      <c r="A12" s="15"/>
      <c r="B12" s="15"/>
      <c r="C12" s="15"/>
      <c r="D12" s="17"/>
      <c r="E12" s="17"/>
      <c r="F12" s="17"/>
      <c r="G12" s="18" t="s">
        <v>139</v>
      </c>
      <c r="H12" s="15" t="s">
        <v>144</v>
      </c>
      <c r="I12" s="15" t="s">
        <v>141</v>
      </c>
    </row>
    <row r="13" spans="1:9">
      <c r="A13" s="15"/>
      <c r="B13" s="15" t="s">
        <v>145</v>
      </c>
      <c r="C13" s="15" t="s">
        <v>135</v>
      </c>
      <c r="D13" s="17">
        <v>1300000</v>
      </c>
      <c r="E13" s="17"/>
      <c r="F13" s="17">
        <v>1300000</v>
      </c>
      <c r="G13" s="18" t="s">
        <v>136</v>
      </c>
      <c r="H13" s="15" t="s">
        <v>146</v>
      </c>
      <c r="I13" s="15" t="s">
        <v>138</v>
      </c>
    </row>
    <row r="14" spans="1:9">
      <c r="A14" s="15"/>
      <c r="B14" s="15"/>
      <c r="C14" s="15"/>
      <c r="D14" s="17"/>
      <c r="E14" s="17"/>
      <c r="F14" s="17"/>
      <c r="G14" s="18" t="s">
        <v>139</v>
      </c>
      <c r="H14" s="15" t="s">
        <v>147</v>
      </c>
      <c r="I14" s="15" t="s">
        <v>141</v>
      </c>
    </row>
    <row r="15" spans="1:9">
      <c r="A15" s="15" t="s">
        <v>148</v>
      </c>
      <c r="B15" s="16"/>
      <c r="C15" s="16"/>
      <c r="D15" s="17">
        <f t="shared" ref="D15:F15" si="1">D16</f>
        <v>790300</v>
      </c>
      <c r="E15" s="17">
        <f t="shared" si="1"/>
        <v>353200</v>
      </c>
      <c r="F15" s="17">
        <f t="shared" si="1"/>
        <v>437100</v>
      </c>
      <c r="G15" s="16"/>
      <c r="H15" s="16"/>
      <c r="I15" s="16"/>
    </row>
    <row r="16" spans="1:9">
      <c r="A16" s="15" t="s">
        <v>149</v>
      </c>
      <c r="B16" s="16"/>
      <c r="C16" s="16"/>
      <c r="D16" s="17">
        <f t="shared" ref="D16:F16" si="2">SUM(D17:D24)</f>
        <v>790300</v>
      </c>
      <c r="E16" s="17">
        <f t="shared" si="2"/>
        <v>353200</v>
      </c>
      <c r="F16" s="17">
        <f t="shared" si="2"/>
        <v>437100</v>
      </c>
      <c r="G16" s="16"/>
      <c r="H16" s="16"/>
      <c r="I16" s="16"/>
    </row>
    <row r="17" spans="1:9">
      <c r="A17" s="15"/>
      <c r="B17" s="15" t="s">
        <v>150</v>
      </c>
      <c r="C17" s="15" t="s">
        <v>151</v>
      </c>
      <c r="D17" s="17">
        <v>300000</v>
      </c>
      <c r="E17" s="17">
        <v>300000</v>
      </c>
      <c r="F17" s="17" t="s">
        <v>124</v>
      </c>
      <c r="G17" s="18" t="s">
        <v>136</v>
      </c>
      <c r="H17" s="15" t="s">
        <v>152</v>
      </c>
      <c r="I17" s="15" t="s">
        <v>153</v>
      </c>
    </row>
    <row r="18" spans="1:9">
      <c r="A18" s="15"/>
      <c r="B18" s="15"/>
      <c r="C18" s="15"/>
      <c r="D18" s="17"/>
      <c r="E18" s="17"/>
      <c r="F18" s="17"/>
      <c r="G18" s="18" t="s">
        <v>139</v>
      </c>
      <c r="H18" s="15" t="s">
        <v>154</v>
      </c>
      <c r="I18" s="15" t="s">
        <v>141</v>
      </c>
    </row>
    <row r="19" spans="1:9">
      <c r="A19" s="15"/>
      <c r="B19" s="15" t="s">
        <v>155</v>
      </c>
      <c r="C19" s="15" t="s">
        <v>156</v>
      </c>
      <c r="D19" s="17">
        <v>137100</v>
      </c>
      <c r="E19" s="17"/>
      <c r="F19" s="17">
        <v>137100</v>
      </c>
      <c r="G19" s="18" t="s">
        <v>136</v>
      </c>
      <c r="H19" s="15" t="s">
        <v>152</v>
      </c>
      <c r="I19" s="15" t="s">
        <v>157</v>
      </c>
    </row>
    <row r="20" spans="1:9">
      <c r="A20" s="15"/>
      <c r="B20" s="15"/>
      <c r="C20" s="15"/>
      <c r="D20" s="17"/>
      <c r="E20" s="17"/>
      <c r="F20" s="17"/>
      <c r="G20" s="18" t="s">
        <v>139</v>
      </c>
      <c r="H20" s="15" t="s">
        <v>154</v>
      </c>
      <c r="I20" s="15" t="s">
        <v>141</v>
      </c>
    </row>
    <row r="21" spans="1:9">
      <c r="A21" s="15"/>
      <c r="B21" s="15" t="s">
        <v>158</v>
      </c>
      <c r="C21" s="15" t="s">
        <v>159</v>
      </c>
      <c r="D21" s="17">
        <v>300000</v>
      </c>
      <c r="E21" s="17"/>
      <c r="F21" s="17">
        <v>300000</v>
      </c>
      <c r="G21" s="18" t="s">
        <v>136</v>
      </c>
      <c r="H21" s="15" t="s">
        <v>152</v>
      </c>
      <c r="I21" s="15" t="s">
        <v>157</v>
      </c>
    </row>
    <row r="22" spans="1:9">
      <c r="A22" s="15"/>
      <c r="B22" s="15"/>
      <c r="C22" s="15"/>
      <c r="D22" s="17"/>
      <c r="E22" s="17"/>
      <c r="F22" s="17"/>
      <c r="G22" s="18" t="s">
        <v>139</v>
      </c>
      <c r="H22" s="15" t="s">
        <v>154</v>
      </c>
      <c r="I22" s="15" t="s">
        <v>141</v>
      </c>
    </row>
    <row r="23" spans="1:9">
      <c r="A23" s="15"/>
      <c r="B23" s="15" t="s">
        <v>160</v>
      </c>
      <c r="C23" s="15" t="s">
        <v>151</v>
      </c>
      <c r="D23" s="17">
        <v>53200</v>
      </c>
      <c r="E23" s="17">
        <v>53200</v>
      </c>
      <c r="F23" s="17" t="s">
        <v>124</v>
      </c>
      <c r="G23" s="18" t="s">
        <v>136</v>
      </c>
      <c r="H23" s="15" t="s">
        <v>161</v>
      </c>
      <c r="I23" s="15" t="s">
        <v>138</v>
      </c>
    </row>
    <row r="24" spans="1:9">
      <c r="A24" s="15"/>
      <c r="B24" s="15"/>
      <c r="C24" s="15"/>
      <c r="D24" s="17"/>
      <c r="E24" s="17"/>
      <c r="F24" s="17"/>
      <c r="G24" s="18" t="s">
        <v>139</v>
      </c>
      <c r="H24" s="15" t="s">
        <v>162</v>
      </c>
      <c r="I24" s="15" t="s">
        <v>141</v>
      </c>
    </row>
    <row r="25" spans="1:9">
      <c r="A25" s="15" t="s">
        <v>163</v>
      </c>
      <c r="B25" s="16"/>
      <c r="C25" s="16"/>
      <c r="D25" s="17">
        <v>460000</v>
      </c>
      <c r="E25" s="17"/>
      <c r="F25" s="17">
        <f>F26</f>
        <v>460000</v>
      </c>
      <c r="G25" s="16"/>
      <c r="H25" s="16"/>
      <c r="I25" s="16"/>
    </row>
    <row r="26" spans="1:9">
      <c r="A26" s="15" t="s">
        <v>164</v>
      </c>
      <c r="B26" s="16"/>
      <c r="C26" s="16"/>
      <c r="D26" s="17">
        <v>460000</v>
      </c>
      <c r="E26" s="17"/>
      <c r="F26" s="17">
        <f>SUM(F27)</f>
        <v>460000</v>
      </c>
      <c r="G26" s="16"/>
      <c r="H26" s="16"/>
      <c r="I26" s="16"/>
    </row>
    <row r="27" spans="1:9">
      <c r="A27" s="15"/>
      <c r="B27" s="15" t="s">
        <v>165</v>
      </c>
      <c r="C27" s="15" t="s">
        <v>166</v>
      </c>
      <c r="D27" s="17">
        <v>460000</v>
      </c>
      <c r="E27" s="17"/>
      <c r="F27" s="17">
        <v>460000</v>
      </c>
      <c r="G27" s="18" t="s">
        <v>136</v>
      </c>
      <c r="H27" s="15" t="s">
        <v>167</v>
      </c>
      <c r="I27" s="15" t="s">
        <v>168</v>
      </c>
    </row>
    <row r="28" spans="1:9">
      <c r="A28" s="15"/>
      <c r="B28" s="15"/>
      <c r="C28" s="15"/>
      <c r="D28" s="17"/>
      <c r="E28" s="17"/>
      <c r="F28" s="17"/>
      <c r="G28" s="18"/>
      <c r="H28" s="15" t="s">
        <v>169</v>
      </c>
      <c r="I28" s="15" t="s">
        <v>168</v>
      </c>
    </row>
    <row r="29" spans="1:9">
      <c r="A29" s="15"/>
      <c r="B29" s="15"/>
      <c r="C29" s="15"/>
      <c r="D29" s="17"/>
      <c r="E29" s="17"/>
      <c r="F29" s="17"/>
      <c r="G29" s="18" t="s">
        <v>139</v>
      </c>
      <c r="H29" s="15" t="s">
        <v>170</v>
      </c>
      <c r="I29" s="15" t="s">
        <v>168</v>
      </c>
    </row>
    <row r="30" spans="1:9">
      <c r="A30" s="15" t="s">
        <v>171</v>
      </c>
      <c r="B30" s="16"/>
      <c r="C30" s="16"/>
      <c r="D30" s="17">
        <v>3559100</v>
      </c>
      <c r="E30" s="17"/>
      <c r="F30" s="17">
        <f>F31+F36</f>
        <v>3559100</v>
      </c>
      <c r="G30" s="16"/>
      <c r="H30" s="16"/>
      <c r="I30" s="16"/>
    </row>
    <row r="31" spans="1:9">
      <c r="A31" s="15" t="s">
        <v>172</v>
      </c>
      <c r="B31" s="16"/>
      <c r="C31" s="16"/>
      <c r="D31" s="17">
        <f t="shared" ref="D31:F31" si="3">SUM(D32:D35)</f>
        <v>3112300</v>
      </c>
      <c r="E31" s="17">
        <f t="shared" si="3"/>
        <v>0</v>
      </c>
      <c r="F31" s="17">
        <f t="shared" si="3"/>
        <v>3112300</v>
      </c>
      <c r="G31" s="16"/>
      <c r="H31" s="16"/>
      <c r="I31" s="16"/>
    </row>
    <row r="32" ht="27" spans="1:9">
      <c r="A32" s="15"/>
      <c r="B32" s="15" t="s">
        <v>173</v>
      </c>
      <c r="C32" s="15" t="s">
        <v>166</v>
      </c>
      <c r="D32" s="17">
        <v>2812300</v>
      </c>
      <c r="E32" s="17"/>
      <c r="F32" s="17">
        <v>2812300</v>
      </c>
      <c r="G32" s="18" t="s">
        <v>136</v>
      </c>
      <c r="H32" s="15" t="s">
        <v>174</v>
      </c>
      <c r="I32" s="15" t="s">
        <v>175</v>
      </c>
    </row>
    <row r="33" spans="1:9">
      <c r="A33" s="15"/>
      <c r="B33" s="15"/>
      <c r="C33" s="15"/>
      <c r="D33" s="17"/>
      <c r="E33" s="17"/>
      <c r="F33" s="17"/>
      <c r="G33" s="18" t="s">
        <v>139</v>
      </c>
      <c r="H33" s="15" t="s">
        <v>176</v>
      </c>
      <c r="I33" s="15" t="s">
        <v>177</v>
      </c>
    </row>
    <row r="34" spans="1:9">
      <c r="A34" s="15"/>
      <c r="B34" s="15" t="s">
        <v>178</v>
      </c>
      <c r="C34" s="15" t="s">
        <v>166</v>
      </c>
      <c r="D34" s="17">
        <v>300000</v>
      </c>
      <c r="E34" s="17"/>
      <c r="F34" s="17">
        <v>300000</v>
      </c>
      <c r="G34" s="18" t="s">
        <v>136</v>
      </c>
      <c r="H34" s="15" t="s">
        <v>179</v>
      </c>
      <c r="I34" s="15" t="s">
        <v>180</v>
      </c>
    </row>
    <row r="35" ht="27" spans="1:9">
      <c r="A35" s="15"/>
      <c r="B35" s="15"/>
      <c r="C35" s="15"/>
      <c r="D35" s="17"/>
      <c r="E35" s="17"/>
      <c r="F35" s="17"/>
      <c r="G35" s="18" t="s">
        <v>139</v>
      </c>
      <c r="H35" s="15" t="s">
        <v>181</v>
      </c>
      <c r="I35" s="15" t="s">
        <v>182</v>
      </c>
    </row>
    <row r="36" spans="1:9">
      <c r="A36" s="15" t="s">
        <v>183</v>
      </c>
      <c r="B36" s="16"/>
      <c r="C36" s="16"/>
      <c r="D36" s="17">
        <f t="shared" ref="D36:F36" si="4">SUM(D37:D40)</f>
        <v>446800</v>
      </c>
      <c r="E36" s="17">
        <f t="shared" si="4"/>
        <v>0</v>
      </c>
      <c r="F36" s="17">
        <f t="shared" si="4"/>
        <v>446800</v>
      </c>
      <c r="G36" s="16"/>
      <c r="H36" s="16"/>
      <c r="I36" s="16"/>
    </row>
    <row r="37" ht="27" spans="1:9">
      <c r="A37" s="15"/>
      <c r="B37" s="15" t="s">
        <v>184</v>
      </c>
      <c r="C37" s="15" t="s">
        <v>166</v>
      </c>
      <c r="D37" s="17">
        <v>200000</v>
      </c>
      <c r="E37" s="17"/>
      <c r="F37" s="17">
        <v>200000</v>
      </c>
      <c r="G37" s="18" t="s">
        <v>136</v>
      </c>
      <c r="H37" s="15" t="s">
        <v>185</v>
      </c>
      <c r="I37" s="15" t="s">
        <v>185</v>
      </c>
    </row>
    <row r="38" spans="1:9">
      <c r="A38" s="15"/>
      <c r="B38" s="15"/>
      <c r="C38" s="15"/>
      <c r="D38" s="17"/>
      <c r="E38" s="17"/>
      <c r="F38" s="17"/>
      <c r="G38" s="18" t="s">
        <v>139</v>
      </c>
      <c r="H38" s="15" t="s">
        <v>186</v>
      </c>
      <c r="I38" s="15" t="s">
        <v>186</v>
      </c>
    </row>
    <row r="39" ht="40.5" spans="1:9">
      <c r="A39" s="15"/>
      <c r="B39" s="15" t="s">
        <v>187</v>
      </c>
      <c r="C39" s="15" t="s">
        <v>166</v>
      </c>
      <c r="D39" s="17">
        <v>246800</v>
      </c>
      <c r="E39" s="17"/>
      <c r="F39" s="17">
        <v>246800</v>
      </c>
      <c r="G39" s="18" t="s">
        <v>136</v>
      </c>
      <c r="H39" s="15" t="s">
        <v>188</v>
      </c>
      <c r="I39" s="15" t="s">
        <v>189</v>
      </c>
    </row>
    <row r="40" ht="40.5" spans="1:9">
      <c r="A40" s="15"/>
      <c r="B40" s="15"/>
      <c r="C40" s="15"/>
      <c r="D40" s="17"/>
      <c r="E40" s="17"/>
      <c r="F40" s="17"/>
      <c r="G40" s="18" t="s">
        <v>139</v>
      </c>
      <c r="H40" s="15" t="s">
        <v>188</v>
      </c>
      <c r="I40" s="15" t="s">
        <v>189</v>
      </c>
    </row>
    <row r="41" spans="1:9">
      <c r="A41" s="15" t="s">
        <v>190</v>
      </c>
      <c r="B41" s="16"/>
      <c r="C41" s="16"/>
      <c r="D41" s="17">
        <v>250000</v>
      </c>
      <c r="E41" s="17"/>
      <c r="F41" s="17">
        <f>F42</f>
        <v>250000</v>
      </c>
      <c r="G41" s="16"/>
      <c r="H41" s="16"/>
      <c r="I41" s="16"/>
    </row>
    <row r="42" spans="1:9">
      <c r="A42" s="15" t="s">
        <v>191</v>
      </c>
      <c r="B42" s="16"/>
      <c r="C42" s="16"/>
      <c r="D42" s="17">
        <v>250000</v>
      </c>
      <c r="E42" s="17"/>
      <c r="F42" s="17">
        <f>F43</f>
        <v>250000</v>
      </c>
      <c r="G42" s="16"/>
      <c r="H42" s="16"/>
      <c r="I42" s="16"/>
    </row>
    <row r="43" ht="77" customHeight="1" spans="1:9">
      <c r="A43" s="15"/>
      <c r="B43" s="15" t="s">
        <v>192</v>
      </c>
      <c r="C43" s="15" t="s">
        <v>193</v>
      </c>
      <c r="D43" s="17">
        <v>250000</v>
      </c>
      <c r="E43" s="17"/>
      <c r="F43" s="17">
        <v>250000</v>
      </c>
      <c r="G43" s="18" t="s">
        <v>136</v>
      </c>
      <c r="H43" s="15" t="s">
        <v>194</v>
      </c>
      <c r="I43" s="15" t="s">
        <v>195</v>
      </c>
    </row>
    <row r="44" ht="54" spans="1:9">
      <c r="A44" s="15"/>
      <c r="B44" s="15"/>
      <c r="C44" s="15"/>
      <c r="D44" s="17"/>
      <c r="E44" s="17"/>
      <c r="F44" s="17"/>
      <c r="G44" s="18" t="s">
        <v>139</v>
      </c>
      <c r="H44" s="15" t="s">
        <v>196</v>
      </c>
      <c r="I44" s="15" t="s">
        <v>197</v>
      </c>
    </row>
  </sheetData>
  <mergeCells count="82">
    <mergeCell ref="A2:I2"/>
    <mergeCell ref="A3:B3"/>
    <mergeCell ref="H3:I3"/>
    <mergeCell ref="D4:F4"/>
    <mergeCell ref="A4:A5"/>
    <mergeCell ref="A8:A14"/>
    <mergeCell ref="A16:A24"/>
    <mergeCell ref="A26:A29"/>
    <mergeCell ref="A31:A35"/>
    <mergeCell ref="A36:A40"/>
    <mergeCell ref="A42:A44"/>
    <mergeCell ref="B4:B5"/>
    <mergeCell ref="B9:B10"/>
    <mergeCell ref="B11:B12"/>
    <mergeCell ref="B13:B14"/>
    <mergeCell ref="B17:B18"/>
    <mergeCell ref="B19:B20"/>
    <mergeCell ref="B21:B22"/>
    <mergeCell ref="B23:B24"/>
    <mergeCell ref="B27:B29"/>
    <mergeCell ref="B32:B33"/>
    <mergeCell ref="B34:B35"/>
    <mergeCell ref="B37:B38"/>
    <mergeCell ref="B39:B40"/>
    <mergeCell ref="B43:B44"/>
    <mergeCell ref="C4:C5"/>
    <mergeCell ref="C9:C10"/>
    <mergeCell ref="C11:C12"/>
    <mergeCell ref="C13:C14"/>
    <mergeCell ref="C17:C18"/>
    <mergeCell ref="C19:C20"/>
    <mergeCell ref="C21:C22"/>
    <mergeCell ref="C23:C24"/>
    <mergeCell ref="C27:C29"/>
    <mergeCell ref="C32:C33"/>
    <mergeCell ref="C34:C35"/>
    <mergeCell ref="C37:C38"/>
    <mergeCell ref="C39:C40"/>
    <mergeCell ref="C43:C44"/>
    <mergeCell ref="D9:D10"/>
    <mergeCell ref="D11:D12"/>
    <mergeCell ref="D13:D14"/>
    <mergeCell ref="D17:D18"/>
    <mergeCell ref="D19:D20"/>
    <mergeCell ref="D21:D22"/>
    <mergeCell ref="D23:D24"/>
    <mergeCell ref="D27:D29"/>
    <mergeCell ref="D32:D33"/>
    <mergeCell ref="D34:D35"/>
    <mergeCell ref="D37:D38"/>
    <mergeCell ref="D39:D40"/>
    <mergeCell ref="D43:D44"/>
    <mergeCell ref="E9:E10"/>
    <mergeCell ref="E11:E12"/>
    <mergeCell ref="E13:E14"/>
    <mergeCell ref="E17:E18"/>
    <mergeCell ref="E19:E20"/>
    <mergeCell ref="E21:E22"/>
    <mergeCell ref="E23:E24"/>
    <mergeCell ref="E27:E29"/>
    <mergeCell ref="E32:E33"/>
    <mergeCell ref="E34:E35"/>
    <mergeCell ref="E37:E38"/>
    <mergeCell ref="E39:E40"/>
    <mergeCell ref="E43:E44"/>
    <mergeCell ref="F9:F10"/>
    <mergeCell ref="F11:F12"/>
    <mergeCell ref="F13:F14"/>
    <mergeCell ref="F17:F18"/>
    <mergeCell ref="F19:F20"/>
    <mergeCell ref="F21:F22"/>
    <mergeCell ref="F23:F24"/>
    <mergeCell ref="F27:F29"/>
    <mergeCell ref="F32:F33"/>
    <mergeCell ref="F34:F35"/>
    <mergeCell ref="F37:F38"/>
    <mergeCell ref="F39:F40"/>
    <mergeCell ref="F43:F44"/>
    <mergeCell ref="G4:G5"/>
    <mergeCell ref="G27:G28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2018-09-04T05:05:08Z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