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976" activeTab="0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externalReferences>
    <externalReference r:id="rId16"/>
  </externalReferences>
  <definedNames>
    <definedName name="_xlnm.Print_Area" localSheetId="2">'表1'!$A$1:$F$42</definedName>
    <definedName name="_xlnm.Print_Area" localSheetId="11">'表10'!$A$1:$J$23</definedName>
    <definedName name="_xlnm.Print_Area" localSheetId="12">'表11'!$A$2:$L$16</definedName>
    <definedName name="_xlnm.Print_Area" localSheetId="3">'表2'!$A$1:$C$172</definedName>
    <definedName name="_xlnm.Print_Area" localSheetId="4">'表3'!$A$1:$F$53</definedName>
    <definedName name="_xlnm.Print_Area" localSheetId="5">'表4'!$A$1:$F$39</definedName>
    <definedName name="_xlnm.Print_Area" localSheetId="6">'表5'!$A$1:$F$73</definedName>
    <definedName name="_xlnm.Print_Area" localSheetId="8">'表7'!$A$1:$C$77</definedName>
    <definedName name="_xlnm.Print_Area" localSheetId="9">'表8'!$A$1:$F$31</definedName>
    <definedName name="_xlnm.Print_Area" localSheetId="10">'表9'!$A$1:$F$42</definedName>
    <definedName name="_xlnm.Print_Area" localSheetId="0">'封面'!$A$1:$H$18</definedName>
    <definedName name="_xlnm.Print_Area" hidden="1">#N/A</definedName>
    <definedName name="_xlnm.Print_Titles" localSheetId="3">'表2'!$2:$3</definedName>
    <definedName name="_xlnm.Print_Titles" localSheetId="6">'表5'!$2:$4</definedName>
    <definedName name="_xlnm.Print_Titles" localSheetId="8">'表7'!$2:$4</definedName>
    <definedName name="_xlnm.Print_Titles" localSheetId="10">'表9'!$1:$5</definedName>
    <definedName name="_xlnm.Print_Titles" hidden="1">#N/A</definedName>
    <definedName name="任务分类">'[1]任务'!$A$1:$A$10</definedName>
    <definedName name="洋10" localSheetId="2">#REF!</definedName>
    <definedName name="洋10" localSheetId="12">#REF!</definedName>
    <definedName name="洋10" localSheetId="0">#REF!</definedName>
    <definedName name="洋10">#REF!</definedName>
  </definedNames>
  <calcPr fullCalcOnLoad="1" fullPrecision="0"/>
</workbook>
</file>

<file path=xl/comments11.xml><?xml version="1.0" encoding="utf-8"?>
<comments xmlns="http://schemas.openxmlformats.org/spreadsheetml/2006/main">
  <authors>
    <author>陈侯坚</author>
  </authors>
  <commentList>
    <comment ref="A27" authorId="0">
      <text>
        <r>
          <rPr>
            <sz val="9"/>
            <rFont val="宋体"/>
            <family val="0"/>
          </rPr>
          <t>实际为散装水泥支出</t>
        </r>
      </text>
    </comment>
  </commentList>
</comments>
</file>

<file path=xl/sharedStrings.xml><?xml version="1.0" encoding="utf-8"?>
<sst xmlns="http://schemas.openxmlformats.org/spreadsheetml/2006/main" count="688" uniqueCount="621">
  <si>
    <t>（6）企业事业单位划转补助</t>
  </si>
  <si>
    <t>（9）义务教育等转移支付收入</t>
  </si>
  <si>
    <t>（19）老少边穷转移支付收入</t>
  </si>
  <si>
    <t>儋州市财政局</t>
  </si>
  <si>
    <t>省一般公共预算补助收入合计</t>
  </si>
  <si>
    <t>那大镇</t>
  </si>
  <si>
    <t>和庆镇</t>
  </si>
  <si>
    <t>兰洋镇</t>
  </si>
  <si>
    <t>白马井镇</t>
  </si>
  <si>
    <t>南丰镇</t>
  </si>
  <si>
    <t>光村镇</t>
  </si>
  <si>
    <t>大成镇</t>
  </si>
  <si>
    <t>雅星镇</t>
  </si>
  <si>
    <t>排浦镇</t>
  </si>
  <si>
    <t>王五镇</t>
  </si>
  <si>
    <t>东成镇</t>
  </si>
  <si>
    <t>新州镇</t>
  </si>
  <si>
    <t>中和镇</t>
  </si>
  <si>
    <t>木棠镇</t>
  </si>
  <si>
    <t>峨蔓镇</t>
  </si>
  <si>
    <t>海头镇</t>
  </si>
  <si>
    <t>那大镇</t>
  </si>
  <si>
    <t>和庆镇</t>
  </si>
  <si>
    <t>兰洋镇</t>
  </si>
  <si>
    <t>白马井镇</t>
  </si>
  <si>
    <t>南丰镇</t>
  </si>
  <si>
    <t>光村镇</t>
  </si>
  <si>
    <t>大成镇</t>
  </si>
  <si>
    <t>雅星镇</t>
  </si>
  <si>
    <t>海头镇</t>
  </si>
  <si>
    <t>排浦镇</t>
  </si>
  <si>
    <t>王五镇</t>
  </si>
  <si>
    <t>东成镇</t>
  </si>
  <si>
    <t>新州镇</t>
  </si>
  <si>
    <t>中和镇</t>
  </si>
  <si>
    <t>木棠镇</t>
  </si>
  <si>
    <t>峨蔓镇</t>
  </si>
  <si>
    <t>单位:万元</t>
  </si>
  <si>
    <t>预算科目</t>
  </si>
  <si>
    <t>决算数</t>
  </si>
  <si>
    <t>一、地方一般公共预算收入</t>
  </si>
  <si>
    <t>一、地方一般公共预算支出</t>
  </si>
  <si>
    <t>（一）税收收入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</si>
  <si>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</si>
  <si>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</si>
  <si>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</si>
  <si>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</si>
  <si>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</si>
  <si>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</si>
  <si>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</si>
  <si>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</si>
  <si>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</si>
  <si>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</si>
  <si>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</si>
  <si>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</si>
  <si>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</si>
  <si>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</si>
  <si>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</si>
  <si>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（二）非税收入</t>
  </si>
  <si>
    <t>二、债务收入</t>
  </si>
  <si>
    <t>二、债务还本支出</t>
  </si>
  <si>
    <t>三、转移性收入</t>
  </si>
  <si>
    <t>三、转移性支出</t>
  </si>
  <si>
    <t>（一）上级补助收入</t>
  </si>
  <si>
    <t>（一）补助下级支出</t>
  </si>
  <si>
    <t>（二）下级上解收入</t>
  </si>
  <si>
    <t>（二）上解上级支出</t>
  </si>
  <si>
    <t>（三）上年结余</t>
  </si>
  <si>
    <t>（三）债务转贷支出</t>
  </si>
  <si>
    <t xml:space="preserve">（四）调入资金   </t>
  </si>
  <si>
    <t>（五）调入预算稳定调节基金</t>
  </si>
  <si>
    <t>收  入  总  计</t>
  </si>
  <si>
    <t>支  出  总  计</t>
  </si>
  <si>
    <t>单位：万元</t>
  </si>
  <si>
    <t>项              目</t>
  </si>
  <si>
    <t xml:space="preserve"> 预算数</t>
  </si>
  <si>
    <t>调整预算数</t>
  </si>
  <si>
    <t>为预算同口径数%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</si>
  <si>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</si>
  <si>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</si>
  <si>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</si>
  <si>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</si>
  <si>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城市维护建设税</t>
  </si>
  <si>
    <t xml:space="preserve">  房产税</t>
  </si>
  <si>
    <t xml:space="preserve">  土地增值税</t>
  </si>
  <si>
    <t xml:space="preserve">  契税</t>
  </si>
  <si>
    <t xml:space="preserve">  城镇土地使用税</t>
  </si>
  <si>
    <t xml:space="preserve">  专项收入</t>
  </si>
  <si>
    <t xml:space="preserve">  行政性收费收入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</si>
  <si>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</si>
  <si>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</si>
  <si>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</si>
  <si>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</si>
  <si>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 xml:space="preserve">  返还性收入</t>
  </si>
  <si>
    <t xml:space="preserve">  一般性转移支付收入</t>
  </si>
  <si>
    <t xml:space="preserve">  专项转移支付收入</t>
  </si>
  <si>
    <t>科目编码</t>
  </si>
  <si>
    <t>预算数</t>
  </si>
  <si>
    <t>同口径为预算数%</t>
  </si>
  <si>
    <t xml:space="preserve">一、返还性收入 </t>
  </si>
  <si>
    <t>（1）所得税基数返还收入</t>
  </si>
  <si>
    <t>二、一般性转移支付收入</t>
  </si>
  <si>
    <t>（1）体制补助收入</t>
  </si>
  <si>
    <t>（2）均衡性转移支付补助收入</t>
  </si>
  <si>
    <t>（3）县级基本财力保障机制奖补资金</t>
  </si>
  <si>
    <t>（4）结算补助收入</t>
  </si>
  <si>
    <t>（5）资源枯竭型城市转移支付补助</t>
  </si>
  <si>
    <t>（7）成品油价格和税费改革转移支付补助收入</t>
  </si>
  <si>
    <t>（8）基层公检法司转移支付收入</t>
  </si>
  <si>
    <t>（12）农村综合改革转移支付收入</t>
  </si>
  <si>
    <t>（13）产粮（油）大县奖励资金收入</t>
  </si>
  <si>
    <t>（14）重点生态功能区转移支付收入</t>
  </si>
  <si>
    <t>（15）固定数额补助收入</t>
  </si>
  <si>
    <t>（16）革命老区转移支付收入</t>
  </si>
  <si>
    <t>（17）民族地区转移支付收入</t>
  </si>
  <si>
    <t>（18）边疆地区转移支付收入</t>
  </si>
  <si>
    <t>（20）其他一般性转移支付收入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</si>
  <si>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</si>
  <si>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</si>
  <si>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</si>
  <si>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</si>
  <si>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</si>
  <si>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</si>
  <si>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</si>
  <si>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</si>
  <si>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</si>
  <si>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</si>
  <si>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</si>
  <si>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</si>
  <si>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</si>
  <si>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</si>
  <si>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</si>
  <si>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</si>
  <si>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</si>
  <si>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</si>
  <si>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</si>
  <si>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</si>
  <si>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</si>
  <si>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项        目</t>
  </si>
  <si>
    <t>比预算数%</t>
  </si>
  <si>
    <t>（十四）资源勘探电力信息等支出</t>
  </si>
  <si>
    <t>（十七）国土海洋气象等支出</t>
  </si>
  <si>
    <t>（十八）住房保障支出</t>
  </si>
  <si>
    <t>（十九）粮油物资储备支出</t>
  </si>
  <si>
    <t>（二十）预备费</t>
  </si>
  <si>
    <t>（二十一）其他支出</t>
  </si>
  <si>
    <t>（二十二）债务付息支出</t>
  </si>
  <si>
    <t>（二十三）债务发行费用支出</t>
  </si>
  <si>
    <t>（三）调出资金</t>
  </si>
  <si>
    <t>（五）安排预算稳定调节基金</t>
  </si>
  <si>
    <t>（六）年终结余</t>
  </si>
  <si>
    <t xml:space="preserve">   其中:结转下年的支出</t>
  </si>
  <si>
    <t>合计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</si>
  <si>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</si>
  <si>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</si>
  <si>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</si>
  <si>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</si>
  <si>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</si>
  <si>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</si>
  <si>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</si>
  <si>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</si>
  <si>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 xml:space="preserve">  机关事业单位基本养老保险缴费</t>
  </si>
  <si>
    <t xml:space="preserve">  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</si>
  <si>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</si>
  <si>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</si>
  <si>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</si>
  <si>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</si>
  <si>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</si>
  <si>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</si>
  <si>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</si>
  <si>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</si>
  <si>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</si>
  <si>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</si>
  <si>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</si>
  <si>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</si>
  <si>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</si>
  <si>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</si>
  <si>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</si>
  <si>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</si>
  <si>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</si>
  <si>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</si>
  <si>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</si>
  <si>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</si>
  <si>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</si>
  <si>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</si>
  <si>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</si>
  <si>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</si>
  <si>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</si>
  <si>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</si>
  <si>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</si>
  <si>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</si>
  <si>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</si>
  <si>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</si>
  <si>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</si>
  <si>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</si>
  <si>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</si>
  <si>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</si>
  <si>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</si>
  <si>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</si>
  <si>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</si>
  <si>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</si>
  <si>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</si>
  <si>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</si>
  <si>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</si>
  <si>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</si>
  <si>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房屋建筑物购建</t>
  </si>
  <si>
    <t>办公设备购置</t>
  </si>
  <si>
    <t>专用设备购置</t>
  </si>
  <si>
    <t>基础设施建设</t>
  </si>
  <si>
    <t>信息网络及软件购置更新</t>
  </si>
  <si>
    <t xml:space="preserve">  土地补偿</t>
  </si>
  <si>
    <t>公务用车购置</t>
  </si>
  <si>
    <t>其他交通工具购置</t>
  </si>
  <si>
    <t>其他支出</t>
  </si>
  <si>
    <t>项     目</t>
  </si>
  <si>
    <t xml:space="preserve">合计                    </t>
  </si>
  <si>
    <t>税收返还</t>
  </si>
  <si>
    <t>一般性转移
支付</t>
  </si>
  <si>
    <t>专项转移
支付</t>
  </si>
  <si>
    <t>预算科目或项目</t>
  </si>
  <si>
    <t>金  额</t>
  </si>
  <si>
    <t>合  计</t>
  </si>
  <si>
    <t>一般公共服务</t>
  </si>
  <si>
    <t>外交</t>
  </si>
  <si>
    <t>国防</t>
  </si>
  <si>
    <t>公共安全</t>
  </si>
  <si>
    <t>教育</t>
  </si>
  <si>
    <t xml:space="preserve">    其中：农村义务教育薄弱学校改造</t>
  </si>
  <si>
    <t xml:space="preserve">          普通教育</t>
  </si>
  <si>
    <t xml:space="preserve">          职业教育</t>
  </si>
  <si>
    <t xml:space="preserve">          特殊教育</t>
  </si>
  <si>
    <t>科学技术</t>
  </si>
  <si>
    <t>文化体育与传媒</t>
  </si>
  <si>
    <t xml:space="preserve">         行政村（社区）文体活动室及两馆大型维修改造建设</t>
  </si>
  <si>
    <t xml:space="preserve">         文物保护</t>
  </si>
  <si>
    <t xml:space="preserve">         新闻出版广播影视</t>
  </si>
  <si>
    <t>社会保障和就业</t>
  </si>
  <si>
    <t xml:space="preserve">    其中：就业补助</t>
  </si>
  <si>
    <t xml:space="preserve">         抚恤</t>
  </si>
  <si>
    <t xml:space="preserve">         退役安置</t>
  </si>
  <si>
    <t xml:space="preserve">         养老服务体系建设</t>
  </si>
  <si>
    <t xml:space="preserve">         殡葬改革</t>
  </si>
  <si>
    <t xml:space="preserve">         重度残疾人护理</t>
  </si>
  <si>
    <t xml:space="preserve">         自然灾害生活救助</t>
  </si>
  <si>
    <t xml:space="preserve">         最低生活保障</t>
  </si>
  <si>
    <t xml:space="preserve">         困难群众和流浪人员救助</t>
  </si>
  <si>
    <t>医疗卫生与计划生育</t>
  </si>
  <si>
    <t xml:space="preserve">    其中：公立医院</t>
  </si>
  <si>
    <t xml:space="preserve">          基层医疗卫生机构</t>
  </si>
  <si>
    <t xml:space="preserve">          公共卫生</t>
  </si>
  <si>
    <t xml:space="preserve">          城乡医疗补助和救助</t>
  </si>
  <si>
    <t xml:space="preserve">          中医药</t>
  </si>
  <si>
    <t xml:space="preserve">          计划生育事务</t>
  </si>
  <si>
    <t>节能环保</t>
  </si>
  <si>
    <t xml:space="preserve">    其中：污水垃圾处理</t>
  </si>
  <si>
    <t xml:space="preserve">         自然生态保护</t>
  </si>
  <si>
    <t xml:space="preserve">         退耕还林补助</t>
  </si>
  <si>
    <t xml:space="preserve">         能源节约利用</t>
  </si>
  <si>
    <t>城乡社区</t>
  </si>
  <si>
    <t>农林水</t>
  </si>
  <si>
    <t xml:space="preserve">    其中：农业</t>
  </si>
  <si>
    <t xml:space="preserve">         林业</t>
  </si>
  <si>
    <t xml:space="preserve">         水利</t>
  </si>
  <si>
    <t xml:space="preserve">         扶贫</t>
  </si>
  <si>
    <t>交通运输</t>
  </si>
  <si>
    <t xml:space="preserve">    其中：公路水路运输</t>
  </si>
  <si>
    <t xml:space="preserve">          机场建设</t>
  </si>
  <si>
    <t xml:space="preserve">          城市公交车成品油价格补助</t>
  </si>
  <si>
    <t xml:space="preserve">          车辆购置税支出</t>
  </si>
  <si>
    <t>资源勘探信息等</t>
  </si>
  <si>
    <t xml:space="preserve">    其中：低碳制造业发展</t>
  </si>
  <si>
    <t xml:space="preserve">          中小企业发展</t>
  </si>
  <si>
    <t>商业服务业等</t>
  </si>
  <si>
    <t xml:space="preserve">     其中：商业流通事务</t>
  </si>
  <si>
    <t xml:space="preserve">           旅游产业发展</t>
  </si>
  <si>
    <t xml:space="preserve">           外贸发展专项资金</t>
  </si>
  <si>
    <t>金融</t>
  </si>
  <si>
    <t>国土海洋气象等</t>
  </si>
  <si>
    <t xml:space="preserve">    其中：新增建设用地土地有偿使用费和农业土地开发资金项目</t>
  </si>
  <si>
    <t xml:space="preserve">         海岛和海域保护</t>
  </si>
  <si>
    <t xml:space="preserve">         收回以前年度中央海域使用金项目资金</t>
  </si>
  <si>
    <t>住房保障</t>
  </si>
  <si>
    <t xml:space="preserve">    其中：保障性安居工程支出</t>
  </si>
  <si>
    <t>粮油物资储备</t>
  </si>
  <si>
    <t>项          目</t>
  </si>
  <si>
    <t>（一）高等级公路车辆通行附加费收入</t>
  </si>
  <si>
    <t>（一）文化体育与传媒支出</t>
  </si>
  <si>
    <t>（二）社会保障和就业支出</t>
  </si>
  <si>
    <t>（一）政府性基金补助收入</t>
  </si>
  <si>
    <t>（二）调出资金</t>
  </si>
  <si>
    <t>收入总计</t>
  </si>
  <si>
    <t>支出总计</t>
  </si>
  <si>
    <t>一、 地方政府性基金预算收入</t>
  </si>
  <si>
    <t>一、 地方政府性基金预算支出</t>
  </si>
  <si>
    <t>（二）新型墙体材料专项基金收入</t>
  </si>
  <si>
    <t>（三）国家电影事业发展专项资金收入</t>
  </si>
  <si>
    <t>（三）城乡社区事务</t>
  </si>
  <si>
    <t>（四）新增建设用地土地有偿使用费收入</t>
  </si>
  <si>
    <t>（五）政府住房基金收入</t>
  </si>
  <si>
    <t>（五）交通运输支出</t>
  </si>
  <si>
    <t>（六）城市公用事业附加收入</t>
  </si>
  <si>
    <t>（六）资源勘探信息等支出</t>
  </si>
  <si>
    <t>（七）国有土地收益基金收入</t>
  </si>
  <si>
    <t>（七）商业服务业等支出</t>
  </si>
  <si>
    <t>（八）农业土地开发资金收入</t>
  </si>
  <si>
    <t>（九）国有土地使用权出让金收入</t>
  </si>
  <si>
    <t>（十）大中型水库库区基金收入</t>
  </si>
  <si>
    <t>（十二）小型水库移民扶助基金收入</t>
  </si>
  <si>
    <t>（十三）国家重大水利工程建设基金收入</t>
  </si>
  <si>
    <t>（十四）无线电频率占用费</t>
  </si>
  <si>
    <t>（十六）彩票发行机构和彩票销售机构的业务费用</t>
  </si>
  <si>
    <t>（十七）其他政府性基金收入</t>
  </si>
  <si>
    <t>（一）政府性基金补助支出</t>
  </si>
  <si>
    <t>（二）政府性基金上解收入</t>
  </si>
  <si>
    <t>（三）上年结余收入</t>
  </si>
  <si>
    <t>（四）调入资金</t>
  </si>
  <si>
    <t>（四）年终结余</t>
  </si>
  <si>
    <t xml:space="preserve">                       调整
预算数</t>
  </si>
  <si>
    <t>为预算数%</t>
  </si>
  <si>
    <t xml:space="preserve">  国家电影事业发展专项资金及对应专项债务收入安排的支出</t>
  </si>
  <si>
    <t xml:space="preserve">  大中型水库移民后期扶持基金支出</t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</si>
  <si>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</si>
  <si>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</si>
  <si>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</si>
  <si>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</si>
  <si>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民航发展基金支出</t>
  </si>
  <si>
    <t xml:space="preserve">  新型墙体材料专项基金及对应专项债务收入安排的支出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</si>
  <si>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</si>
  <si>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</si>
  <si>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</si>
  <si>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>地区/预算科目</t>
  </si>
  <si>
    <t>大中型水库移民后期扶持基金</t>
  </si>
  <si>
    <t>国有土地使用权出让收入</t>
  </si>
  <si>
    <t>城市公用事业附加</t>
  </si>
  <si>
    <t>新增建设用地土地有偿使用费</t>
  </si>
  <si>
    <t>海南省高等级公路车辆通行附加费</t>
  </si>
  <si>
    <t>彩票公益金</t>
  </si>
  <si>
    <t>其他政府性基金</t>
  </si>
  <si>
    <t>注：本表“其他政府性基金”包含小型水库移民扶助基金、农业土地开发资金、大中型水库库区基金、旅游发展基金和彩票发行销售机构业务费。</t>
  </si>
  <si>
    <t xml:space="preserve">            单位：万元</t>
  </si>
  <si>
    <t>项目</t>
  </si>
  <si>
    <t xml:space="preserve">
预算数</t>
  </si>
  <si>
    <t xml:space="preserve">
调整预算数</t>
  </si>
  <si>
    <t>为预算数的%</t>
  </si>
  <si>
    <t>（一）利润收入</t>
  </si>
  <si>
    <t>（一）社会保障和就业支出</t>
  </si>
  <si>
    <t>（二）股利、股息收入</t>
  </si>
  <si>
    <t>（二）国有资本预算支出</t>
  </si>
  <si>
    <t>（三）产权转让收入</t>
  </si>
  <si>
    <t xml:space="preserve">   解决历史遗留问题及改革成本支出</t>
  </si>
  <si>
    <t>（四）清算收入</t>
  </si>
  <si>
    <t xml:space="preserve">   国有企业资本金注入</t>
  </si>
  <si>
    <t>（五）其他国有资本经营收入</t>
  </si>
  <si>
    <t xml:space="preserve">   国有企业政策性补贴</t>
  </si>
  <si>
    <t xml:space="preserve">   其他国有资本经营预算支出</t>
  </si>
  <si>
    <t>一、本年收入合计</t>
  </si>
  <si>
    <t>一、本年支出合计</t>
  </si>
  <si>
    <t>二、转移性收入</t>
  </si>
  <si>
    <t>二、转移性支出</t>
  </si>
  <si>
    <t>上年结转</t>
  </si>
  <si>
    <t xml:space="preserve">   调出国有资本经营预算</t>
  </si>
  <si>
    <t xml:space="preserve">   结转下年</t>
  </si>
  <si>
    <t>2017年8月</t>
  </si>
  <si>
    <t xml:space="preserve">  资源税</t>
  </si>
  <si>
    <t xml:space="preserve">  印花税</t>
  </si>
  <si>
    <t xml:space="preserve">  车船税</t>
  </si>
  <si>
    <t xml:space="preserve">  耕地占用税</t>
  </si>
  <si>
    <t xml:space="preserve">  烟叶税</t>
  </si>
  <si>
    <t xml:space="preserve">  捐赠收入</t>
  </si>
  <si>
    <t xml:space="preserve">  捐赠收入</t>
  </si>
  <si>
    <t xml:space="preserve">  政府住房基金收入</t>
  </si>
  <si>
    <t xml:space="preserve">  政府住房基金收入</t>
  </si>
  <si>
    <t>税收收入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</si>
  <si>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</si>
  <si>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</si>
  <si>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</si>
  <si>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</si>
  <si>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</si>
  <si>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</si>
  <si>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</si>
  <si>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</si>
  <si>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</si>
  <si>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资源综合利用增值税退税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</si>
  <si>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</si>
  <si>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</si>
  <si>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</si>
  <si>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一般营业税</t>
  </si>
  <si>
    <t xml:space="preserve">    营业税税款滞纳金、罚款收入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</si>
  <si>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</si>
  <si>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</si>
  <si>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</si>
  <si>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</si>
  <si>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</si>
  <si>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</si>
  <si>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</si>
  <si>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</si>
  <si>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</si>
  <si>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</si>
  <si>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</si>
  <si>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国有企业总机构预缴所得税</t>
  </si>
  <si>
    <t xml:space="preserve">    跨市县分支机构预缴所得税</t>
  </si>
  <si>
    <t xml:space="preserve">    跨市县总机构预缴所得税</t>
  </si>
  <si>
    <t xml:space="preserve">    跨市县分支机构汇算清缴所得税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</si>
  <si>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</si>
  <si>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</si>
  <si>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</si>
  <si>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</si>
  <si>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</si>
  <si>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</si>
  <si>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</si>
  <si>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</si>
  <si>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个人所得税税款滞纳金、罚款收入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</si>
  <si>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</si>
  <si>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</si>
  <si>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</si>
  <si>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</si>
  <si>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</si>
  <si>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</si>
  <si>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</si>
  <si>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</si>
  <si>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</si>
  <si>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</si>
  <si>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</si>
  <si>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</si>
  <si>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</si>
  <si>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</si>
  <si>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</si>
  <si>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</si>
  <si>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</si>
  <si>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</si>
  <si>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</si>
  <si>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</si>
  <si>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</si>
  <si>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</si>
  <si>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  国有企业土地增值税</t>
  </si>
  <si>
    <t xml:space="preserve">    股份制企业土地增值税</t>
  </si>
  <si>
    <t xml:space="preserve">    其他土地增值税</t>
  </si>
  <si>
    <t xml:space="preserve">    土地增值税税款滞纳金、罚款收入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</si>
  <si>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</si>
  <si>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</si>
  <si>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</si>
  <si>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</si>
  <si>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 xml:space="preserve">    契税税款滞纳金、罚款收入</t>
  </si>
  <si>
    <t>非税收入</t>
  </si>
  <si>
    <t xml:space="preserve">    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</si>
  <si>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</si>
  <si>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</si>
  <si>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</si>
  <si>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地方教育附加收入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</si>
  <si>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</si>
  <si>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</si>
  <si>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</si>
  <si>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</si>
  <si>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其他专项收入(项)</t>
  </si>
  <si>
    <t xml:space="preserve">      广告收入</t>
  </si>
  <si>
    <t xml:space="preserve">  行政事业性收费收入</t>
  </si>
  <si>
    <t xml:space="preserve">    公安行政事业性收费收入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</si>
  <si>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</si>
  <si>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</si>
  <si>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</si>
  <si>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</si>
  <si>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</si>
  <si>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</si>
  <si>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</si>
  <si>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人口和计划生育行政事业性收费收入</t>
  </si>
  <si>
    <t xml:space="preserve">      社会抚养费</t>
  </si>
  <si>
    <t xml:space="preserve">    人防办行政事业性收费收入</t>
  </si>
  <si>
    <t xml:space="preserve">      防空地下室易地建设费</t>
  </si>
  <si>
    <t xml:space="preserve">    国土资源行政事业性收费收入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</si>
  <si>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</si>
  <si>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</si>
  <si>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</si>
  <si>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</si>
  <si>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交通运输行政事业性收费收入</t>
  </si>
  <si>
    <t xml:space="preserve">      考试考务费</t>
  </si>
  <si>
    <t xml:space="preserve">      其他缴入国库的交通运输行政事业性收费</t>
  </si>
  <si>
    <t xml:space="preserve">    水利行政事业性收费收入</t>
  </si>
  <si>
    <t xml:space="preserve">      水土保持补偿费</t>
  </si>
  <si>
    <t xml:space="preserve">    卫生行政事业性收费收入</t>
  </si>
  <si>
    <t xml:space="preserve">      预防性体检费</t>
  </si>
  <si>
    <t xml:space="preserve">      委托性卫生防疫服务费</t>
  </si>
  <si>
    <t xml:space="preserve">      其他缴入国库的卫生行政事业性收费</t>
  </si>
  <si>
    <t xml:space="preserve">    人力资源和社会保障行政事业性收费收入</t>
  </si>
  <si>
    <t xml:space="preserve">    一般罚没收入</t>
  </si>
  <si>
    <t xml:space="preserve">      公安罚没收入</t>
  </si>
  <si>
    <t xml:space="preserve">      税务部门罚没收入</t>
  </si>
  <si>
    <t xml:space="preserve">      卫生罚没收入</t>
  </si>
  <si>
    <t xml:space="preserve">      交通罚没收入</t>
  </si>
  <si>
    <t xml:space="preserve">      审计罚没收入</t>
  </si>
  <si>
    <t xml:space="preserve">      渔政罚没收入</t>
  </si>
  <si>
    <t xml:space="preserve">      物价罚没收入</t>
  </si>
  <si>
    <t xml:space="preserve">      其他一般罚没收入</t>
  </si>
  <si>
    <t xml:space="preserve">    产权转让收入</t>
  </si>
  <si>
    <t xml:space="preserve">      其他产权转让收入</t>
  </si>
  <si>
    <t xml:space="preserve">    海域使用金收入</t>
  </si>
  <si>
    <t xml:space="preserve">      地方海域使用金收入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</si>
  <si>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</si>
  <si>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</si>
  <si>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</si>
  <si>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</si>
  <si>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</si>
  <si>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事业单位国有资产处置收入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</si>
  <si>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</si>
  <si>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</si>
  <si>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</si>
  <si>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其他国有资源(资产)有偿使用收入</t>
  </si>
  <si>
    <t xml:space="preserve">    国内捐赠收入</t>
  </si>
  <si>
    <t xml:space="preserve">    公共租赁住房租金收入</t>
  </si>
  <si>
    <t xml:space="preserve">    其他政府住房基金收入</t>
  </si>
  <si>
    <t>科目编码</t>
  </si>
  <si>
    <t>科目名称</t>
  </si>
  <si>
    <t>决算数</t>
  </si>
  <si>
    <t>（10）基本养老保险和低保等转移支付收入</t>
  </si>
  <si>
    <t>（11）新型农村合作医疗等转移支付收入</t>
  </si>
  <si>
    <t>对企事业单位的补贴</t>
  </si>
  <si>
    <t>债务利息支出</t>
  </si>
  <si>
    <t xml:space="preserve">  其他对企事业单位的补贴</t>
  </si>
  <si>
    <t xml:space="preserve">  国外债务付息</t>
  </si>
  <si>
    <t>小计</t>
  </si>
  <si>
    <t>小计</t>
  </si>
  <si>
    <t xml:space="preserve">    其中：其他公共安全</t>
  </si>
  <si>
    <t xml:space="preserve">    其中：体育场馆</t>
  </si>
  <si>
    <t xml:space="preserve">    其中：城乡社区环境卫生</t>
  </si>
  <si>
    <t xml:space="preserve">         其他城乡社区事务</t>
  </si>
  <si>
    <t xml:space="preserve">         农业综合改革</t>
  </si>
  <si>
    <t xml:space="preserve">         其他农林水事务</t>
  </si>
  <si>
    <t>（十一）城市基础设施配套费收入</t>
  </si>
  <si>
    <t>（十五）污水处理费收入</t>
  </si>
  <si>
    <t>二、债务转贷收入</t>
  </si>
  <si>
    <t xml:space="preserve">  国有土地收益基金及对应专项债务收入安排的支出</t>
  </si>
  <si>
    <t xml:space="preserve">  城市基础设施配套费及对应专项债务收入安排的支出</t>
  </si>
  <si>
    <t>（四）农林水支出</t>
  </si>
  <si>
    <t xml:space="preserve">  污水处理费及对应专项债务收入安排的支出</t>
  </si>
  <si>
    <t>（八）其他支出</t>
  </si>
  <si>
    <t>（九）债务付息支出</t>
  </si>
  <si>
    <t>（十）债务发行费用支出</t>
  </si>
  <si>
    <t xml:space="preserve">  城市公用事业附加及对应专项债务收入安排的支出</t>
  </si>
  <si>
    <t xml:space="preserve">  新增建设用地土地有偿使用费及对应专项债务收入安排的支出</t>
  </si>
  <si>
    <t xml:space="preserve">  大中型水库库区基金及对应专项债务收入安排的支出</t>
  </si>
  <si>
    <t xml:space="preserve">  其他政府性基金及对应专项债务收入安排的支出</t>
  </si>
  <si>
    <t xml:space="preserve">  小型水库移民扶助基金及对应专项债务收入安排的支出</t>
  </si>
  <si>
    <t>城市公共设施</t>
  </si>
  <si>
    <t>附件3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</si>
  <si>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</si>
  <si>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</si>
  <si>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</si>
  <si>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</si>
  <si>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</si>
  <si>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</si>
  <si>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</si>
  <si>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</si>
  <si>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</si>
  <si>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</si>
  <si>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</si>
  <si>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目    录</t>
  </si>
  <si>
    <t>序号</t>
  </si>
  <si>
    <t>摘要</t>
  </si>
  <si>
    <t>页码</t>
  </si>
  <si>
    <t>1</t>
  </si>
  <si>
    <t>2-6</t>
  </si>
  <si>
    <t>7</t>
  </si>
  <si>
    <t>8</t>
  </si>
  <si>
    <t>9-10</t>
  </si>
  <si>
    <t>11</t>
  </si>
  <si>
    <t>12-13</t>
  </si>
  <si>
    <t>14</t>
  </si>
  <si>
    <t>15-16</t>
  </si>
  <si>
    <t>17</t>
  </si>
  <si>
    <t>18</t>
  </si>
  <si>
    <t>2017年度儋州市市本级财政决算补充表</t>
  </si>
  <si>
    <t>2017年度儋州市一般公共预算收入决算表(表1)</t>
  </si>
  <si>
    <t>2017年度儋州市本级一般公共预算收入决算明细表(表2)</t>
  </si>
  <si>
    <t>2017年度省对儋州市一般公共预算补助收入情况表(表3)</t>
  </si>
  <si>
    <t>2017年度儋州市一般公共预算支出决算表(表4)</t>
  </si>
  <si>
    <t>2017年度儋州市本级一般公共预算基本支出经济分类决算表（试编）(表5)</t>
  </si>
  <si>
    <t>2017年度儋州市对乡镇一般公共预算分地区转移支付明细表(表6)</t>
  </si>
  <si>
    <t>2017年度儋州市对乡镇专项转移支付分项目明细表(表7)</t>
  </si>
  <si>
    <t>2017年度儋州市本级政府性基金收入决算表(表8)</t>
  </si>
  <si>
    <t>2017年度儋州市政府性基金支出决算表(表9)</t>
  </si>
  <si>
    <t>2017年度儋州市对乡镇政府性基金分地区转移支付明细表(表10)</t>
  </si>
  <si>
    <t>2017年度儋州市国有资本经营收支决算表(表11)</t>
  </si>
  <si>
    <t>2017年度儋州市一般公共预算收入决算表</t>
  </si>
  <si>
    <t>比2016年同口径数决算+-%</t>
  </si>
  <si>
    <t>2017年度儋州市本级一般公共预算收入决算明细表</t>
  </si>
  <si>
    <t>一般公共预算收入</t>
  </si>
  <si>
    <t xml:space="preserve">      国有企业分支机构预缴所得税</t>
  </si>
  <si>
    <t xml:space="preserve">      国有企业总机构汇算清缴所得税</t>
  </si>
  <si>
    <t xml:space="preserve">    跨市县总机构汇算清缴所得税</t>
  </si>
  <si>
    <t xml:space="preserve">      国有企业分支机构汇算清缴所得税</t>
  </si>
  <si>
    <t xml:space="preserve">    联营企业城市维护建设税</t>
  </si>
  <si>
    <t xml:space="preserve">    集体企业土地增值税</t>
  </si>
  <si>
    <t xml:space="preserve">    水利建设专项收入</t>
  </si>
  <si>
    <t xml:space="preserve">      不动产登记费</t>
  </si>
  <si>
    <t xml:space="preserve">    环保行政事业性收费收入</t>
  </si>
  <si>
    <t xml:space="preserve">      排污费收入</t>
  </si>
  <si>
    <t xml:space="preserve">      职业技能鉴定考试考务费</t>
  </si>
  <si>
    <t xml:space="preserve">      其他缴入国库的人力资源和社会保障行政事业性收费</t>
  </si>
  <si>
    <t xml:space="preserve">      行政单位国有资产处置收入</t>
  </si>
  <si>
    <t xml:space="preserve">      事业单位国有资产出租出借收入</t>
  </si>
  <si>
    <t>2017年度省对儋州市一般公共预算补助收入情况表</t>
  </si>
  <si>
    <t>同口径比2016年决算数+-%</t>
  </si>
  <si>
    <t xml:space="preserve">（2）增值税税收返还收入 </t>
  </si>
  <si>
    <t xml:space="preserve">（3）消费税税收返还收入 </t>
  </si>
  <si>
    <t>（4）增值税“五五分享”税收返还收入</t>
  </si>
  <si>
    <t>2017年度儋州市一般公共预算支出决算表</t>
  </si>
  <si>
    <t>比2016年同口径决算数+-%</t>
  </si>
  <si>
    <t>2017年儋州市国有资本经营收支决算情况表</t>
  </si>
  <si>
    <t>比2016年决算数+-%</t>
  </si>
  <si>
    <t>（四）债务转贷支出</t>
  </si>
  <si>
    <t>2017年度儋州市本级一般公共预算基本支出经济分类决算表（试编）</t>
  </si>
  <si>
    <t>购房补贴</t>
  </si>
  <si>
    <t>物业服务补贴</t>
  </si>
  <si>
    <t>2017年度儋州市对乡镇一般公共预算分地区转移支付明细表</t>
  </si>
  <si>
    <t>2017年度儋州市对乡镇专项转移支付分项目明细表</t>
  </si>
  <si>
    <t xml:space="preserve">         其他环境保护管理事务</t>
  </si>
  <si>
    <t xml:space="preserve">         城乡社区公共设施</t>
  </si>
  <si>
    <t xml:space="preserve">          城乡社区住宅</t>
  </si>
  <si>
    <t>2017年度儋州市本级政府性基金收入决算表</t>
  </si>
  <si>
    <t>2017年度儋州市对乡镇政府性基金分地区转移支付明细表</t>
  </si>
  <si>
    <t>2017年度儋州市政府性基金支出决算表</t>
  </si>
  <si>
    <t>比2016年同口径决算数+-%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</si>
</sst>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);[Red]\(#,##0\)"/>
    <numFmt numFmtId="180" formatCode="#,##0.0_);[Red]\(#,##0.0\)"/>
    <numFmt numFmtId="181" formatCode="0.0%"/>
    <numFmt numFmtId="182" formatCode="0_ "/>
    <numFmt numFmtId="183" formatCode="0.00_ "/>
    <numFmt numFmtId="184" formatCode="#,##0.00_ "/>
    <numFmt numFmtId="185" formatCode="_ * #,##0_ ;_ * \-#,##0_ ;_ * &quot;-&quot;??_ ;_ @_ "/>
    <numFmt numFmtId="186" formatCode="&quot;￥&quot;* _-#,##0;&quot;￥&quot;* \-#,##0;&quot;￥&quot;* _-&quot;-&quot;;@"/>
    <numFmt numFmtId="187" formatCode="* #,##0;* \-#,##0;* &quot;-&quot;;@"/>
    <numFmt numFmtId="188" formatCode="&quot;￥&quot;* _-#,##0.00;&quot;￥&quot;* \-#,##0.00;&quot;￥&quot;* _-&quot;-&quot;??;@"/>
    <numFmt numFmtId="189" formatCode="* #,##0.00;* \-#,##0.00;* &quot;-&quot;??;@"/>
  </numFmts>
  <fonts count="7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黑体"/>
      <family val="0"/>
    </font>
    <font>
      <b/>
      <sz val="10"/>
      <name val="黑体"/>
      <family val="0"/>
    </font>
    <font>
      <sz val="10"/>
      <name val="新宋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20"/>
      <name val="黑体"/>
      <family val="0"/>
    </font>
    <font>
      <b/>
      <sz val="12"/>
      <name val="黑体"/>
      <family val="0"/>
    </font>
    <font>
      <b/>
      <sz val="9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b/>
      <sz val="26"/>
      <name val="宋体"/>
      <family val="0"/>
    </font>
    <font>
      <sz val="36"/>
      <name val="黑体"/>
      <family val="0"/>
    </font>
    <font>
      <sz val="18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2"/>
      <color indexed="60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37" fontId="34" fillId="0" borderId="0">
      <alignment vertical="center"/>
      <protection/>
    </xf>
    <xf numFmtId="0" fontId="4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41" fillId="0" borderId="2" applyNumberFormat="0" applyFill="0" applyAlignment="0" applyProtection="0"/>
    <xf numFmtId="0" fontId="61" fillId="0" borderId="3" applyNumberFormat="0" applyFill="0" applyAlignment="0" applyProtection="0"/>
    <xf numFmtId="0" fontId="42" fillId="0" borderId="4" applyNumberFormat="0" applyFill="0" applyAlignment="0" applyProtection="0"/>
    <xf numFmtId="0" fontId="62" fillId="0" borderId="5" applyNumberFormat="0" applyFill="0" applyAlignment="0" applyProtection="0"/>
    <xf numFmtId="0" fontId="36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>
      <alignment vertical="center"/>
      <protection/>
    </xf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>
      <alignment vertical="center"/>
      <protection/>
    </xf>
    <xf numFmtId="0" fontId="43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48" fillId="0" borderId="0" applyProtection="0">
      <alignment vertical="center"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64" fillId="3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>
      <alignment vertical="center"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>
      <alignment vertical="center"/>
      <protection/>
    </xf>
    <xf numFmtId="0" fontId="54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65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6" borderId="9" applyNumberFormat="0" applyAlignment="0" applyProtection="0"/>
    <xf numFmtId="0" fontId="44" fillId="37" borderId="10" applyNumberFormat="0" applyAlignment="0" applyProtection="0"/>
    <xf numFmtId="0" fontId="67" fillId="38" borderId="11" applyNumberFormat="0" applyAlignment="0" applyProtection="0"/>
    <xf numFmtId="0" fontId="55" fillId="39" borderId="12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50" fillId="0" borderId="14" applyNumberFormat="0" applyFill="0" applyAlignment="0" applyProtection="0"/>
    <xf numFmtId="0" fontId="40" fillId="0" borderId="0">
      <alignment vertical="center"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71" fillId="46" borderId="0" applyNumberFormat="0" applyBorder="0" applyAlignment="0" applyProtection="0"/>
    <xf numFmtId="0" fontId="35" fillId="47" borderId="0" applyNumberFormat="0" applyBorder="0" applyAlignment="0" applyProtection="0"/>
    <xf numFmtId="0" fontId="72" fillId="36" borderId="15" applyNumberFormat="0" applyAlignment="0" applyProtection="0"/>
    <xf numFmtId="0" fontId="46" fillId="37" borderId="16" applyNumberFormat="0" applyAlignment="0" applyProtection="0"/>
    <xf numFmtId="0" fontId="73" fillId="48" borderId="9" applyNumberFormat="0" applyAlignment="0" applyProtection="0"/>
    <xf numFmtId="0" fontId="45" fillId="13" borderId="10" applyNumberFormat="0" applyAlignment="0" applyProtection="0"/>
    <xf numFmtId="0" fontId="47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0">
      <alignment vertical="center"/>
      <protection/>
    </xf>
    <xf numFmtId="0" fontId="0" fillId="49" borderId="17" applyNumberFormat="0" applyFont="0" applyAlignment="0" applyProtection="0"/>
    <xf numFmtId="0" fontId="0" fillId="50" borderId="18" applyNumberFormat="0" applyFont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5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49" fontId="4" fillId="0" borderId="0" xfId="153" applyNumberFormat="1" applyFont="1" applyFill="1" applyAlignment="1">
      <alignment vertical="center" wrapText="1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0" xfId="153" applyNumberFormat="1" applyFont="1" applyFill="1" applyAlignment="1">
      <alignment horizontal="center" vertical="center" wrapText="1"/>
      <protection/>
    </xf>
    <xf numFmtId="177" fontId="7" fillId="0" borderId="0" xfId="153" applyNumberFormat="1" applyFont="1" applyFill="1" applyAlignment="1">
      <alignment horizontal="center" vertical="center" wrapText="1"/>
      <protection/>
    </xf>
    <xf numFmtId="178" fontId="7" fillId="0" borderId="0" xfId="153" applyNumberFormat="1" applyFont="1" applyFill="1" applyAlignment="1">
      <alignment horizontal="center" vertical="center" wrapText="1"/>
      <protection/>
    </xf>
    <xf numFmtId="0" fontId="9" fillId="0" borderId="0" xfId="153" applyFont="1" applyFill="1" applyAlignment="1" applyProtection="1">
      <alignment vertical="center" wrapText="1"/>
      <protection locked="0"/>
    </xf>
    <xf numFmtId="0" fontId="9" fillId="0" borderId="0" xfId="153" applyFont="1" applyFill="1" applyAlignment="1" applyProtection="1">
      <alignment horizontal="center" vertical="center"/>
      <protection locked="0"/>
    </xf>
    <xf numFmtId="179" fontId="9" fillId="0" borderId="0" xfId="153" applyNumberFormat="1" applyFont="1" applyFill="1" applyAlignment="1">
      <alignment horizontal="center" vertical="center" wrapText="1"/>
      <protection/>
    </xf>
    <xf numFmtId="0" fontId="10" fillId="0" borderId="19" xfId="153" applyFont="1" applyFill="1" applyBorder="1" applyAlignment="1" applyProtection="1">
      <alignment horizontal="center" vertical="center" wrapText="1"/>
      <protection locked="0"/>
    </xf>
    <xf numFmtId="0" fontId="10" fillId="0" borderId="19" xfId="153" applyFont="1" applyFill="1" applyBorder="1" applyAlignment="1" applyProtection="1">
      <alignment horizontal="left" vertical="center"/>
      <protection locked="0"/>
    </xf>
    <xf numFmtId="178" fontId="6" fillId="0" borderId="19" xfId="150" applyNumberFormat="1" applyFont="1" applyFill="1" applyBorder="1" applyAlignment="1">
      <alignment horizontal="right" vertical="center" wrapText="1"/>
      <protection/>
    </xf>
    <xf numFmtId="179" fontId="7" fillId="0" borderId="19" xfId="153" applyNumberFormat="1" applyFont="1" applyFill="1" applyBorder="1" applyAlignment="1">
      <alignment horizontal="center" vertical="center" wrapText="1"/>
      <protection/>
    </xf>
    <xf numFmtId="178" fontId="7" fillId="0" borderId="19" xfId="150" applyNumberFormat="1" applyFont="1" applyFill="1" applyBorder="1" applyAlignment="1">
      <alignment horizontal="right" vertical="center" wrapText="1"/>
      <protection/>
    </xf>
    <xf numFmtId="0" fontId="7" fillId="0" borderId="19" xfId="153" applyFont="1" applyFill="1" applyBorder="1" applyAlignment="1" applyProtection="1">
      <alignment vertical="center" wrapText="1"/>
      <protection locked="0"/>
    </xf>
    <xf numFmtId="3" fontId="7" fillId="0" borderId="19" xfId="153" applyNumberFormat="1" applyFont="1" applyFill="1" applyBorder="1" applyAlignment="1" applyProtection="1">
      <alignment horizontal="center" vertical="center"/>
      <protection/>
    </xf>
    <xf numFmtId="0" fontId="7" fillId="0" borderId="19" xfId="153" applyFont="1" applyFill="1" applyBorder="1" applyAlignment="1">
      <alignment vertical="center" wrapText="1"/>
      <protection/>
    </xf>
    <xf numFmtId="0" fontId="10" fillId="0" borderId="19" xfId="152" applyFont="1" applyFill="1" applyBorder="1" applyAlignment="1" applyProtection="1">
      <alignment horizontal="left" vertical="center" wrapText="1"/>
      <protection locked="0"/>
    </xf>
    <xf numFmtId="178" fontId="10" fillId="0" borderId="19" xfId="150" applyNumberFormat="1" applyFont="1" applyFill="1" applyBorder="1" applyAlignment="1">
      <alignment horizontal="right" vertical="center" wrapText="1"/>
      <protection/>
    </xf>
    <xf numFmtId="49" fontId="4" fillId="0" borderId="0" xfId="153" applyNumberFormat="1" applyFont="1" applyFill="1">
      <alignment vertical="center" wrapText="1"/>
      <protection/>
    </xf>
    <xf numFmtId="31" fontId="9" fillId="0" borderId="0" xfId="143" applyNumberFormat="1" applyFont="1" applyFill="1" applyAlignment="1">
      <alignment horizontal="left" vertical="center"/>
      <protection/>
    </xf>
    <xf numFmtId="176" fontId="9" fillId="0" borderId="0" xfId="153" applyNumberFormat="1" applyFont="1" applyFill="1" applyAlignment="1" applyProtection="1">
      <alignment horizontal="center" vertical="center"/>
      <protection locked="0"/>
    </xf>
    <xf numFmtId="0" fontId="7" fillId="0" borderId="19" xfId="153" applyFont="1" applyFill="1" applyBorder="1" applyAlignment="1" applyProtection="1">
      <alignment horizontal="left" vertical="center"/>
      <protection locked="0"/>
    </xf>
    <xf numFmtId="179" fontId="7" fillId="0" borderId="19" xfId="143" applyNumberFormat="1" applyFont="1" applyFill="1" applyBorder="1" applyAlignment="1">
      <alignment horizontal="center" vertical="center" wrapText="1"/>
      <protection/>
    </xf>
    <xf numFmtId="176" fontId="7" fillId="0" borderId="19" xfId="143" applyNumberFormat="1" applyFont="1" applyFill="1" applyBorder="1" applyAlignment="1">
      <alignment horizontal="center" vertical="center" wrapText="1"/>
      <protection/>
    </xf>
    <xf numFmtId="176" fontId="7" fillId="0" borderId="20" xfId="143" applyNumberFormat="1" applyFont="1" applyFill="1" applyBorder="1" applyAlignment="1">
      <alignment horizontal="center" vertical="center" wrapText="1"/>
      <protection/>
    </xf>
    <xf numFmtId="176" fontId="7" fillId="0" borderId="19" xfId="153" applyNumberFormat="1" applyFont="1" applyFill="1" applyBorder="1" applyAlignment="1">
      <alignment horizontal="center" vertical="center" wrapText="1"/>
      <protection/>
    </xf>
    <xf numFmtId="3" fontId="7" fillId="0" borderId="19" xfId="153" applyNumberFormat="1" applyFont="1" applyFill="1" applyBorder="1" applyAlignment="1" applyProtection="1">
      <alignment vertical="center"/>
      <protection/>
    </xf>
    <xf numFmtId="0" fontId="10" fillId="0" borderId="20" xfId="152" applyFont="1" applyFill="1" applyBorder="1" applyAlignment="1" applyProtection="1">
      <alignment horizontal="left" vertical="center"/>
      <protection locked="0"/>
    </xf>
    <xf numFmtId="179" fontId="10" fillId="0" borderId="21" xfId="152" applyNumberFormat="1" applyFont="1" applyFill="1" applyBorder="1" applyAlignment="1">
      <alignment horizontal="center" vertical="center" wrapText="1"/>
      <protection/>
    </xf>
    <xf numFmtId="176" fontId="7" fillId="0" borderId="19" xfId="143" applyNumberFormat="1" applyFont="1" applyFill="1" applyBorder="1" applyAlignment="1">
      <alignment horizontal="right" vertical="center" wrapText="1"/>
      <protection/>
    </xf>
    <xf numFmtId="0" fontId="7" fillId="0" borderId="19" xfId="153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6" fontId="7" fillId="0" borderId="19" xfId="150" applyNumberFormat="1" applyFont="1" applyFill="1" applyBorder="1" applyAlignment="1">
      <alignment horizontal="right" vertical="center" wrapText="1"/>
      <protection/>
    </xf>
    <xf numFmtId="178" fontId="12" fillId="0" borderId="19" xfId="150" applyNumberFormat="1" applyFont="1" applyFill="1" applyBorder="1" applyAlignment="1">
      <alignment horizontal="center" vertical="center" wrapText="1"/>
      <protection/>
    </xf>
    <xf numFmtId="176" fontId="10" fillId="0" borderId="19" xfId="150" applyNumberFormat="1" applyFont="1" applyFill="1" applyBorder="1" applyAlignment="1">
      <alignment horizontal="left" vertical="center"/>
      <protection/>
    </xf>
    <xf numFmtId="176" fontId="10" fillId="0" borderId="19" xfId="146" applyNumberFormat="1" applyFont="1" applyFill="1" applyBorder="1" applyAlignment="1">
      <alignment horizontal="right" vertical="center" wrapText="1"/>
      <protection/>
    </xf>
    <xf numFmtId="176" fontId="7" fillId="0" borderId="19" xfId="150" applyNumberFormat="1" applyFont="1" applyFill="1" applyBorder="1" applyAlignment="1">
      <alignment horizontal="left" vertical="center"/>
      <protection/>
    </xf>
    <xf numFmtId="3" fontId="7" fillId="0" borderId="19" xfId="142" applyNumberFormat="1" applyFont="1" applyFill="1" applyBorder="1" applyAlignment="1">
      <alignment horizontal="right" vertical="center"/>
      <protection/>
    </xf>
    <xf numFmtId="176" fontId="7" fillId="0" borderId="19" xfId="146" applyNumberFormat="1" applyFont="1" applyFill="1" applyBorder="1" applyAlignment="1">
      <alignment horizontal="right" vertical="center" wrapText="1"/>
      <protection/>
    </xf>
    <xf numFmtId="3" fontId="10" fillId="0" borderId="19" xfId="0" applyNumberFormat="1" applyFont="1" applyFill="1" applyBorder="1" applyAlignment="1" applyProtection="1">
      <alignment horizontal="left" vertical="center"/>
      <protection/>
    </xf>
    <xf numFmtId="176" fontId="13" fillId="0" borderId="19" xfId="146" applyNumberFormat="1" applyFont="1" applyFill="1" applyBorder="1" applyAlignment="1">
      <alignment horizontal="right" vertical="center" wrapText="1"/>
      <protection/>
    </xf>
    <xf numFmtId="3" fontId="7" fillId="0" borderId="19" xfId="0" applyNumberFormat="1" applyFont="1" applyFill="1" applyBorder="1" applyAlignment="1" applyProtection="1">
      <alignment horizontal="left" vertical="center"/>
      <protection/>
    </xf>
    <xf numFmtId="176" fontId="14" fillId="0" borderId="19" xfId="146" applyNumberFormat="1" applyFont="1" applyFill="1" applyBorder="1" applyAlignment="1">
      <alignment vertical="center" wrapText="1"/>
      <protection/>
    </xf>
    <xf numFmtId="176" fontId="14" fillId="0" borderId="19" xfId="146" applyNumberFormat="1" applyFont="1" applyFill="1" applyBorder="1" applyAlignment="1">
      <alignment horizontal="right" vertical="center" wrapText="1"/>
      <protection/>
    </xf>
    <xf numFmtId="49" fontId="4" fillId="0" borderId="0" xfId="146" applyNumberFormat="1" applyFont="1" applyFill="1" applyAlignment="1">
      <alignment vertical="center"/>
      <protection/>
    </xf>
    <xf numFmtId="3" fontId="7" fillId="0" borderId="0" xfId="146" applyNumberFormat="1" applyFont="1" applyFill="1" applyAlignment="1">
      <alignment vertical="center"/>
      <protection/>
    </xf>
    <xf numFmtId="38" fontId="7" fillId="0" borderId="0" xfId="146" applyNumberFormat="1" applyFont="1" applyFill="1" applyAlignment="1">
      <alignment vertical="center"/>
      <protection/>
    </xf>
    <xf numFmtId="177" fontId="7" fillId="0" borderId="0" xfId="146" applyNumberFormat="1" applyFont="1" applyFill="1" applyAlignment="1">
      <alignment vertical="center"/>
      <protection/>
    </xf>
    <xf numFmtId="178" fontId="13" fillId="0" borderId="19" xfId="150" applyNumberFormat="1" applyFont="1" applyFill="1" applyBorder="1" applyAlignment="1">
      <alignment horizontal="center" vertical="center" wrapText="1"/>
      <protection/>
    </xf>
    <xf numFmtId="176" fontId="7" fillId="0" borderId="19" xfId="150" applyNumberFormat="1" applyFont="1" applyFill="1" applyBorder="1" applyAlignment="1">
      <alignment horizontal="left" vertical="center" wrapText="1"/>
      <protection/>
    </xf>
    <xf numFmtId="38" fontId="7" fillId="0" borderId="19" xfId="146" applyNumberFormat="1" applyFont="1" applyFill="1" applyBorder="1" applyAlignment="1">
      <alignment horizontal="right" vertical="center" wrapText="1"/>
      <protection/>
    </xf>
    <xf numFmtId="176" fontId="7" fillId="0" borderId="19" xfId="150" applyNumberFormat="1" applyFont="1" applyFill="1" applyBorder="1" applyAlignment="1">
      <alignment horizontal="left" vertical="center" indent="1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176" fontId="7" fillId="0" borderId="19" xfId="150" applyNumberFormat="1" applyFont="1" applyFill="1" applyBorder="1" applyAlignment="1">
      <alignment vertical="center"/>
      <protection/>
    </xf>
    <xf numFmtId="176" fontId="7" fillId="0" borderId="19" xfId="144" applyNumberFormat="1" applyFont="1" applyFill="1" applyBorder="1" applyAlignment="1" applyProtection="1">
      <alignment horizontal="right" vertical="center" wrapText="1"/>
      <protection/>
    </xf>
    <xf numFmtId="176" fontId="10" fillId="0" borderId="19" xfId="150" applyNumberFormat="1" applyFont="1" applyFill="1" applyBorder="1" applyAlignment="1">
      <alignment horizontal="left" vertical="center" indent="1"/>
      <protection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147" applyFont="1" applyFill="1" applyBorder="1" applyAlignment="1">
      <alignment vertical="center"/>
      <protection/>
    </xf>
    <xf numFmtId="0" fontId="1" fillId="0" borderId="0" xfId="148" applyFont="1" applyFill="1">
      <alignment vertical="center"/>
      <protection/>
    </xf>
    <xf numFmtId="176" fontId="1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148" applyFont="1" applyFill="1">
      <alignment vertical="center"/>
      <protection/>
    </xf>
    <xf numFmtId="0" fontId="7" fillId="0" borderId="0" xfId="148" applyFont="1" applyFill="1">
      <alignment vertical="center"/>
      <protection/>
    </xf>
    <xf numFmtId="181" fontId="13" fillId="0" borderId="19" xfId="143" applyNumberFormat="1" applyFont="1" applyFill="1" applyBorder="1" applyAlignment="1">
      <alignment horizontal="center" vertical="center" wrapText="1"/>
      <protection/>
    </xf>
    <xf numFmtId="0" fontId="7" fillId="0" borderId="19" xfId="148" applyFont="1" applyFill="1" applyBorder="1">
      <alignment vertical="center"/>
      <protection/>
    </xf>
    <xf numFmtId="0" fontId="10" fillId="0" borderId="19" xfId="148" applyFont="1" applyFill="1" applyBorder="1" applyAlignment="1">
      <alignment horizontal="left" vertical="center"/>
      <protection/>
    </xf>
    <xf numFmtId="176" fontId="10" fillId="0" borderId="19" xfId="148" applyNumberFormat="1" applyFont="1" applyFill="1" applyBorder="1" applyAlignment="1">
      <alignment horizontal="right" vertical="center"/>
      <protection/>
    </xf>
    <xf numFmtId="178" fontId="13" fillId="0" borderId="19" xfId="150" applyNumberFormat="1" applyFont="1" applyFill="1" applyBorder="1" applyAlignment="1" applyProtection="1">
      <alignment horizontal="right" vertical="center" wrapText="1"/>
      <protection/>
    </xf>
    <xf numFmtId="0" fontId="10" fillId="0" borderId="22" xfId="148" applyFont="1" applyFill="1" applyBorder="1" applyAlignment="1">
      <alignment horizontal="left" vertical="center"/>
      <protection/>
    </xf>
    <xf numFmtId="0" fontId="7" fillId="0" borderId="19" xfId="148" applyFont="1" applyFill="1" applyBorder="1" applyAlignment="1">
      <alignment horizontal="left" vertical="center"/>
      <protection/>
    </xf>
    <xf numFmtId="0" fontId="10" fillId="0" borderId="19" xfId="148" applyFont="1" applyFill="1" applyBorder="1" applyAlignment="1">
      <alignment horizontal="right" vertical="center"/>
      <protection/>
    </xf>
    <xf numFmtId="0" fontId="10" fillId="0" borderId="19" xfId="148" applyFont="1" applyFill="1" applyBorder="1" applyAlignment="1">
      <alignment horizontal="center" vertical="center"/>
      <protection/>
    </xf>
    <xf numFmtId="181" fontId="13" fillId="0" borderId="23" xfId="143" applyNumberFormat="1" applyFont="1" applyFill="1" applyBorder="1" applyAlignment="1">
      <alignment horizontal="center" vertical="center" wrapText="1"/>
      <protection/>
    </xf>
    <xf numFmtId="178" fontId="7" fillId="0" borderId="19" xfId="143" applyNumberFormat="1" applyFont="1" applyFill="1" applyBorder="1" applyAlignment="1">
      <alignment horizontal="right" vertical="center" wrapText="1"/>
      <protection/>
    </xf>
    <xf numFmtId="178" fontId="10" fillId="0" borderId="19" xfId="143" applyNumberFormat="1" applyFont="1" applyFill="1" applyBorder="1" applyAlignment="1">
      <alignment horizontal="right" vertical="center" wrapText="1"/>
      <protection/>
    </xf>
    <xf numFmtId="176" fontId="7" fillId="0" borderId="19" xfId="14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4" fillId="0" borderId="0" xfId="148" applyFont="1" applyFill="1">
      <alignment vertical="center"/>
      <protection/>
    </xf>
    <xf numFmtId="0" fontId="7" fillId="0" borderId="0" xfId="0" applyFont="1" applyFill="1" applyBorder="1" applyAlignment="1">
      <alignment/>
    </xf>
    <xf numFmtId="0" fontId="1" fillId="0" borderId="0" xfId="148" applyFill="1">
      <alignment vertical="center"/>
      <protection/>
    </xf>
    <xf numFmtId="0" fontId="4" fillId="0" borderId="0" xfId="148" applyFont="1" applyFill="1" applyAlignment="1">
      <alignment horizontal="center" vertical="center"/>
      <protection/>
    </xf>
    <xf numFmtId="0" fontId="7" fillId="0" borderId="24" xfId="148" applyFont="1" applyFill="1" applyBorder="1">
      <alignment vertical="center"/>
      <protection/>
    </xf>
    <xf numFmtId="0" fontId="7" fillId="0" borderId="19" xfId="0" applyFont="1" applyFill="1" applyBorder="1" applyAlignment="1">
      <alignment vertical="center"/>
    </xf>
    <xf numFmtId="0" fontId="7" fillId="0" borderId="19" xfId="148" applyFont="1" applyFill="1" applyBorder="1" applyAlignment="1">
      <alignment horizontal="right" vertical="center"/>
      <protection/>
    </xf>
    <xf numFmtId="176" fontId="7" fillId="0" borderId="20" xfId="148" applyNumberFormat="1" applyFont="1" applyFill="1" applyBorder="1" applyAlignment="1">
      <alignment horizontal="right" vertical="center"/>
      <protection/>
    </xf>
    <xf numFmtId="0" fontId="17" fillId="0" borderId="19" xfId="148" applyFont="1" applyFill="1" applyBorder="1" applyAlignment="1">
      <alignment horizontal="center" vertical="center"/>
      <protection/>
    </xf>
    <xf numFmtId="0" fontId="1" fillId="0" borderId="0" xfId="148" applyFill="1" applyAlignment="1">
      <alignment horizontal="center" vertical="center"/>
      <protection/>
    </xf>
    <xf numFmtId="178" fontId="7" fillId="0" borderId="20" xfId="143" applyNumberFormat="1" applyFont="1" applyFill="1" applyBorder="1" applyAlignment="1">
      <alignment horizontal="right" vertical="center" wrapText="1"/>
      <protection/>
    </xf>
    <xf numFmtId="178" fontId="10" fillId="0" borderId="20" xfId="143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182" fontId="6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/>
    </xf>
    <xf numFmtId="18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/>
    </xf>
    <xf numFmtId="184" fontId="18" fillId="0" borderId="0" xfId="0" applyNumberFormat="1" applyFont="1" applyFill="1" applyBorder="1" applyAlignment="1">
      <alignment/>
    </xf>
    <xf numFmtId="178" fontId="7" fillId="0" borderId="0" xfId="153" applyNumberFormat="1" applyFont="1" applyFill="1" applyAlignment="1">
      <alignment vertical="center"/>
      <protection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0" fillId="0" borderId="0" xfId="153" applyFont="1" applyFill="1">
      <alignment vertical="center" wrapText="1"/>
      <protection/>
    </xf>
    <xf numFmtId="0" fontId="9" fillId="0" borderId="0" xfId="153" applyFont="1" applyFill="1">
      <alignment vertical="center" wrapText="1"/>
      <protection/>
    </xf>
    <xf numFmtId="0" fontId="13" fillId="0" borderId="0" xfId="153" applyFont="1" applyFill="1">
      <alignment vertical="center" wrapText="1"/>
      <protection/>
    </xf>
    <xf numFmtId="0" fontId="10" fillId="0" borderId="0" xfId="152" applyFont="1" applyFill="1">
      <alignment vertical="center" wrapText="1"/>
      <protection/>
    </xf>
    <xf numFmtId="0" fontId="7" fillId="0" borderId="0" xfId="153" applyFont="1" applyFill="1" applyAlignment="1">
      <alignment vertical="center" wrapText="1"/>
      <protection/>
    </xf>
    <xf numFmtId="0" fontId="7" fillId="0" borderId="0" xfId="153" applyFont="1" applyFill="1" applyAlignment="1">
      <alignment horizontal="center" vertical="center" wrapText="1"/>
      <protection/>
    </xf>
    <xf numFmtId="179" fontId="7" fillId="0" borderId="0" xfId="153" applyNumberFormat="1" applyFont="1" applyFill="1" applyAlignment="1">
      <alignment horizontal="center" vertical="center" wrapText="1"/>
      <protection/>
    </xf>
    <xf numFmtId="0" fontId="7" fillId="0" borderId="0" xfId="153" applyFont="1" applyFill="1">
      <alignment vertical="center" wrapText="1"/>
      <protection/>
    </xf>
    <xf numFmtId="177" fontId="13" fillId="0" borderId="23" xfId="150" applyNumberFormat="1" applyFont="1" applyFill="1" applyBorder="1" applyAlignment="1">
      <alignment horizontal="center" vertical="center" wrapText="1"/>
      <protection/>
    </xf>
    <xf numFmtId="0" fontId="10" fillId="0" borderId="19" xfId="153" applyFont="1" applyFill="1" applyBorder="1" applyAlignment="1" applyProtection="1">
      <alignment vertical="center" wrapText="1"/>
      <protection locked="0"/>
    </xf>
    <xf numFmtId="179" fontId="10" fillId="0" borderId="23" xfId="153" applyNumberFormat="1" applyFont="1" applyFill="1" applyBorder="1" applyAlignment="1">
      <alignment horizontal="center" vertical="center" wrapText="1"/>
      <protection/>
    </xf>
    <xf numFmtId="179" fontId="7" fillId="0" borderId="23" xfId="153" applyNumberFormat="1" applyFont="1" applyFill="1" applyBorder="1" applyAlignment="1">
      <alignment horizontal="center" vertical="center" wrapText="1"/>
      <protection/>
    </xf>
    <xf numFmtId="0" fontId="7" fillId="0" borderId="19" xfId="153" applyFont="1" applyFill="1" applyBorder="1" applyAlignment="1" applyProtection="1">
      <alignment horizontal="left" vertical="center" wrapText="1"/>
      <protection locked="0"/>
    </xf>
    <xf numFmtId="176" fontId="7" fillId="0" borderId="23" xfId="151" applyNumberFormat="1" applyFont="1" applyFill="1" applyBorder="1" applyAlignment="1" applyProtection="1">
      <alignment horizontal="right" vertical="center"/>
      <protection/>
    </xf>
    <xf numFmtId="176" fontId="7" fillId="0" borderId="23" xfId="151" applyNumberFormat="1" applyFont="1" applyFill="1" applyBorder="1" applyAlignment="1">
      <alignment horizontal="right" vertical="center" wrapText="1"/>
      <protection/>
    </xf>
    <xf numFmtId="3" fontId="7" fillId="0" borderId="22" xfId="153" applyNumberFormat="1" applyFont="1" applyFill="1" applyBorder="1" applyAlignment="1" applyProtection="1">
      <alignment horizontal="center" vertical="center"/>
      <protection/>
    </xf>
    <xf numFmtId="3" fontId="7" fillId="0" borderId="23" xfId="153" applyNumberFormat="1" applyFont="1" applyFill="1" applyBorder="1" applyAlignment="1" applyProtection="1">
      <alignment horizontal="center" vertical="center"/>
      <protection/>
    </xf>
    <xf numFmtId="0" fontId="0" fillId="0" borderId="19" xfId="153" applyFont="1" applyFill="1" applyBorder="1" applyAlignment="1" applyProtection="1">
      <alignment horizontal="left" vertical="center" wrapText="1"/>
      <protection locked="0"/>
    </xf>
    <xf numFmtId="0" fontId="7" fillId="0" borderId="19" xfId="151" applyFont="1" applyFill="1" applyBorder="1" applyAlignment="1">
      <alignment vertical="center" wrapText="1"/>
      <protection/>
    </xf>
    <xf numFmtId="0" fontId="7" fillId="0" borderId="19" xfId="151" applyFont="1" applyFill="1" applyBorder="1" applyAlignment="1" applyProtection="1">
      <alignment horizontal="left" vertical="center" wrapText="1"/>
      <protection locked="0"/>
    </xf>
    <xf numFmtId="179" fontId="7" fillId="0" borderId="25" xfId="153" applyNumberFormat="1" applyFont="1" applyFill="1" applyBorder="1" applyAlignment="1">
      <alignment horizontal="center" vertical="center" wrapText="1"/>
      <protection/>
    </xf>
    <xf numFmtId="0" fontId="10" fillId="0" borderId="23" xfId="152" applyFont="1" applyFill="1" applyBorder="1" applyAlignment="1">
      <alignment horizontal="center" vertical="center" wrapText="1"/>
      <protection/>
    </xf>
    <xf numFmtId="0" fontId="10" fillId="0" borderId="19" xfId="152" applyFont="1" applyFill="1" applyBorder="1" applyAlignment="1">
      <alignment horizontal="center" vertical="center" wrapText="1"/>
      <protection/>
    </xf>
    <xf numFmtId="176" fontId="10" fillId="0" borderId="19" xfId="152" applyNumberFormat="1" applyFont="1" applyFill="1" applyBorder="1" applyAlignment="1">
      <alignment horizontal="center" vertical="center" wrapText="1"/>
      <protection/>
    </xf>
    <xf numFmtId="3" fontId="7" fillId="0" borderId="19" xfId="152" applyNumberFormat="1" applyFont="1" applyFill="1" applyBorder="1" applyAlignment="1" applyProtection="1">
      <alignment horizontal="left" vertical="center" wrapText="1"/>
      <protection/>
    </xf>
    <xf numFmtId="3" fontId="7" fillId="0" borderId="19" xfId="152" applyNumberFormat="1" applyFont="1" applyFill="1" applyBorder="1" applyAlignment="1" applyProtection="1">
      <alignment vertical="center" wrapText="1"/>
      <protection/>
    </xf>
    <xf numFmtId="179" fontId="10" fillId="0" borderId="21" xfId="143" applyNumberFormat="1" applyFont="1" applyFill="1" applyBorder="1" applyAlignment="1">
      <alignment horizontal="center" vertical="center" wrapText="1"/>
      <protection/>
    </xf>
    <xf numFmtId="179" fontId="10" fillId="0" borderId="20" xfId="143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9" fontId="9" fillId="0" borderId="0" xfId="143" applyNumberFormat="1" applyFont="1" applyFill="1" applyBorder="1" applyAlignment="1">
      <alignment horizontal="center" vertical="center"/>
      <protection/>
    </xf>
    <xf numFmtId="176" fontId="9" fillId="0" borderId="0" xfId="143" applyNumberFormat="1" applyFont="1" applyFill="1" applyBorder="1" applyAlignment="1">
      <alignment horizontal="center" vertical="center"/>
      <protection/>
    </xf>
    <xf numFmtId="177" fontId="9" fillId="0" borderId="0" xfId="143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Fill="1" applyBorder="1" applyAlignment="1">
      <alignment horizontal="right" vertical="center" wrapText="1"/>
    </xf>
    <xf numFmtId="180" fontId="10" fillId="0" borderId="20" xfId="143" applyNumberFormat="1" applyFont="1" applyFill="1" applyBorder="1" applyAlignment="1">
      <alignment horizontal="center" vertical="center" wrapText="1"/>
      <protection/>
    </xf>
    <xf numFmtId="179" fontId="7" fillId="0" borderId="20" xfId="143" applyNumberFormat="1" applyFont="1" applyFill="1" applyBorder="1" applyAlignment="1">
      <alignment horizontal="center" vertical="center" wrapText="1"/>
      <protection/>
    </xf>
    <xf numFmtId="0" fontId="7" fillId="0" borderId="19" xfId="153" applyFont="1" applyFill="1" applyBorder="1">
      <alignment vertical="center" wrapText="1"/>
      <protection/>
    </xf>
    <xf numFmtId="0" fontId="7" fillId="0" borderId="20" xfId="153" applyFont="1" applyFill="1" applyBorder="1" applyAlignment="1" applyProtection="1">
      <alignment horizontal="left" vertical="center"/>
      <protection locked="0"/>
    </xf>
    <xf numFmtId="179" fontId="7" fillId="0" borderId="26" xfId="143" applyNumberFormat="1" applyFont="1" applyFill="1" applyBorder="1" applyAlignment="1">
      <alignment horizontal="center" vertical="center" wrapText="1"/>
      <protection/>
    </xf>
    <xf numFmtId="176" fontId="7" fillId="0" borderId="26" xfId="143" applyNumberFormat="1" applyFont="1" applyFill="1" applyBorder="1" applyAlignment="1">
      <alignment horizontal="center" vertical="center" wrapText="1"/>
      <protection/>
    </xf>
    <xf numFmtId="0" fontId="7" fillId="0" borderId="22" xfId="153" applyFont="1" applyFill="1" applyBorder="1" applyAlignment="1" applyProtection="1">
      <alignment horizontal="left" vertical="center"/>
      <protection locked="0"/>
    </xf>
    <xf numFmtId="3" fontId="7" fillId="0" borderId="22" xfId="153" applyNumberFormat="1" applyFont="1" applyFill="1" applyBorder="1" applyAlignment="1" applyProtection="1">
      <alignment vertical="center"/>
      <protection/>
    </xf>
    <xf numFmtId="0" fontId="7" fillId="0" borderId="22" xfId="153" applyFont="1" applyFill="1" applyBorder="1">
      <alignment vertical="center" wrapText="1"/>
      <protection/>
    </xf>
    <xf numFmtId="176" fontId="13" fillId="0" borderId="20" xfId="151" applyNumberFormat="1" applyFont="1" applyFill="1" applyBorder="1" applyAlignment="1">
      <alignment horizontal="right" vertical="center" wrapText="1"/>
      <protection/>
    </xf>
    <xf numFmtId="176" fontId="13" fillId="0" borderId="19" xfId="151" applyNumberFormat="1" applyFont="1" applyFill="1" applyBorder="1" applyAlignment="1">
      <alignment horizontal="right" vertical="center" wrapText="1"/>
      <protection/>
    </xf>
    <xf numFmtId="178" fontId="10" fillId="0" borderId="20" xfId="143" applyNumberFormat="1" applyFont="1" applyFill="1" applyBorder="1" applyAlignment="1">
      <alignment horizontal="center" vertical="center" wrapText="1"/>
      <protection/>
    </xf>
    <xf numFmtId="0" fontId="10" fillId="0" borderId="20" xfId="15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justify"/>
    </xf>
    <xf numFmtId="176" fontId="4" fillId="0" borderId="0" xfId="0" applyNumberFormat="1" applyFont="1" applyFill="1" applyBorder="1" applyAlignment="1">
      <alignment horizontal="right" vertical="center" wrapText="1"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23" xfId="0" applyNumberFormat="1" applyFont="1" applyFill="1" applyBorder="1" applyAlignment="1">
      <alignment horizontal="right" vertical="center" wrapText="1" shrinkToFit="1"/>
    </xf>
    <xf numFmtId="49" fontId="11" fillId="0" borderId="19" xfId="0" applyNumberFormat="1" applyFont="1" applyFill="1" applyBorder="1" applyAlignment="1">
      <alignment horizontal="left" vertical="center" wrapText="1" shrinkToFit="1"/>
    </xf>
    <xf numFmtId="176" fontId="22" fillId="0" borderId="23" xfId="0" applyNumberFormat="1" applyFont="1" applyFill="1" applyBorder="1" applyAlignment="1">
      <alignment horizontal="right" vertical="center" wrapText="1" shrinkToFit="1"/>
    </xf>
    <xf numFmtId="49" fontId="22" fillId="0" borderId="19" xfId="0" applyNumberFormat="1" applyFont="1" applyFill="1" applyBorder="1" applyAlignment="1">
      <alignment horizontal="left" vertical="center" wrapText="1" shrinkToFi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6" fillId="0" borderId="19" xfId="0" applyNumberFormat="1" applyFont="1" applyFill="1" applyBorder="1" applyAlignment="1">
      <alignment horizontal="center" vertical="center" wrapText="1"/>
    </xf>
    <xf numFmtId="184" fontId="16" fillId="0" borderId="0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right" vertical="center"/>
    </xf>
    <xf numFmtId="176" fontId="16" fillId="0" borderId="20" xfId="0" applyNumberFormat="1" applyFont="1" applyFill="1" applyBorder="1" applyAlignment="1">
      <alignment horizontal="center" vertical="center" wrapText="1"/>
    </xf>
    <xf numFmtId="176" fontId="1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right" vertical="center" shrinkToFit="1"/>
    </xf>
    <xf numFmtId="176" fontId="22" fillId="0" borderId="19" xfId="0" applyNumberFormat="1" applyFont="1" applyFill="1" applyBorder="1" applyAlignment="1">
      <alignment horizontal="right" vertical="center" shrinkToFit="1"/>
    </xf>
    <xf numFmtId="176" fontId="22" fillId="0" borderId="22" xfId="0" applyNumberFormat="1" applyFont="1" applyFill="1" applyBorder="1" applyAlignment="1">
      <alignment horizontal="right" vertical="center" shrinkToFit="1"/>
    </xf>
    <xf numFmtId="0" fontId="23" fillId="0" borderId="0" xfId="146" applyFont="1" applyFill="1" applyAlignment="1">
      <alignment vertical="center"/>
      <protection/>
    </xf>
    <xf numFmtId="177" fontId="12" fillId="0" borderId="23" xfId="150" applyNumberFormat="1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 applyProtection="1">
      <alignment horizontal="left" vertical="center"/>
      <protection/>
    </xf>
    <xf numFmtId="176" fontId="13" fillId="0" borderId="26" xfId="146" applyNumberFormat="1" applyFont="1" applyFill="1" applyBorder="1" applyAlignment="1">
      <alignment horizontal="right" vertical="center" wrapText="1"/>
      <protection/>
    </xf>
    <xf numFmtId="176" fontId="10" fillId="0" borderId="26" xfId="146" applyNumberFormat="1" applyFont="1" applyFill="1" applyBorder="1" applyAlignment="1">
      <alignment horizontal="right" vertical="center" wrapText="1"/>
      <protection/>
    </xf>
    <xf numFmtId="3" fontId="10" fillId="0" borderId="26" xfId="142" applyNumberFormat="1" applyFont="1" applyFill="1" applyBorder="1" applyAlignment="1">
      <alignment horizontal="right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176" fontId="10" fillId="0" borderId="20" xfId="146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ill="1" applyAlignment="1">
      <alignment/>
    </xf>
    <xf numFmtId="1" fontId="6" fillId="0" borderId="19" xfId="146" applyNumberFormat="1" applyFont="1" applyFill="1" applyBorder="1" applyAlignment="1" applyProtection="1">
      <alignment horizontal="left" vertical="center" indent="1"/>
      <protection locked="0"/>
    </xf>
    <xf numFmtId="176" fontId="6" fillId="0" borderId="19" xfId="150" applyNumberFormat="1" applyFont="1" applyFill="1" applyBorder="1" applyAlignment="1">
      <alignment horizontal="right" vertical="center" wrapText="1"/>
      <protection/>
    </xf>
    <xf numFmtId="1" fontId="4" fillId="0" borderId="19" xfId="149" applyNumberFormat="1" applyFont="1" applyFill="1" applyBorder="1" applyAlignment="1" applyProtection="1">
      <alignment horizontal="left" vertical="center" indent="1"/>
      <protection locked="0"/>
    </xf>
    <xf numFmtId="176" fontId="4" fillId="0" borderId="19" xfId="150" applyNumberFormat="1" applyFont="1" applyFill="1" applyBorder="1" applyAlignment="1">
      <alignment horizontal="right" vertical="center" wrapText="1"/>
      <protection/>
    </xf>
    <xf numFmtId="178" fontId="4" fillId="0" borderId="19" xfId="150" applyNumberFormat="1" applyFont="1" applyFill="1" applyBorder="1" applyAlignment="1">
      <alignment horizontal="right" vertical="center" wrapText="1"/>
      <protection/>
    </xf>
    <xf numFmtId="0" fontId="4" fillId="0" borderId="19" xfId="149" applyNumberFormat="1" applyFont="1" applyFill="1" applyBorder="1" applyAlignment="1" applyProtection="1">
      <alignment horizontal="left" vertical="center" indent="1"/>
      <protection locked="0"/>
    </xf>
    <xf numFmtId="1" fontId="6" fillId="0" borderId="22" xfId="146" applyNumberFormat="1" applyFont="1" applyFill="1" applyBorder="1" applyAlignment="1" applyProtection="1">
      <alignment horizontal="left" vertical="center" indent="1"/>
      <protection locked="0"/>
    </xf>
    <xf numFmtId="176" fontId="6" fillId="0" borderId="22" xfId="150" applyNumberFormat="1" applyFont="1" applyFill="1" applyBorder="1" applyAlignment="1">
      <alignment horizontal="right" vertical="center" wrapText="1"/>
      <protection/>
    </xf>
    <xf numFmtId="178" fontId="6" fillId="0" borderId="22" xfId="150" applyNumberFormat="1" applyFont="1" applyFill="1" applyBorder="1" applyAlignment="1">
      <alignment horizontal="right" vertical="center" wrapText="1"/>
      <protection/>
    </xf>
    <xf numFmtId="177" fontId="4" fillId="0" borderId="19" xfId="0" applyNumberFormat="1" applyFont="1" applyFill="1" applyBorder="1" applyAlignment="1">
      <alignment/>
    </xf>
    <xf numFmtId="1" fontId="6" fillId="0" borderId="19" xfId="146" applyNumberFormat="1" applyFont="1" applyFill="1" applyBorder="1" applyAlignment="1" applyProtection="1">
      <alignment horizontal="left" vertical="center"/>
      <protection locked="0"/>
    </xf>
    <xf numFmtId="177" fontId="2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7" fillId="0" borderId="0" xfId="146" applyFont="1" applyFill="1" applyBorder="1" applyAlignment="1">
      <alignment vertical="center"/>
      <protection/>
    </xf>
    <xf numFmtId="0" fontId="9" fillId="0" borderId="0" xfId="146" applyFont="1" applyFill="1" applyAlignment="1">
      <alignment vertical="center"/>
      <protection/>
    </xf>
    <xf numFmtId="0" fontId="10" fillId="0" borderId="0" xfId="146" applyFont="1" applyFill="1" applyAlignment="1">
      <alignment horizontal="left" vertical="center"/>
      <protection/>
    </xf>
    <xf numFmtId="0" fontId="10" fillId="0" borderId="0" xfId="0" applyFont="1" applyAlignment="1">
      <alignment/>
    </xf>
    <xf numFmtId="49" fontId="7" fillId="0" borderId="0" xfId="146" applyNumberFormat="1" applyFont="1" applyFill="1" applyAlignment="1">
      <alignment vertical="center"/>
      <protection/>
    </xf>
    <xf numFmtId="0" fontId="7" fillId="0" borderId="0" xfId="146" applyFont="1" applyFill="1" applyAlignment="1">
      <alignment vertical="center"/>
      <protection/>
    </xf>
    <xf numFmtId="176" fontId="7" fillId="0" borderId="0" xfId="146" applyNumberFormat="1" applyFont="1" applyFill="1" applyBorder="1" applyAlignment="1">
      <alignment horizontal="left"/>
      <protection/>
    </xf>
    <xf numFmtId="3" fontId="7" fillId="0" borderId="0" xfId="146" applyNumberFormat="1" applyFont="1" applyFill="1" applyBorder="1" applyAlignment="1">
      <alignment vertical="center"/>
      <protection/>
    </xf>
    <xf numFmtId="38" fontId="7" fillId="0" borderId="0" xfId="146" applyNumberFormat="1" applyFont="1" applyFill="1" applyBorder="1" applyAlignment="1">
      <alignment vertical="center"/>
      <protection/>
    </xf>
    <xf numFmtId="177" fontId="7" fillId="0" borderId="0" xfId="146" applyNumberFormat="1" applyFont="1" applyFill="1" applyBorder="1" applyAlignment="1">
      <alignment vertical="center"/>
      <protection/>
    </xf>
    <xf numFmtId="38" fontId="10" fillId="0" borderId="22" xfId="146" applyNumberFormat="1" applyFont="1" applyFill="1" applyBorder="1" applyAlignment="1">
      <alignment horizontal="right" vertical="center" wrapText="1"/>
      <protection/>
    </xf>
    <xf numFmtId="176" fontId="7" fillId="0" borderId="24" xfId="146" applyNumberFormat="1" applyFont="1" applyFill="1" applyBorder="1" applyAlignment="1">
      <alignment horizontal="right" vertical="center" wrapText="1"/>
      <protection/>
    </xf>
    <xf numFmtId="176" fontId="7" fillId="0" borderId="24" xfId="122" applyNumberFormat="1" applyFont="1" applyFill="1" applyBorder="1" applyAlignment="1">
      <alignment horizontal="right" vertical="center" wrapText="1"/>
      <protection/>
    </xf>
    <xf numFmtId="176" fontId="14" fillId="0" borderId="24" xfId="146" applyNumberFormat="1" applyFont="1" applyFill="1" applyBorder="1" applyAlignment="1">
      <alignment horizontal="right" vertical="center" wrapText="1"/>
      <protection/>
    </xf>
    <xf numFmtId="176" fontId="14" fillId="0" borderId="24" xfId="122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/>
    </xf>
    <xf numFmtId="0" fontId="24" fillId="0" borderId="0" xfId="0" applyFont="1" applyAlignment="1">
      <alignment horizontal="justify" vertical="center"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 vertical="center"/>
    </xf>
    <xf numFmtId="0" fontId="1" fillId="0" borderId="0" xfId="145" applyAlignment="1">
      <alignment/>
      <protection/>
    </xf>
    <xf numFmtId="0" fontId="25" fillId="0" borderId="0" xfId="145" applyNumberFormat="1" applyFont="1" applyFill="1" applyAlignment="1">
      <alignment vertical="center"/>
      <protection/>
    </xf>
    <xf numFmtId="0" fontId="1" fillId="0" borderId="0" xfId="145" applyNumberFormat="1" applyFill="1" applyAlignment="1">
      <alignment vertical="center"/>
      <protection/>
    </xf>
    <xf numFmtId="0" fontId="25" fillId="0" borderId="0" xfId="145" applyFont="1" applyAlignment="1">
      <alignment/>
      <protection/>
    </xf>
    <xf numFmtId="0" fontId="27" fillId="0" borderId="0" xfId="145" applyFont="1" applyAlignment="1">
      <alignment horizontal="center"/>
      <protection/>
    </xf>
    <xf numFmtId="178" fontId="27" fillId="0" borderId="0" xfId="145" applyNumberFormat="1" applyFont="1" applyAlignment="1">
      <alignment horizontal="center"/>
      <protection/>
    </xf>
    <xf numFmtId="178" fontId="1" fillId="0" borderId="0" xfId="145" applyNumberFormat="1" applyAlignment="1">
      <alignment/>
      <protection/>
    </xf>
    <xf numFmtId="185" fontId="22" fillId="0" borderId="27" xfId="220" applyNumberFormat="1" applyFont="1" applyFill="1" applyBorder="1" applyAlignment="1">
      <alignment horizontal="right" vertical="center" wrapText="1"/>
    </xf>
    <xf numFmtId="185" fontId="22" fillId="0" borderId="19" xfId="220" applyNumberFormat="1" applyFont="1" applyFill="1" applyBorder="1" applyAlignment="1">
      <alignment horizontal="right" vertical="center" wrapText="1"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center"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26" fillId="0" borderId="0" xfId="145" applyFont="1" applyAlignment="1">
      <alignment horizontal="center"/>
      <protection/>
    </xf>
    <xf numFmtId="178" fontId="26" fillId="0" borderId="0" xfId="145" applyNumberFormat="1" applyFont="1" applyAlignment="1">
      <alignment horizontal="center"/>
      <protection/>
    </xf>
    <xf numFmtId="0" fontId="27" fillId="0" borderId="0" xfId="145" applyFont="1" applyAlignment="1">
      <alignment horizontal="center"/>
      <protection/>
    </xf>
    <xf numFmtId="178" fontId="27" fillId="0" borderId="0" xfId="145" applyNumberFormat="1" applyFont="1" applyAlignment="1">
      <alignment horizontal="center"/>
      <protection/>
    </xf>
    <xf numFmtId="0" fontId="28" fillId="0" borderId="0" xfId="145" applyFont="1" applyAlignment="1">
      <alignment horizontal="center"/>
      <protection/>
    </xf>
    <xf numFmtId="178" fontId="28" fillId="0" borderId="0" xfId="145" applyNumberFormat="1" applyFont="1" applyAlignment="1">
      <alignment horizontal="center"/>
      <protection/>
    </xf>
    <xf numFmtId="49" fontId="28" fillId="0" borderId="0" xfId="145" applyNumberFormat="1" applyFont="1" applyFill="1" applyAlignment="1">
      <alignment horizontal="center"/>
      <protection/>
    </xf>
    <xf numFmtId="49" fontId="8" fillId="0" borderId="0" xfId="146" applyNumberFormat="1" applyFont="1" applyFill="1" applyBorder="1" applyAlignment="1">
      <alignment horizontal="center"/>
      <protection/>
    </xf>
    <xf numFmtId="176" fontId="13" fillId="0" borderId="28" xfId="150" applyNumberFormat="1" applyFont="1" applyFill="1" applyBorder="1" applyAlignment="1">
      <alignment horizontal="center" vertical="center" wrapText="1"/>
      <protection/>
    </xf>
    <xf numFmtId="176" fontId="13" fillId="0" borderId="23" xfId="150" applyNumberFormat="1" applyFont="1" applyFill="1" applyBorder="1" applyAlignment="1">
      <alignment horizontal="center" vertical="center" wrapText="1"/>
      <protection/>
    </xf>
    <xf numFmtId="49" fontId="7" fillId="0" borderId="0" xfId="146" applyNumberFormat="1" applyFont="1" applyFill="1" applyAlignment="1">
      <alignment horizontal="left" vertical="center" wrapText="1"/>
      <protection/>
    </xf>
    <xf numFmtId="49" fontId="13" fillId="0" borderId="19" xfId="146" applyNumberFormat="1" applyFont="1" applyFill="1" applyBorder="1" applyAlignment="1">
      <alignment horizontal="center" vertical="center" wrapText="1"/>
      <protection/>
    </xf>
    <xf numFmtId="176" fontId="13" fillId="0" borderId="19" xfId="150" applyNumberFormat="1" applyFont="1" applyFill="1" applyBorder="1" applyAlignment="1">
      <alignment horizontal="center" vertical="center" wrapText="1"/>
      <protection/>
    </xf>
    <xf numFmtId="38" fontId="13" fillId="0" borderId="19" xfId="15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center" vertical="center"/>
    </xf>
    <xf numFmtId="176" fontId="12" fillId="0" borderId="28" xfId="150" applyNumberFormat="1" applyFont="1" applyFill="1" applyBorder="1" applyAlignment="1">
      <alignment horizontal="center" vertical="center" wrapText="1"/>
      <protection/>
    </xf>
    <xf numFmtId="176" fontId="12" fillId="0" borderId="23" xfId="150" applyNumberFormat="1" applyFont="1" applyFill="1" applyBorder="1" applyAlignment="1">
      <alignment horizontal="center" vertical="center" wrapText="1"/>
      <protection/>
    </xf>
    <xf numFmtId="49" fontId="12" fillId="0" borderId="19" xfId="146" applyNumberFormat="1" applyFont="1" applyFill="1" applyBorder="1" applyAlignment="1">
      <alignment horizontal="center" vertical="center" wrapText="1"/>
      <protection/>
    </xf>
    <xf numFmtId="176" fontId="12" fillId="0" borderId="19" xfId="150" applyNumberFormat="1" applyFont="1" applyFill="1" applyBorder="1" applyAlignment="1">
      <alignment horizontal="center" vertical="center" wrapText="1"/>
      <protection/>
    </xf>
    <xf numFmtId="38" fontId="12" fillId="0" borderId="19" xfId="150" applyNumberFormat="1" applyFont="1" applyFill="1" applyBorder="1" applyAlignment="1">
      <alignment horizontal="center" vertical="center" wrapText="1"/>
      <protection/>
    </xf>
    <xf numFmtId="49" fontId="5" fillId="0" borderId="0" xfId="146" applyNumberFormat="1" applyFont="1" applyFill="1" applyBorder="1" applyAlignment="1">
      <alignment horizontal="center"/>
      <protection/>
    </xf>
    <xf numFmtId="181" fontId="12" fillId="0" borderId="19" xfId="146" applyNumberFormat="1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153" applyFont="1" applyFill="1" applyAlignment="1" applyProtection="1">
      <alignment horizontal="center" vertical="center"/>
      <protection/>
    </xf>
    <xf numFmtId="176" fontId="5" fillId="0" borderId="0" xfId="153" applyNumberFormat="1" applyFont="1" applyFill="1" applyAlignment="1" applyProtection="1">
      <alignment horizontal="center" vertical="center"/>
      <protection/>
    </xf>
    <xf numFmtId="177" fontId="5" fillId="0" borderId="0" xfId="153" applyNumberFormat="1" applyFont="1" applyFill="1" applyAlignment="1" applyProtection="1">
      <alignment horizontal="center" vertical="center"/>
      <protection/>
    </xf>
    <xf numFmtId="0" fontId="7" fillId="0" borderId="0" xfId="146" applyFont="1" applyFill="1" applyBorder="1" applyAlignment="1">
      <alignment horizontal="left" vertical="center" wrapText="1"/>
      <protection/>
    </xf>
    <xf numFmtId="0" fontId="13" fillId="0" borderId="19" xfId="153" applyFont="1" applyFill="1" applyBorder="1" applyAlignment="1" applyProtection="1">
      <alignment horizontal="center" vertical="center"/>
      <protection locked="0"/>
    </xf>
    <xf numFmtId="179" fontId="13" fillId="0" borderId="19" xfId="153" applyNumberFormat="1" applyFont="1" applyFill="1" applyBorder="1" applyAlignment="1">
      <alignment horizontal="center" vertical="center" wrapText="1"/>
      <protection/>
    </xf>
    <xf numFmtId="0" fontId="5" fillId="0" borderId="0" xfId="153" applyFont="1" applyFill="1" applyAlignment="1" applyProtection="1">
      <alignment horizontal="center" vertical="center" wrapText="1"/>
      <protection/>
    </xf>
    <xf numFmtId="178" fontId="7" fillId="0" borderId="0" xfId="153" applyNumberFormat="1" applyFont="1" applyFill="1" applyAlignment="1">
      <alignment horizontal="center" vertical="center"/>
      <protection/>
    </xf>
    <xf numFmtId="0" fontId="13" fillId="0" borderId="19" xfId="153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>
      <alignment horizontal="left" vertical="center" wrapText="1"/>
    </xf>
    <xf numFmtId="0" fontId="15" fillId="0" borderId="0" xfId="148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right" vertical="center"/>
      <protection/>
    </xf>
    <xf numFmtId="0" fontId="13" fillId="0" borderId="29" xfId="148" applyFont="1" applyFill="1" applyBorder="1" applyAlignment="1">
      <alignment horizontal="center" vertical="center" wrapText="1"/>
      <protection/>
    </xf>
    <xf numFmtId="0" fontId="13" fillId="0" borderId="30" xfId="148" applyFont="1" applyFill="1" applyBorder="1" applyAlignment="1">
      <alignment horizontal="center" vertical="center" wrapText="1"/>
      <protection/>
    </xf>
    <xf numFmtId="0" fontId="13" fillId="0" borderId="22" xfId="148" applyFont="1" applyFill="1" applyBorder="1" applyAlignment="1">
      <alignment horizontal="center" vertical="center" wrapText="1"/>
      <protection/>
    </xf>
    <xf numFmtId="0" fontId="13" fillId="0" borderId="20" xfId="148" applyFont="1" applyFill="1" applyBorder="1" applyAlignment="1">
      <alignment horizontal="center" vertical="center" wrapText="1"/>
      <protection/>
    </xf>
  </cellXfs>
  <cellStyles count="23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1 2" xfId="60"/>
    <cellStyle name="标题 2" xfId="61"/>
    <cellStyle name="标题 2 2" xfId="62"/>
    <cellStyle name="标题 3" xfId="63"/>
    <cellStyle name="标题 3 2" xfId="64"/>
    <cellStyle name="标题 4" xfId="65"/>
    <cellStyle name="标题 4 2" xfId="66"/>
    <cellStyle name="标题 5" xfId="67"/>
    <cellStyle name="差" xfId="68"/>
    <cellStyle name="差 2" xfId="69"/>
    <cellStyle name="差_2011年预算附表(打印)" xfId="70"/>
    <cellStyle name="差_2011年预算附表(打印)_2015年国际旅游岛先行试验区政府预算（1月21日）" xfId="71"/>
    <cellStyle name="差_2012年刚性支出填报表（第二次汇总）" xfId="72"/>
    <cellStyle name="差_2014年预算草案表" xfId="73"/>
    <cellStyle name="差_2015年国际旅游岛先行试验区政府预算（1月21日）" xfId="74"/>
    <cellStyle name="差_附2：2014年海南省省本级公共财政预算调整方案（草案）" xfId="75"/>
    <cellStyle name="差_附件2-2016年省财基建计划草案-截止12.31日数据-2" xfId="76"/>
    <cellStyle name="差_洋浦2012年公共财政执行和2013年预算表(省格式)02" xfId="77"/>
    <cellStyle name="差_洋浦2012年公共财政执行和2013年预算表(省格式)02_国有预算表" xfId="78"/>
    <cellStyle name="差_洋浦2012年公共财政执行和2013年预算表(省格式)02_国有预算表(1)" xfId="79"/>
    <cellStyle name="差_洋浦2013年公共财政执行和2014年预算表(省格式)修改" xfId="80"/>
    <cellStyle name="差_洋浦2013年公共财政执行和2014年预算表(省格式)修改_2015年政府性基金编制（总表）" xfId="81"/>
    <cellStyle name="差_洋浦2013年公共财政执行和2014年预算表(省格式)修改_2015年政府性基金编制（总表）(5)" xfId="82"/>
    <cellStyle name="差_洋浦2013年公共财政执行和2014年预算表(省格式)修改_2015年政府性基金编制（总表）(5)_2015年报人大预算表样（洋浦)(1)" xfId="83"/>
    <cellStyle name="差_洋浦2013年公共财政执行和2014年预算表(省格式)修改_2015年政府性基金编制（总表）(6)" xfId="84"/>
    <cellStyle name="差_洋浦2013年公共财政执行和2014年预算表(省格式)修改_2015年政府性基金编制（总表）(6)_2015年报人大预算表样（洋浦)(1)" xfId="85"/>
    <cellStyle name="差_洋浦2013年公共财政执行和2014年预算表(省格式)修改_2015年政府性基金编制（总表）_2015年报人大预算表样（洋浦)(1)" xfId="86"/>
    <cellStyle name="差_洋浦2013年公共财政执行和2014年预算表(省格式)修改_基金（150122）" xfId="87"/>
    <cellStyle name="差_洋浦2013年公共财政执行和2014年预算表(省格式)修改_基金预算（2015年" xfId="88"/>
    <cellStyle name="差_洋浦2013年公共财政执行和2014年预算表(省格式)修改_基金预算（2015年_2015年报人大预算表样（洋浦)(1)" xfId="89"/>
    <cellStyle name="差_洋浦2013年公共财政执行和2014年预算表(省格式)修改_基金预算表（1-18）" xfId="90"/>
    <cellStyle name="差_洋浦2013年公共财政执行和2014年预算表(省格式)修改_基金预算表（1-18）_2015年报人大预算表样（洋浦)(1)" xfId="91"/>
    <cellStyle name="差_洋浦2013年公共财政执行和2014年预算表(省格式)修改_基金预算表)" xfId="92"/>
    <cellStyle name="差_洋浦2013年公共财政执行和2014年预算表(省格式)修改_基金预算表)_2015年报人大预算表样（洋浦)(1)" xfId="93"/>
    <cellStyle name="差_洋浦2013年公共财政执行和2014年预算表(省格式)修改_社保基金预算表1.20改" xfId="94"/>
    <cellStyle name="差_洋浦2014年公共财政执行" xfId="95"/>
    <cellStyle name="差_洋浦2014年公共财政执行和2015年预算表(省格式)(1)" xfId="96"/>
    <cellStyle name="差_洋浦2014年公共财政执行和2015年预算表(省格式)(1)_2015年报人大预算表样（洋浦)(1)" xfId="97"/>
    <cellStyle name="差_预算局未分配指标" xfId="98"/>
    <cellStyle name="差_预算局未分配指标_2015年政府性基金编制（总表）" xfId="99"/>
    <cellStyle name="差_预算局未分配指标_2015年政府性基金编制（总表）(5)" xfId="100"/>
    <cellStyle name="差_预算局未分配指标_2015年政府性基金编制（总表）(5)_2015年报人大预算表样（洋浦)(1)" xfId="101"/>
    <cellStyle name="差_预算局未分配指标_2015年政府性基金编制（总表）(6)" xfId="102"/>
    <cellStyle name="差_预算局未分配指标_2015年政府性基金编制（总表）(6)_2015年报人大预算表样（洋浦)(1)" xfId="103"/>
    <cellStyle name="差_预算局未分配指标_2015年政府性基金编制（总表）_2015年报人大预算表样（洋浦)(1)" xfId="104"/>
    <cellStyle name="差_预算局未分配指标_备选项目（1.12报省政府）" xfId="105"/>
    <cellStyle name="差_预算局未分配指标_基金（150122）" xfId="106"/>
    <cellStyle name="差_预算局未分配指标_基金预算（2015年" xfId="107"/>
    <cellStyle name="差_预算局未分配指标_基金预算（2015年_2015年报人大预算表样（洋浦)(1)" xfId="108"/>
    <cellStyle name="差_预算局未分配指标_基金预算表（1-18）" xfId="109"/>
    <cellStyle name="差_预算局未分配指标_基金预算表（1-18）_2015年报人大预算表样（洋浦)(1)" xfId="110"/>
    <cellStyle name="差_预算局未分配指标_基金预算表)" xfId="111"/>
    <cellStyle name="差_预算局未分配指标_基金预算表)_2015年报人大预算表样（洋浦)(1)" xfId="112"/>
    <cellStyle name="差_预算局未分配指标_社保基金预算表1.20改" xfId="113"/>
    <cellStyle name="常规 10" xfId="114"/>
    <cellStyle name="常规 11" xfId="115"/>
    <cellStyle name="常规 12" xfId="116"/>
    <cellStyle name="常规 12 2" xfId="117"/>
    <cellStyle name="常规 13" xfId="118"/>
    <cellStyle name="常规 14" xfId="119"/>
    <cellStyle name="常规 15" xfId="120"/>
    <cellStyle name="常规 16" xfId="121"/>
    <cellStyle name="常规 2" xfId="122"/>
    <cellStyle name="常规 2 2" xfId="123"/>
    <cellStyle name="常规 2 2 2" xfId="124"/>
    <cellStyle name="常规 2 2_生态保护" xfId="125"/>
    <cellStyle name="常规 2 3" xfId="126"/>
    <cellStyle name="常规 2 4" xfId="127"/>
    <cellStyle name="常规 2_2016年新增刚性支出汇总" xfId="128"/>
    <cellStyle name="常规 3" xfId="129"/>
    <cellStyle name="常规 4" xfId="130"/>
    <cellStyle name="常规 5" xfId="131"/>
    <cellStyle name="常规 5 2" xfId="132"/>
    <cellStyle name="常规 5_Book1" xfId="133"/>
    <cellStyle name="常规 6" xfId="134"/>
    <cellStyle name="常规 6 2" xfId="135"/>
    <cellStyle name="常规 6 3" xfId="136"/>
    <cellStyle name="常规 7" xfId="137"/>
    <cellStyle name="常规 7 2" xfId="138"/>
    <cellStyle name="常规 7 3" xfId="139"/>
    <cellStyle name="常规 8" xfId="140"/>
    <cellStyle name="常规 9" xfId="141"/>
    <cellStyle name="常规_13支" xfId="142"/>
    <cellStyle name="常规_2006年全省基金完成情况表1" xfId="143"/>
    <cellStyle name="常规_2007年分级补助表" xfId="144"/>
    <cellStyle name="常规_2008年预算草案表" xfId="145"/>
    <cellStyle name="常规_2009年政府预算表1-4" xfId="146"/>
    <cellStyle name="常规_2013年省本级国有资本经营预算陈小聪20130115" xfId="147"/>
    <cellStyle name="常规_报预算 (终版）2015年省本级国有资本经营预算表20141221" xfId="148"/>
    <cellStyle name="常规_附件二之三" xfId="149"/>
    <cellStyle name="常规_全省与省本级执行及预算表（最后稿0121" xfId="150"/>
    <cellStyle name="常规_政府性基金（1-14）" xfId="151"/>
    <cellStyle name="常规_政府性基金（1-14）_基金预算表（1-18）" xfId="152"/>
    <cellStyle name="常规_政府性基金（1-14）_基金预算表)" xfId="153"/>
    <cellStyle name="好" xfId="154"/>
    <cellStyle name="好 2" xfId="155"/>
    <cellStyle name="好_2011年预算附表(打印)" xfId="156"/>
    <cellStyle name="好_2011年预算附表(打印)_2015年国际旅游岛先行试验区政府预算（1月21日）" xfId="157"/>
    <cellStyle name="好_2012年刚性支出填报表（第二次汇总）" xfId="158"/>
    <cellStyle name="好_2014年预算草案表" xfId="159"/>
    <cellStyle name="好_2015年国际旅游岛先行试验区政府预算（1月21日）" xfId="160"/>
    <cellStyle name="好_附2：2014年海南省省本级公共财政预算调整方案（草案）" xfId="161"/>
    <cellStyle name="好_附件2-2016年省财基建计划草案-截止12.31日数据-2" xfId="162"/>
    <cellStyle name="好_洋浦2012年公共财政执行和2013年预算表(省格式)02" xfId="163"/>
    <cellStyle name="好_洋浦2012年公共财政执行和2013年预算表(省格式)02_国有预算表" xfId="164"/>
    <cellStyle name="好_洋浦2012年公共财政执行和2013年预算表(省格式)02_国有预算表(1)" xfId="165"/>
    <cellStyle name="好_洋浦2013年公共财政执行和2014年预算表(省格式)修改" xfId="166"/>
    <cellStyle name="好_洋浦2013年公共财政执行和2014年预算表(省格式)修改_2015年政府性基金编制（总表）" xfId="167"/>
    <cellStyle name="好_洋浦2013年公共财政执行和2014年预算表(省格式)修改_2015年政府性基金编制（总表）(5)" xfId="168"/>
    <cellStyle name="好_洋浦2013年公共财政执行和2014年预算表(省格式)修改_2015年政府性基金编制（总表）(5)_2015年报人大预算表样（洋浦)(1)" xfId="169"/>
    <cellStyle name="好_洋浦2013年公共财政执行和2014年预算表(省格式)修改_2015年政府性基金编制（总表）(6)" xfId="170"/>
    <cellStyle name="好_洋浦2013年公共财政执行和2014年预算表(省格式)修改_2015年政府性基金编制（总表）(6)_2015年报人大预算表样（洋浦)(1)" xfId="171"/>
    <cellStyle name="好_洋浦2013年公共财政执行和2014年预算表(省格式)修改_2015年政府性基金编制（总表）_2015年报人大预算表样（洋浦)(1)" xfId="172"/>
    <cellStyle name="好_洋浦2013年公共财政执行和2014年预算表(省格式)修改_基金（150122）" xfId="173"/>
    <cellStyle name="好_洋浦2013年公共财政执行和2014年预算表(省格式)修改_基金预算（2015年" xfId="174"/>
    <cellStyle name="好_洋浦2013年公共财政执行和2014年预算表(省格式)修改_基金预算（2015年_2015年报人大预算表样（洋浦)(1)" xfId="175"/>
    <cellStyle name="好_洋浦2013年公共财政执行和2014年预算表(省格式)修改_基金预算表（1-18）" xfId="176"/>
    <cellStyle name="好_洋浦2013年公共财政执行和2014年预算表(省格式)修改_基金预算表（1-18）_2015年报人大预算表样（洋浦)(1)" xfId="177"/>
    <cellStyle name="好_洋浦2013年公共财政执行和2014年预算表(省格式)修改_基金预算表)" xfId="178"/>
    <cellStyle name="好_洋浦2013年公共财政执行和2014年预算表(省格式)修改_基金预算表)_2015年报人大预算表样（洋浦)(1)" xfId="179"/>
    <cellStyle name="好_洋浦2013年公共财政执行和2014年预算表(省格式)修改_社保基金预算表1.20改" xfId="180"/>
    <cellStyle name="好_洋浦2014年公共财政执行" xfId="181"/>
    <cellStyle name="好_洋浦2014年公共财政执行和2015年预算表(省格式)(1)" xfId="182"/>
    <cellStyle name="好_洋浦2014年公共财政执行和2015年预算表(省格式)(1)_2015年报人大预算表样（洋浦)(1)" xfId="183"/>
    <cellStyle name="好_预算局未分配指标" xfId="184"/>
    <cellStyle name="好_预算局未分配指标_2015年政府性基金编制（总表）" xfId="185"/>
    <cellStyle name="好_预算局未分配指标_2015年政府性基金编制（总表）(5)" xfId="186"/>
    <cellStyle name="好_预算局未分配指标_2015年政府性基金编制（总表）(5)_2015年报人大预算表样（洋浦)(1)" xfId="187"/>
    <cellStyle name="好_预算局未分配指标_2015年政府性基金编制（总表）(6)" xfId="188"/>
    <cellStyle name="好_预算局未分配指标_2015年政府性基金编制（总表）(6)_2015年报人大预算表样（洋浦)(1)" xfId="189"/>
    <cellStyle name="好_预算局未分配指标_2015年政府性基金编制（总表）_2015年报人大预算表样（洋浦)(1)" xfId="190"/>
    <cellStyle name="好_预算局未分配指标_备选项目（1.12报省政府）" xfId="191"/>
    <cellStyle name="好_预算局未分配指标_基金（150122）" xfId="192"/>
    <cellStyle name="好_预算局未分配指标_基金预算（2015年" xfId="193"/>
    <cellStyle name="好_预算局未分配指标_基金预算（2015年_2015年报人大预算表样（洋浦)(1)" xfId="194"/>
    <cellStyle name="好_预算局未分配指标_基金预算表（1-18）" xfId="195"/>
    <cellStyle name="好_预算局未分配指标_基金预算表（1-18）_2015年报人大预算表样（洋浦)(1)" xfId="196"/>
    <cellStyle name="好_预算局未分配指标_基金预算表)" xfId="197"/>
    <cellStyle name="好_预算局未分配指标_基金预算表)_2015年报人大预算表样（洋浦)(1)" xfId="198"/>
    <cellStyle name="好_预算局未分配指标_社保基金预算表1.20改" xfId="199"/>
    <cellStyle name="汇总" xfId="200"/>
    <cellStyle name="汇总 2" xfId="201"/>
    <cellStyle name="Currency" xfId="202"/>
    <cellStyle name="货币 2" xfId="203"/>
    <cellStyle name="Currency [0]" xfId="204"/>
    <cellStyle name="计算" xfId="205"/>
    <cellStyle name="计算 2" xfId="206"/>
    <cellStyle name="检查单元格" xfId="207"/>
    <cellStyle name="检查单元格 2" xfId="208"/>
    <cellStyle name="解释性文本" xfId="209"/>
    <cellStyle name="解释性文本 2" xfId="210"/>
    <cellStyle name="警告文本" xfId="211"/>
    <cellStyle name="警告文本 2" xfId="212"/>
    <cellStyle name="链接单元格" xfId="213"/>
    <cellStyle name="链接单元格 2" xfId="214"/>
    <cellStyle name="普通_97-917" xfId="215"/>
    <cellStyle name="千分位[0]_laroux" xfId="216"/>
    <cellStyle name="千分位_97-917" xfId="217"/>
    <cellStyle name="千位[0]_1" xfId="218"/>
    <cellStyle name="千位_1" xfId="219"/>
    <cellStyle name="Comma" xfId="220"/>
    <cellStyle name="Comma [0]" xfId="221"/>
    <cellStyle name="强调文字颜色 1" xfId="222"/>
    <cellStyle name="强调文字颜色 2" xfId="223"/>
    <cellStyle name="强调文字颜色 3" xfId="224"/>
    <cellStyle name="强调文字颜色 4" xfId="225"/>
    <cellStyle name="强调文字颜色 5" xfId="226"/>
    <cellStyle name="强调文字颜色 6" xfId="227"/>
    <cellStyle name="适中" xfId="228"/>
    <cellStyle name="适中 2" xfId="229"/>
    <cellStyle name="输出" xfId="230"/>
    <cellStyle name="输出 2" xfId="231"/>
    <cellStyle name="输入" xfId="232"/>
    <cellStyle name="输入 2" xfId="233"/>
    <cellStyle name="说明文本" xfId="234"/>
    <cellStyle name="无色" xfId="235"/>
    <cellStyle name="样式 1" xfId="236"/>
    <cellStyle name="注释" xfId="237"/>
    <cellStyle name="注释 2" xfId="238"/>
    <cellStyle name="着色 1" xfId="239"/>
    <cellStyle name="着色 2" xfId="240"/>
    <cellStyle name="着色 3" xfId="241"/>
    <cellStyle name="着色 4" xfId="242"/>
    <cellStyle name="着色 5" xfId="243"/>
    <cellStyle name="着色 6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showGridLines="0" showZeros="0" tabSelected="1" zoomScaleSheetLayoutView="100" zoomScalePageLayoutView="0" workbookViewId="0" topLeftCell="A1">
      <selection activeCell="A4" sqref="A4"/>
    </sheetView>
  </sheetViews>
  <sheetFormatPr defaultColWidth="9.16015625" defaultRowHeight="11.25"/>
  <cols>
    <col min="1" max="3" width="20" style="239" customWidth="1"/>
    <col min="4" max="246" width="9.16015625" style="239" customWidth="1"/>
  </cols>
  <sheetData>
    <row r="1" spans="1:246" s="238" customFormat="1" ht="30" customHeight="1">
      <c r="A1" s="240" t="s">
        <v>542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</row>
    <row r="2" spans="1:3" ht="30" customHeight="1">
      <c r="A2" s="242"/>
      <c r="B2" s="242"/>
      <c r="C2" s="242"/>
    </row>
    <row r="3" spans="1:8" ht="55.5" customHeight="1">
      <c r="A3" s="256" t="s">
        <v>569</v>
      </c>
      <c r="B3" s="256"/>
      <c r="C3" s="256"/>
      <c r="D3" s="256"/>
      <c r="E3" s="257"/>
      <c r="F3" s="257"/>
      <c r="G3" s="256"/>
      <c r="H3" s="256"/>
    </row>
    <row r="4" spans="1:8" ht="11.25" customHeight="1">
      <c r="A4" s="243"/>
      <c r="B4" s="243"/>
      <c r="C4" s="243"/>
      <c r="D4" s="243"/>
      <c r="E4" s="244"/>
      <c r="F4" s="244"/>
      <c r="G4" s="243"/>
      <c r="H4" s="243"/>
    </row>
    <row r="6" spans="1:8" ht="46.5">
      <c r="A6" s="258"/>
      <c r="B6" s="258"/>
      <c r="C6" s="258"/>
      <c r="D6" s="258"/>
      <c r="E6" s="259"/>
      <c r="F6" s="259"/>
      <c r="G6" s="258"/>
      <c r="H6" s="258"/>
    </row>
    <row r="7" spans="5:6" ht="14.25">
      <c r="E7" s="245"/>
      <c r="F7" s="245"/>
    </row>
    <row r="8" spans="5:6" ht="18.75" customHeight="1">
      <c r="E8" s="245"/>
      <c r="F8" s="245"/>
    </row>
    <row r="9" spans="5:6" ht="30" customHeight="1">
      <c r="E9" s="245"/>
      <c r="F9" s="245"/>
    </row>
    <row r="10" spans="5:6" ht="72" customHeight="1">
      <c r="E10" s="245"/>
      <c r="F10" s="245"/>
    </row>
    <row r="11" spans="5:6" ht="216" customHeight="1">
      <c r="E11" s="245"/>
      <c r="F11" s="245"/>
    </row>
    <row r="12" spans="1:8" ht="48" customHeight="1">
      <c r="A12" s="260" t="s">
        <v>3</v>
      </c>
      <c r="B12" s="260"/>
      <c r="C12" s="260"/>
      <c r="D12" s="260"/>
      <c r="E12" s="261"/>
      <c r="F12" s="261"/>
      <c r="G12" s="260"/>
      <c r="H12" s="260"/>
    </row>
    <row r="13" spans="1:8" ht="36" customHeight="1">
      <c r="A13" s="262" t="s">
        <v>362</v>
      </c>
      <c r="B13" s="262"/>
      <c r="C13" s="262"/>
      <c r="D13" s="262"/>
      <c r="E13" s="262"/>
      <c r="F13" s="262"/>
      <c r="G13" s="262"/>
      <c r="H13" s="262"/>
    </row>
    <row r="14" spans="5:6" ht="14.25">
      <c r="E14" s="245"/>
      <c r="F14" s="245"/>
    </row>
    <row r="15" spans="5:6" ht="14.25">
      <c r="E15" s="245"/>
      <c r="F15" s="245"/>
    </row>
    <row r="16" spans="5:6" ht="14.25">
      <c r="E16" s="245"/>
      <c r="F16" s="245"/>
    </row>
    <row r="17" spans="5:6" ht="14.25">
      <c r="E17" s="245"/>
      <c r="F17" s="245"/>
    </row>
    <row r="18" spans="5:6" ht="14.25">
      <c r="E18" s="245"/>
      <c r="F18" s="245"/>
    </row>
    <row r="19" spans="5:6" ht="14.25">
      <c r="E19" s="245"/>
      <c r="F19" s="245"/>
    </row>
    <row r="20" spans="5:6" ht="14.25">
      <c r="E20" s="245"/>
      <c r="F20" s="245"/>
    </row>
    <row r="21" spans="5:6" ht="14.25">
      <c r="E21" s="245"/>
      <c r="F21" s="245"/>
    </row>
    <row r="22" spans="5:6" ht="14.25">
      <c r="E22" s="245"/>
      <c r="F22" s="245"/>
    </row>
    <row r="23" spans="5:6" ht="14.25">
      <c r="E23" s="245"/>
      <c r="F23" s="245"/>
    </row>
    <row r="24" spans="5:6" ht="14.25">
      <c r="E24" s="245"/>
      <c r="F24" s="245"/>
    </row>
    <row r="25" spans="5:6" ht="14.25">
      <c r="E25" s="245"/>
      <c r="F25" s="245"/>
    </row>
    <row r="26" spans="5:6" ht="14.25">
      <c r="E26" s="245"/>
      <c r="F26" s="245"/>
    </row>
    <row r="27" spans="5:6" ht="14.25">
      <c r="E27" s="245"/>
      <c r="F27" s="245"/>
    </row>
    <row r="28" spans="5:6" ht="14.25">
      <c r="E28" s="245"/>
      <c r="F28" s="245"/>
    </row>
    <row r="29" spans="5:6" ht="14.25">
      <c r="E29" s="245"/>
      <c r="F29" s="245"/>
    </row>
    <row r="30" spans="5:6" ht="14.25">
      <c r="E30" s="245"/>
      <c r="F30" s="245"/>
    </row>
    <row r="31" spans="5:6" ht="14.25">
      <c r="E31" s="245"/>
      <c r="F31" s="245"/>
    </row>
    <row r="32" spans="5:6" ht="14.25">
      <c r="E32" s="245"/>
      <c r="F32" s="245"/>
    </row>
    <row r="33" spans="5:6" ht="14.25">
      <c r="E33" s="245"/>
      <c r="F33" s="245"/>
    </row>
    <row r="34" spans="5:6" ht="14.25">
      <c r="E34" s="245"/>
      <c r="F34" s="245"/>
    </row>
    <row r="35" spans="5:6" ht="14.25">
      <c r="E35" s="245"/>
      <c r="F35" s="245"/>
    </row>
    <row r="36" spans="5:6" ht="14.25">
      <c r="E36" s="245"/>
      <c r="F36" s="245"/>
    </row>
    <row r="37" spans="5:6" ht="14.25">
      <c r="E37" s="245"/>
      <c r="F37" s="245"/>
    </row>
    <row r="38" spans="5:6" ht="14.25">
      <c r="E38" s="245"/>
      <c r="F38" s="245"/>
    </row>
    <row r="39" spans="5:6" ht="14.25">
      <c r="E39" s="245"/>
      <c r="F39" s="245"/>
    </row>
    <row r="40" spans="5:6" ht="14.25">
      <c r="E40" s="245"/>
      <c r="F40" s="245"/>
    </row>
    <row r="41" spans="5:6" ht="14.25">
      <c r="E41" s="245"/>
      <c r="F41" s="245"/>
    </row>
    <row r="42" spans="5:6" ht="14.25">
      <c r="E42" s="245"/>
      <c r="F42" s="245"/>
    </row>
    <row r="43" spans="5:6" ht="14.25">
      <c r="E43" s="245"/>
      <c r="F43" s="245"/>
    </row>
    <row r="44" spans="5:6" ht="14.25">
      <c r="E44" s="245"/>
      <c r="F44" s="245"/>
    </row>
    <row r="45" spans="5:6" ht="14.25">
      <c r="E45" s="245"/>
      <c r="F45" s="245"/>
    </row>
    <row r="46" spans="5:6" ht="14.25">
      <c r="E46" s="245"/>
      <c r="F46" s="245"/>
    </row>
    <row r="47" spans="5:6" ht="14.25">
      <c r="E47" s="245"/>
      <c r="F47" s="245"/>
    </row>
    <row r="48" spans="5:6" ht="14.25">
      <c r="E48" s="245"/>
      <c r="F48" s="245"/>
    </row>
    <row r="49" spans="5:6" ht="14.25">
      <c r="E49" s="245"/>
      <c r="F49" s="245"/>
    </row>
    <row r="50" spans="5:6" ht="14.25">
      <c r="E50" s="245"/>
      <c r="F50" s="245"/>
    </row>
    <row r="51" spans="5:6" ht="14.25">
      <c r="E51" s="245"/>
      <c r="F51" s="245"/>
    </row>
    <row r="52" spans="5:6" ht="14.25">
      <c r="E52" s="245"/>
      <c r="F52" s="245"/>
    </row>
  </sheetData>
  <sheetProtection/>
  <mergeCells count="4">
    <mergeCell ref="A3:H3"/>
    <mergeCell ref="A6:H6"/>
    <mergeCell ref="A12:H12"/>
    <mergeCell ref="A13:H1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4"/>
  <sheetViews>
    <sheetView showZeros="0" zoomScaleSheetLayoutView="100" zoomScalePageLayoutView="0" workbookViewId="0" topLeftCell="A1">
      <selection activeCell="I9" sqref="I9"/>
    </sheetView>
  </sheetViews>
  <sheetFormatPr defaultColWidth="12" defaultRowHeight="11.25"/>
  <cols>
    <col min="1" max="1" width="49.66015625" style="123" customWidth="1"/>
    <col min="2" max="2" width="15.33203125" style="6" customWidth="1"/>
    <col min="3" max="3" width="14.66015625" style="122" customWidth="1"/>
    <col min="4" max="4" width="14.16015625" style="6" customWidth="1"/>
    <col min="5" max="5" width="11" style="7" customWidth="1"/>
    <col min="6" max="6" width="12.16015625" style="8" customWidth="1"/>
    <col min="7" max="7" width="12" style="123" hidden="1" customWidth="1"/>
    <col min="8" max="236" width="12" style="123" customWidth="1"/>
    <col min="237" max="244" width="12" style="68" customWidth="1"/>
  </cols>
  <sheetData>
    <row r="1" ht="18" customHeight="1">
      <c r="A1" s="22" t="s">
        <v>550</v>
      </c>
    </row>
    <row r="2" spans="1:244" s="116" customFormat="1" ht="28.5" customHeight="1">
      <c r="A2" s="295" t="s">
        <v>617</v>
      </c>
      <c r="B2" s="295"/>
      <c r="C2" s="295"/>
      <c r="D2" s="296"/>
      <c r="E2" s="297"/>
      <c r="F2" s="295"/>
      <c r="IC2" s="144"/>
      <c r="ID2" s="144"/>
      <c r="IE2" s="144"/>
      <c r="IF2" s="144"/>
      <c r="IG2" s="144"/>
      <c r="IH2" s="144"/>
      <c r="II2" s="144"/>
      <c r="IJ2" s="144"/>
    </row>
    <row r="3" spans="1:6" s="117" customFormat="1" ht="18" customHeight="1">
      <c r="A3" s="23"/>
      <c r="B3" s="24"/>
      <c r="C3" s="146"/>
      <c r="D3" s="147"/>
      <c r="E3" s="148"/>
      <c r="F3" s="149" t="s">
        <v>73</v>
      </c>
    </row>
    <row r="4" spans="1:244" s="118" customFormat="1" ht="24.75" customHeight="1">
      <c r="A4" s="299" t="s">
        <v>284</v>
      </c>
      <c r="B4" s="268" t="s">
        <v>75</v>
      </c>
      <c r="C4" s="300" t="s">
        <v>317</v>
      </c>
      <c r="D4" s="269" t="s">
        <v>39</v>
      </c>
      <c r="E4" s="264" t="s">
        <v>39</v>
      </c>
      <c r="F4" s="265"/>
      <c r="IC4" s="145"/>
      <c r="ID4" s="145"/>
      <c r="IE4" s="145"/>
      <c r="IF4" s="145"/>
      <c r="IG4" s="145"/>
      <c r="IH4" s="145"/>
      <c r="II4" s="145"/>
      <c r="IJ4" s="145"/>
    </row>
    <row r="5" spans="1:244" s="118" customFormat="1" ht="57.75" customHeight="1">
      <c r="A5" s="299"/>
      <c r="B5" s="268"/>
      <c r="C5" s="300"/>
      <c r="D5" s="269"/>
      <c r="E5" s="124" t="s">
        <v>318</v>
      </c>
      <c r="F5" s="56" t="s">
        <v>605</v>
      </c>
      <c r="IC5" s="145"/>
      <c r="ID5" s="145"/>
      <c r="IE5" s="145"/>
      <c r="IF5" s="145"/>
      <c r="IG5" s="145"/>
      <c r="IH5" s="145"/>
      <c r="II5" s="145"/>
      <c r="IJ5" s="145"/>
    </row>
    <row r="6" spans="1:244" s="116" customFormat="1" ht="18" customHeight="1">
      <c r="A6" s="13" t="s">
        <v>292</v>
      </c>
      <c r="B6" s="143">
        <f>SUM(B7:B23)</f>
        <v>153889</v>
      </c>
      <c r="C6" s="143">
        <f>SUM(C7:C23)</f>
        <v>153889</v>
      </c>
      <c r="D6" s="143">
        <f>SUM(D7:D23)</f>
        <v>108387</v>
      </c>
      <c r="E6" s="150">
        <f>D6/C6*100</f>
        <v>70.4</v>
      </c>
      <c r="F6" s="150">
        <f>(D6-G6)/G6*100</f>
        <v>-75.3</v>
      </c>
      <c r="G6" s="143">
        <f>SUM(G7:G23)</f>
        <v>438725</v>
      </c>
      <c r="IC6" s="144"/>
      <c r="ID6" s="144"/>
      <c r="IE6" s="144"/>
      <c r="IF6" s="144"/>
      <c r="IG6" s="144"/>
      <c r="IH6" s="144"/>
      <c r="II6" s="144"/>
      <c r="IJ6" s="144"/>
    </row>
    <row r="7" spans="1:7" ht="17.25" customHeight="1">
      <c r="A7" s="25" t="s">
        <v>285</v>
      </c>
      <c r="B7" s="26"/>
      <c r="C7" s="26"/>
      <c r="D7" s="27"/>
      <c r="E7" s="150"/>
      <c r="F7" s="150"/>
      <c r="G7" s="27"/>
    </row>
    <row r="8" spans="1:7" ht="17.25" customHeight="1">
      <c r="A8" s="25" t="s">
        <v>294</v>
      </c>
      <c r="B8" s="151"/>
      <c r="C8" s="151"/>
      <c r="D8" s="28"/>
      <c r="E8" s="150"/>
      <c r="F8" s="161"/>
      <c r="G8" s="28"/>
    </row>
    <row r="9" spans="1:7" ht="17.25" customHeight="1">
      <c r="A9" s="152" t="s">
        <v>295</v>
      </c>
      <c r="B9" s="151"/>
      <c r="C9" s="151"/>
      <c r="D9" s="28"/>
      <c r="E9" s="150"/>
      <c r="F9" s="150"/>
      <c r="G9" s="28"/>
    </row>
    <row r="10" spans="1:7" ht="17.25" customHeight="1">
      <c r="A10" s="153" t="s">
        <v>297</v>
      </c>
      <c r="B10" s="154"/>
      <c r="C10" s="154"/>
      <c r="D10" s="155"/>
      <c r="E10" s="150"/>
      <c r="F10" s="150"/>
      <c r="G10" s="155"/>
    </row>
    <row r="11" spans="1:7" ht="17.25" customHeight="1">
      <c r="A11" s="25" t="s">
        <v>298</v>
      </c>
      <c r="B11" s="15"/>
      <c r="C11" s="15"/>
      <c r="D11" s="29"/>
      <c r="E11" s="150"/>
      <c r="F11" s="150"/>
      <c r="G11" s="29"/>
    </row>
    <row r="12" spans="1:7" ht="17.25" customHeight="1">
      <c r="A12" s="25" t="s">
        <v>300</v>
      </c>
      <c r="B12" s="151"/>
      <c r="C12" s="151"/>
      <c r="D12" s="28"/>
      <c r="E12" s="150"/>
      <c r="F12" s="150"/>
      <c r="G12" s="28"/>
    </row>
    <row r="13" spans="1:7" ht="17.25" customHeight="1">
      <c r="A13" s="25" t="s">
        <v>302</v>
      </c>
      <c r="B13" s="151">
        <v>4840</v>
      </c>
      <c r="C13" s="151">
        <v>4840</v>
      </c>
      <c r="D13" s="151">
        <v>2372</v>
      </c>
      <c r="E13" s="150">
        <f>D13/C13*100</f>
        <v>49</v>
      </c>
      <c r="F13" s="150">
        <f>(D13-G13)/G13*100</f>
        <v>-82.1</v>
      </c>
      <c r="G13" s="151">
        <v>13287</v>
      </c>
    </row>
    <row r="14" spans="1:7" ht="17.25" customHeight="1">
      <c r="A14" s="25" t="s">
        <v>304</v>
      </c>
      <c r="B14" s="151">
        <v>1039</v>
      </c>
      <c r="C14" s="151">
        <v>1039</v>
      </c>
      <c r="D14" s="151">
        <v>282</v>
      </c>
      <c r="E14" s="150">
        <f>D14/C14*100</f>
        <v>27.1</v>
      </c>
      <c r="F14" s="150">
        <f>(D14-G14)/G14*100</f>
        <v>-84.9</v>
      </c>
      <c r="G14" s="151">
        <v>1868</v>
      </c>
    </row>
    <row r="15" spans="1:7" ht="17.25" customHeight="1">
      <c r="A15" s="25" t="s">
        <v>305</v>
      </c>
      <c r="B15" s="151">
        <v>136610</v>
      </c>
      <c r="C15" s="151">
        <v>136610</v>
      </c>
      <c r="D15" s="151">
        <v>70076</v>
      </c>
      <c r="E15" s="150">
        <f>D15/C15*100</f>
        <v>51.3</v>
      </c>
      <c r="F15" s="150">
        <f>(D15-G15)/G15*100</f>
        <v>-80.9</v>
      </c>
      <c r="G15" s="151">
        <v>366437</v>
      </c>
    </row>
    <row r="16" spans="1:7" ht="17.25" customHeight="1">
      <c r="A16" s="25" t="s">
        <v>306</v>
      </c>
      <c r="B16" s="151"/>
      <c r="C16" s="151"/>
      <c r="D16" s="151"/>
      <c r="E16" s="150"/>
      <c r="F16" s="150"/>
      <c r="G16" s="151"/>
    </row>
    <row r="17" spans="1:7" ht="17.25" customHeight="1">
      <c r="A17" s="25" t="s">
        <v>526</v>
      </c>
      <c r="B17" s="151">
        <v>9700</v>
      </c>
      <c r="C17" s="151">
        <v>9700</v>
      </c>
      <c r="D17" s="151">
        <v>33699</v>
      </c>
      <c r="E17" s="150">
        <f>D17/C17*100</f>
        <v>347.4</v>
      </c>
      <c r="F17" s="150">
        <f>(D17-G17)/G17*100</f>
        <v>-39.3</v>
      </c>
      <c r="G17" s="151">
        <v>55555</v>
      </c>
    </row>
    <row r="18" spans="1:7" ht="17.25" customHeight="1">
      <c r="A18" s="156" t="s">
        <v>307</v>
      </c>
      <c r="B18" s="151"/>
      <c r="C18" s="151"/>
      <c r="D18" s="27"/>
      <c r="E18" s="150"/>
      <c r="F18" s="150"/>
      <c r="G18" s="27"/>
    </row>
    <row r="19" spans="1:7" ht="17.25" customHeight="1">
      <c r="A19" s="25" t="s">
        <v>308</v>
      </c>
      <c r="B19" s="151"/>
      <c r="C19" s="151"/>
      <c r="D19" s="27"/>
      <c r="E19" s="150"/>
      <c r="F19" s="150"/>
      <c r="G19" s="27"/>
    </row>
    <row r="20" spans="1:7" ht="17.25" customHeight="1">
      <c r="A20" s="157" t="s">
        <v>309</v>
      </c>
      <c r="B20" s="151"/>
      <c r="C20" s="151"/>
      <c r="D20" s="27"/>
      <c r="E20" s="150"/>
      <c r="F20" s="150"/>
      <c r="G20" s="27"/>
    </row>
    <row r="21" spans="1:7" ht="17.25" customHeight="1">
      <c r="A21" s="158" t="s">
        <v>527</v>
      </c>
      <c r="B21" s="154">
        <v>1700</v>
      </c>
      <c r="C21" s="154">
        <v>1700</v>
      </c>
      <c r="D21" s="154">
        <v>1958</v>
      </c>
      <c r="E21" s="150">
        <f>D21/C21*100</f>
        <v>115.2</v>
      </c>
      <c r="F21" s="150">
        <f>(D21-G21)/G21*100</f>
        <v>24.1</v>
      </c>
      <c r="G21" s="154">
        <v>1578</v>
      </c>
    </row>
    <row r="22" spans="1:7" ht="30" customHeight="1">
      <c r="A22" s="152" t="s">
        <v>310</v>
      </c>
      <c r="B22" s="26"/>
      <c r="C22" s="26"/>
      <c r="D22" s="27"/>
      <c r="E22" s="150"/>
      <c r="F22" s="150"/>
      <c r="G22" s="27"/>
    </row>
    <row r="23" spans="1:7" ht="17.25" customHeight="1">
      <c r="A23" s="30" t="s">
        <v>311</v>
      </c>
      <c r="B23" s="27"/>
      <c r="C23" s="26"/>
      <c r="D23" s="27"/>
      <c r="E23" s="150"/>
      <c r="F23" s="150"/>
      <c r="G23" s="27"/>
    </row>
    <row r="24" spans="1:244" s="119" customFormat="1" ht="18" customHeight="1">
      <c r="A24" s="31" t="s">
        <v>528</v>
      </c>
      <c r="B24" s="159"/>
      <c r="C24" s="32"/>
      <c r="D24" s="159">
        <v>98055</v>
      </c>
      <c r="E24" s="150"/>
      <c r="F24" s="150">
        <f>(D24-G24)/G24*100</f>
        <v>-34.6</v>
      </c>
      <c r="G24" s="159">
        <v>149940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44"/>
      <c r="ID24" s="144"/>
      <c r="IE24" s="144"/>
      <c r="IF24" s="144"/>
      <c r="IG24" s="144"/>
      <c r="IH24" s="144"/>
      <c r="II24" s="144"/>
      <c r="IJ24" s="144"/>
    </row>
    <row r="25" spans="1:244" s="119" customFormat="1" ht="18" customHeight="1">
      <c r="A25" s="31" t="s">
        <v>61</v>
      </c>
      <c r="B25" s="160">
        <f>SUM(B26:B29)</f>
        <v>36408</v>
      </c>
      <c r="C25" s="160">
        <f>SUM(C26:C29)</f>
        <v>36408</v>
      </c>
      <c r="D25" s="160">
        <f>SUM(D26:D29)</f>
        <v>45789</v>
      </c>
      <c r="E25" s="150">
        <f>D25/C25*100</f>
        <v>125.8</v>
      </c>
      <c r="F25" s="150">
        <f>(D25-G25)/G25*100</f>
        <v>-80.8</v>
      </c>
      <c r="G25" s="160">
        <f>SUM(G26:G29)</f>
        <v>238378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44"/>
      <c r="ID25" s="144"/>
      <c r="IE25" s="144"/>
      <c r="IF25" s="144"/>
      <c r="IG25" s="144"/>
      <c r="IH25" s="144"/>
      <c r="II25" s="144"/>
      <c r="IJ25" s="144"/>
    </row>
    <row r="26" spans="1:7" ht="18" customHeight="1">
      <c r="A26" s="30" t="s">
        <v>288</v>
      </c>
      <c r="B26" s="33"/>
      <c r="C26" s="26"/>
      <c r="D26" s="33">
        <v>9381</v>
      </c>
      <c r="E26" s="150"/>
      <c r="F26" s="150">
        <f>(D26-G26)/G26*100</f>
        <v>-52.7</v>
      </c>
      <c r="G26" s="33">
        <v>19841</v>
      </c>
    </row>
    <row r="27" spans="1:7" ht="18" customHeight="1">
      <c r="A27" s="34" t="s">
        <v>313</v>
      </c>
      <c r="B27" s="33"/>
      <c r="C27" s="26"/>
      <c r="D27" s="33"/>
      <c r="E27" s="150"/>
      <c r="F27" s="150"/>
      <c r="G27" s="33"/>
    </row>
    <row r="28" spans="1:7" ht="18" customHeight="1">
      <c r="A28" s="30" t="s">
        <v>314</v>
      </c>
      <c r="B28" s="33">
        <v>36408</v>
      </c>
      <c r="C28" s="26">
        <v>36408</v>
      </c>
      <c r="D28" s="33">
        <v>36408</v>
      </c>
      <c r="E28" s="150">
        <f>D28/C28*100</f>
        <v>100</v>
      </c>
      <c r="F28" s="150">
        <f>(D28-G28)/G28*100</f>
        <v>-83.3</v>
      </c>
      <c r="G28" s="33">
        <v>218537</v>
      </c>
    </row>
    <row r="29" spans="1:7" ht="18" customHeight="1">
      <c r="A29" s="30" t="s">
        <v>315</v>
      </c>
      <c r="B29" s="26"/>
      <c r="C29" s="26">
        <v>0</v>
      </c>
      <c r="D29" s="29"/>
      <c r="E29" s="150"/>
      <c r="F29" s="150"/>
      <c r="G29" s="29"/>
    </row>
    <row r="30" spans="1:244" s="116" customFormat="1" ht="18" customHeight="1">
      <c r="A30" s="162" t="s">
        <v>290</v>
      </c>
      <c r="B30" s="143">
        <f>B6+B24+B25</f>
        <v>190297</v>
      </c>
      <c r="C30" s="143">
        <f>C6+C24+C25</f>
        <v>190297</v>
      </c>
      <c r="D30" s="143">
        <f>D6+D24+D25</f>
        <v>252231</v>
      </c>
      <c r="E30" s="150">
        <f>D30/C30*100</f>
        <v>132.5</v>
      </c>
      <c r="F30" s="150">
        <f>(D30-G30)/G30*100</f>
        <v>-69.5</v>
      </c>
      <c r="G30" s="143">
        <f>G6+G24+G25</f>
        <v>827043</v>
      </c>
      <c r="IC30" s="144"/>
      <c r="ID30" s="144"/>
      <c r="IE30" s="144"/>
      <c r="IF30" s="144"/>
      <c r="IG30" s="144"/>
      <c r="IH30" s="144"/>
      <c r="II30" s="144"/>
      <c r="IJ30" s="144"/>
    </row>
    <row r="31" spans="1:6" s="123" customFormat="1" ht="43.5" customHeight="1">
      <c r="A31" s="298"/>
      <c r="B31" s="298"/>
      <c r="C31" s="298"/>
      <c r="D31" s="298"/>
      <c r="E31" s="298"/>
      <c r="F31" s="298"/>
    </row>
    <row r="32" ht="14.25" customHeight="1">
      <c r="A32" s="120"/>
    </row>
    <row r="34" spans="1:6" s="120" customFormat="1" ht="40.5" customHeight="1">
      <c r="A34" s="123"/>
      <c r="B34" s="6"/>
      <c r="C34" s="122"/>
      <c r="D34" s="6"/>
      <c r="E34" s="7"/>
      <c r="F34" s="8"/>
    </row>
    <row r="35" ht="14.25" customHeight="1"/>
  </sheetData>
  <sheetProtection/>
  <mergeCells count="7">
    <mergeCell ref="A2:F2"/>
    <mergeCell ref="E4:F4"/>
    <mergeCell ref="A31:F31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14" useFirstPageNumber="1" fitToHeight="1" fitToWidth="1" horizontalDpi="600" verticalDpi="600" orientation="portrait" paperSize="9" scale="91" r:id="rId1"/>
  <headerFooter alignWithMargins="0">
    <oddFooter>&amp;C第 &amp;P 页 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L44"/>
  <sheetViews>
    <sheetView showZeros="0" zoomScaleSheetLayoutView="100" zoomScalePageLayoutView="0" workbookViewId="0" topLeftCell="A1">
      <selection activeCell="F35" sqref="F35"/>
    </sheetView>
  </sheetViews>
  <sheetFormatPr defaultColWidth="12" defaultRowHeight="11.25"/>
  <cols>
    <col min="1" max="1" width="47.5" style="120" customWidth="1"/>
    <col min="2" max="2" width="16.5" style="121" customWidth="1"/>
    <col min="3" max="4" width="16.5" style="122" customWidth="1"/>
    <col min="5" max="5" width="10.66015625" style="8" customWidth="1"/>
    <col min="6" max="6" width="13.83203125" style="8" customWidth="1"/>
    <col min="7" max="7" width="12" style="123" hidden="1" customWidth="1"/>
    <col min="8" max="238" width="12" style="123" customWidth="1"/>
    <col min="239" max="246" width="12" style="68" customWidth="1"/>
  </cols>
  <sheetData>
    <row r="1" spans="1:5" ht="18" customHeight="1">
      <c r="A1" s="3" t="s">
        <v>551</v>
      </c>
      <c r="B1" s="6"/>
      <c r="D1" s="6"/>
      <c r="E1" s="7"/>
    </row>
    <row r="2" spans="1:246" s="116" customFormat="1" ht="21" customHeight="1">
      <c r="A2" s="301" t="s">
        <v>619</v>
      </c>
      <c r="B2" s="295"/>
      <c r="C2" s="295"/>
      <c r="D2" s="296"/>
      <c r="E2" s="297"/>
      <c r="F2" s="295"/>
      <c r="IE2" s="144"/>
      <c r="IF2" s="144"/>
      <c r="IG2" s="144"/>
      <c r="IH2" s="144"/>
      <c r="II2" s="144"/>
      <c r="IJ2" s="144"/>
      <c r="IK2" s="144"/>
      <c r="IL2" s="144"/>
    </row>
    <row r="3" spans="1:6" s="117" customFormat="1" ht="27" customHeight="1">
      <c r="A3" s="9"/>
      <c r="B3" s="10"/>
      <c r="C3" s="11"/>
      <c r="D3" s="11"/>
      <c r="E3" s="302" t="s">
        <v>73</v>
      </c>
      <c r="F3" s="302"/>
    </row>
    <row r="4" spans="1:246" s="118" customFormat="1" ht="21" customHeight="1">
      <c r="A4" s="303" t="s">
        <v>284</v>
      </c>
      <c r="B4" s="265" t="s">
        <v>75</v>
      </c>
      <c r="C4" s="300" t="s">
        <v>317</v>
      </c>
      <c r="D4" s="269" t="s">
        <v>39</v>
      </c>
      <c r="E4" s="264" t="s">
        <v>39</v>
      </c>
      <c r="F4" s="265"/>
      <c r="IE4" s="145"/>
      <c r="IF4" s="145"/>
      <c r="IG4" s="145"/>
      <c r="IH4" s="145"/>
      <c r="II4" s="145"/>
      <c r="IJ4" s="145"/>
      <c r="IK4" s="145"/>
      <c r="IL4" s="145"/>
    </row>
    <row r="5" spans="1:246" s="118" customFormat="1" ht="51" customHeight="1">
      <c r="A5" s="303"/>
      <c r="B5" s="265"/>
      <c r="C5" s="300"/>
      <c r="D5" s="269"/>
      <c r="E5" s="124" t="s">
        <v>318</v>
      </c>
      <c r="F5" s="56" t="s">
        <v>620</v>
      </c>
      <c r="IE5" s="145"/>
      <c r="IF5" s="145"/>
      <c r="IG5" s="145"/>
      <c r="IH5" s="145"/>
      <c r="II5" s="145"/>
      <c r="IJ5" s="145"/>
      <c r="IK5" s="145"/>
      <c r="IL5" s="145"/>
    </row>
    <row r="6" spans="1:246" s="116" customFormat="1" ht="18" customHeight="1">
      <c r="A6" s="125" t="s">
        <v>293</v>
      </c>
      <c r="B6" s="126">
        <f>B7+B9+B12+B20+B23+B26+B28+B30+B34+B35</f>
        <v>190160</v>
      </c>
      <c r="C6" s="126">
        <f>C7+C9+C12+C20+C23+C26+C28+C30+C34+C35</f>
        <v>204780</v>
      </c>
      <c r="D6" s="126">
        <f>D7+D9+D12+D20+D23+D26+D28+D30+D34+D35</f>
        <v>182555</v>
      </c>
      <c r="E6" s="14">
        <f>D6/C6*100</f>
        <v>89.1</v>
      </c>
      <c r="F6" s="14">
        <f>(D6-G6)/G6*100</f>
        <v>-70.4</v>
      </c>
      <c r="G6" s="126">
        <f>G7+G9+G12+G20+G23+G26+G28+G30+G34+G35</f>
        <v>617061</v>
      </c>
      <c r="IE6" s="144"/>
      <c r="IF6" s="144"/>
      <c r="IG6" s="144"/>
      <c r="IH6" s="144"/>
      <c r="II6" s="144"/>
      <c r="IJ6" s="144"/>
      <c r="IK6" s="144"/>
      <c r="IL6" s="144"/>
    </row>
    <row r="7" spans="1:7" ht="17.25" customHeight="1">
      <c r="A7" s="17" t="s">
        <v>286</v>
      </c>
      <c r="B7" s="127"/>
      <c r="C7" s="15"/>
      <c r="D7" s="15"/>
      <c r="E7" s="14"/>
      <c r="F7" s="14"/>
      <c r="G7" s="15"/>
    </row>
    <row r="8" spans="1:7" ht="30" customHeight="1">
      <c r="A8" s="128" t="s">
        <v>319</v>
      </c>
      <c r="B8" s="127"/>
      <c r="C8" s="15"/>
      <c r="D8" s="15"/>
      <c r="E8" s="14"/>
      <c r="F8" s="14"/>
      <c r="G8" s="15"/>
    </row>
    <row r="9" spans="1:7" ht="17.25" customHeight="1">
      <c r="A9" s="17" t="s">
        <v>287</v>
      </c>
      <c r="B9" s="127">
        <f>B10+B11</f>
        <v>1922</v>
      </c>
      <c r="C9" s="127">
        <f>C10+C11</f>
        <v>3342</v>
      </c>
      <c r="D9" s="127">
        <f>D10+D11</f>
        <v>1683</v>
      </c>
      <c r="E9" s="14">
        <f aca="true" t="shared" si="0" ref="E9:E42">D9/C9*100</f>
        <v>50.4</v>
      </c>
      <c r="F9" s="14">
        <f aca="true" t="shared" si="1" ref="F9:F42">(D9-G9)/G9*100</f>
        <v>19.6</v>
      </c>
      <c r="G9" s="127">
        <f>G10+G11</f>
        <v>1407</v>
      </c>
    </row>
    <row r="10" spans="1:7" ht="17.25" customHeight="1">
      <c r="A10" s="128" t="s">
        <v>320</v>
      </c>
      <c r="B10" s="127">
        <v>1902</v>
      </c>
      <c r="C10" s="15">
        <v>3322</v>
      </c>
      <c r="D10" s="15">
        <v>1663</v>
      </c>
      <c r="E10" s="14">
        <f t="shared" si="0"/>
        <v>50.1</v>
      </c>
      <c r="F10" s="14">
        <f t="shared" si="1"/>
        <v>18.2</v>
      </c>
      <c r="G10" s="15">
        <v>1407</v>
      </c>
    </row>
    <row r="11" spans="1:7" ht="17.25" customHeight="1">
      <c r="A11" s="128" t="s">
        <v>540</v>
      </c>
      <c r="B11" s="127">
        <v>20</v>
      </c>
      <c r="C11" s="127">
        <v>20</v>
      </c>
      <c r="D11" s="127">
        <v>20</v>
      </c>
      <c r="E11" s="14">
        <f t="shared" si="0"/>
        <v>100</v>
      </c>
      <c r="F11" s="14"/>
      <c r="G11" s="127"/>
    </row>
    <row r="12" spans="1:7" ht="17.25" customHeight="1">
      <c r="A12" s="17" t="s">
        <v>296</v>
      </c>
      <c r="B12" s="129">
        <f>SUM(B13:B19)</f>
        <v>176538</v>
      </c>
      <c r="C12" s="129">
        <f>SUM(C13:C19)</f>
        <v>185944</v>
      </c>
      <c r="D12" s="129">
        <f>SUM(D13:D19)</f>
        <v>170990</v>
      </c>
      <c r="E12" s="14">
        <f t="shared" si="0"/>
        <v>92</v>
      </c>
      <c r="F12" s="14">
        <f t="shared" si="1"/>
        <v>-72</v>
      </c>
      <c r="G12" s="129">
        <f>SUM(G13:G19)</f>
        <v>610457</v>
      </c>
    </row>
    <row r="13" spans="1:7" ht="36" customHeight="1">
      <c r="A13" s="128" t="s">
        <v>321</v>
      </c>
      <c r="B13" s="130">
        <v>137075</v>
      </c>
      <c r="C13" s="131">
        <v>165655</v>
      </c>
      <c r="D13" s="131">
        <v>162096</v>
      </c>
      <c r="E13" s="14">
        <f t="shared" si="0"/>
        <v>97.9</v>
      </c>
      <c r="F13" s="14">
        <f t="shared" si="1"/>
        <v>-70.5</v>
      </c>
      <c r="G13" s="131">
        <v>548661</v>
      </c>
    </row>
    <row r="14" spans="1:7" ht="36" customHeight="1">
      <c r="A14" s="128" t="s">
        <v>536</v>
      </c>
      <c r="B14" s="130">
        <v>690</v>
      </c>
      <c r="C14" s="131">
        <v>1134</v>
      </c>
      <c r="D14" s="131">
        <v>1134</v>
      </c>
      <c r="E14" s="14">
        <f t="shared" si="0"/>
        <v>100</v>
      </c>
      <c r="F14" s="14">
        <f t="shared" si="1"/>
        <v>58.2</v>
      </c>
      <c r="G14" s="131">
        <v>717</v>
      </c>
    </row>
    <row r="15" spans="1:7" ht="24" customHeight="1">
      <c r="A15" s="128" t="s">
        <v>529</v>
      </c>
      <c r="B15" s="127">
        <v>5800</v>
      </c>
      <c r="C15" s="15">
        <v>985</v>
      </c>
      <c r="D15" s="15">
        <v>273</v>
      </c>
      <c r="E15" s="14">
        <f t="shared" si="0"/>
        <v>27.7</v>
      </c>
      <c r="F15" s="14">
        <f t="shared" si="1"/>
        <v>-98.7</v>
      </c>
      <c r="G15" s="15">
        <v>21336</v>
      </c>
    </row>
    <row r="16" spans="1:7" ht="27" customHeight="1">
      <c r="A16" s="128" t="s">
        <v>322</v>
      </c>
      <c r="B16" s="127">
        <v>4232</v>
      </c>
      <c r="C16" s="15">
        <v>842</v>
      </c>
      <c r="D16" s="15">
        <v>765</v>
      </c>
      <c r="E16" s="14">
        <f t="shared" si="0"/>
        <v>90.9</v>
      </c>
      <c r="F16" s="14">
        <f t="shared" si="1"/>
        <v>672.7</v>
      </c>
      <c r="G16" s="15">
        <v>99</v>
      </c>
    </row>
    <row r="17" spans="1:7" ht="27" customHeight="1">
      <c r="A17" s="128" t="s">
        <v>537</v>
      </c>
      <c r="B17" s="127"/>
      <c r="C17" s="15"/>
      <c r="D17" s="15"/>
      <c r="E17" s="14"/>
      <c r="F17" s="14"/>
      <c r="G17" s="15">
        <v>2084</v>
      </c>
    </row>
    <row r="18" spans="1:7" ht="27" customHeight="1">
      <c r="A18" s="128" t="s">
        <v>530</v>
      </c>
      <c r="B18" s="127">
        <v>26366</v>
      </c>
      <c r="C18" s="15">
        <v>14953</v>
      </c>
      <c r="D18" s="15">
        <v>4843</v>
      </c>
      <c r="E18" s="14">
        <f t="shared" si="0"/>
        <v>32.4</v>
      </c>
      <c r="F18" s="14">
        <f t="shared" si="1"/>
        <v>-86.6</v>
      </c>
      <c r="G18" s="15">
        <v>36070</v>
      </c>
    </row>
    <row r="19" spans="1:7" ht="24" customHeight="1">
      <c r="A19" s="128" t="s">
        <v>532</v>
      </c>
      <c r="B19" s="127">
        <v>2375</v>
      </c>
      <c r="C19" s="15">
        <v>2375</v>
      </c>
      <c r="D19" s="15">
        <v>1879</v>
      </c>
      <c r="E19" s="14">
        <f t="shared" si="0"/>
        <v>79.1</v>
      </c>
      <c r="F19" s="14">
        <f t="shared" si="1"/>
        <v>26.1</v>
      </c>
      <c r="G19" s="15">
        <v>1490</v>
      </c>
    </row>
    <row r="20" spans="1:7" ht="17.25" customHeight="1">
      <c r="A20" s="17" t="s">
        <v>531</v>
      </c>
      <c r="B20" s="132">
        <f>B21+B22</f>
        <v>3133</v>
      </c>
      <c r="C20" s="132">
        <f>C21+C22</f>
        <v>3133</v>
      </c>
      <c r="D20" s="132">
        <f>D21+D22</f>
        <v>1516</v>
      </c>
      <c r="E20" s="14">
        <f t="shared" si="0"/>
        <v>48.4</v>
      </c>
      <c r="F20" s="14">
        <f t="shared" si="1"/>
        <v>146.5</v>
      </c>
      <c r="G20" s="132">
        <f>G21+G22</f>
        <v>615</v>
      </c>
    </row>
    <row r="21" spans="1:7" ht="17.25" customHeight="1">
      <c r="A21" s="17" t="s">
        <v>538</v>
      </c>
      <c r="B21" s="132">
        <v>57</v>
      </c>
      <c r="C21" s="18">
        <v>57</v>
      </c>
      <c r="D21" s="18">
        <v>56</v>
      </c>
      <c r="E21" s="14">
        <f t="shared" si="0"/>
        <v>98.2</v>
      </c>
      <c r="F21" s="14">
        <f t="shared" si="1"/>
        <v>-39.8</v>
      </c>
      <c r="G21" s="18">
        <v>93</v>
      </c>
    </row>
    <row r="22" spans="1:7" ht="30" customHeight="1">
      <c r="A22" s="128" t="s">
        <v>323</v>
      </c>
      <c r="B22" s="127">
        <v>3076</v>
      </c>
      <c r="C22" s="15">
        <v>3076</v>
      </c>
      <c r="D22" s="15">
        <v>1460</v>
      </c>
      <c r="E22" s="14">
        <f t="shared" si="0"/>
        <v>47.5</v>
      </c>
      <c r="F22" s="14">
        <f t="shared" si="1"/>
        <v>179.7</v>
      </c>
      <c r="G22" s="15">
        <v>522</v>
      </c>
    </row>
    <row r="23" spans="1:7" ht="17.25" customHeight="1">
      <c r="A23" s="17" t="s">
        <v>299</v>
      </c>
      <c r="B23" s="127">
        <f>B24</f>
        <v>468</v>
      </c>
      <c r="C23" s="127">
        <f>C24</f>
        <v>658</v>
      </c>
      <c r="D23" s="127">
        <f>D24</f>
        <v>468</v>
      </c>
      <c r="E23" s="14">
        <f t="shared" si="0"/>
        <v>71.1</v>
      </c>
      <c r="F23" s="14">
        <f t="shared" si="1"/>
        <v>408.7</v>
      </c>
      <c r="G23" s="127">
        <f>G24</f>
        <v>92</v>
      </c>
    </row>
    <row r="24" spans="1:7" ht="25.5" customHeight="1">
      <c r="A24" s="133" t="s">
        <v>324</v>
      </c>
      <c r="B24" s="127">
        <v>468</v>
      </c>
      <c r="C24" s="15">
        <v>658</v>
      </c>
      <c r="D24" s="15">
        <v>468</v>
      </c>
      <c r="E24" s="14">
        <f t="shared" si="0"/>
        <v>71.1</v>
      </c>
      <c r="F24" s="14">
        <f t="shared" si="1"/>
        <v>408.7</v>
      </c>
      <c r="G24" s="15">
        <v>92</v>
      </c>
    </row>
    <row r="25" spans="1:7" ht="17.25" customHeight="1">
      <c r="A25" s="128" t="s">
        <v>325</v>
      </c>
      <c r="B25" s="127"/>
      <c r="C25" s="15"/>
      <c r="D25" s="15"/>
      <c r="E25" s="14"/>
      <c r="F25" s="14"/>
      <c r="G25" s="15"/>
    </row>
    <row r="26" spans="1:7" ht="17.25" customHeight="1">
      <c r="A26" s="17" t="s">
        <v>301</v>
      </c>
      <c r="B26" s="127">
        <f>B27</f>
        <v>25</v>
      </c>
      <c r="C26" s="127">
        <f>C27</f>
        <v>0</v>
      </c>
      <c r="D26" s="127">
        <f>D27</f>
        <v>0</v>
      </c>
      <c r="E26" s="14"/>
      <c r="F26" s="14"/>
      <c r="G26" s="127">
        <f>G27</f>
        <v>0</v>
      </c>
    </row>
    <row r="27" spans="1:7" ht="27" customHeight="1">
      <c r="A27" s="128" t="s">
        <v>326</v>
      </c>
      <c r="B27" s="127">
        <v>25</v>
      </c>
      <c r="C27" s="15"/>
      <c r="D27" s="15"/>
      <c r="E27" s="14"/>
      <c r="F27" s="14"/>
      <c r="G27" s="15"/>
    </row>
    <row r="28" spans="1:7" ht="17.25" customHeight="1">
      <c r="A28" s="134" t="s">
        <v>303</v>
      </c>
      <c r="B28" s="127">
        <f>B29</f>
        <v>0</v>
      </c>
      <c r="C28" s="127">
        <f>C29</f>
        <v>119</v>
      </c>
      <c r="D28" s="127">
        <f>D29</f>
        <v>0</v>
      </c>
      <c r="E28" s="14">
        <f t="shared" si="0"/>
        <v>0</v>
      </c>
      <c r="F28" s="14"/>
      <c r="G28" s="127">
        <f>G29</f>
        <v>108</v>
      </c>
    </row>
    <row r="29" spans="1:7" ht="17.25" customHeight="1">
      <c r="A29" s="135" t="s">
        <v>327</v>
      </c>
      <c r="B29" s="127"/>
      <c r="C29" s="15">
        <v>119</v>
      </c>
      <c r="D29" s="15"/>
      <c r="E29" s="14">
        <f t="shared" si="0"/>
        <v>0</v>
      </c>
      <c r="F29" s="14"/>
      <c r="G29" s="15">
        <v>108</v>
      </c>
    </row>
    <row r="30" spans="1:7" ht="17.25" customHeight="1">
      <c r="A30" s="19" t="s">
        <v>533</v>
      </c>
      <c r="B30" s="136">
        <f>SUM(B31:B33)</f>
        <v>3045</v>
      </c>
      <c r="C30" s="136">
        <f>SUM(C31:C33)</f>
        <v>6459</v>
      </c>
      <c r="D30" s="136">
        <f>SUM(D31:D33)</f>
        <v>2773</v>
      </c>
      <c r="E30" s="14">
        <f t="shared" si="0"/>
        <v>42.9</v>
      </c>
      <c r="F30" s="14">
        <f t="shared" si="1"/>
        <v>-25.5</v>
      </c>
      <c r="G30" s="136">
        <f>SUM(G31:G33)</f>
        <v>3724</v>
      </c>
    </row>
    <row r="31" spans="1:7" ht="17.25" customHeight="1">
      <c r="A31" s="128" t="s">
        <v>328</v>
      </c>
      <c r="B31" s="127">
        <v>17</v>
      </c>
      <c r="C31" s="15">
        <v>26</v>
      </c>
      <c r="D31" s="15">
        <v>23</v>
      </c>
      <c r="E31" s="14">
        <f t="shared" si="0"/>
        <v>88.5</v>
      </c>
      <c r="F31" s="14">
        <f t="shared" si="1"/>
        <v>187.5</v>
      </c>
      <c r="G31" s="15">
        <v>8</v>
      </c>
    </row>
    <row r="32" spans="1:7" ht="17.25" customHeight="1">
      <c r="A32" s="128" t="s">
        <v>329</v>
      </c>
      <c r="B32" s="127">
        <v>2999</v>
      </c>
      <c r="C32" s="15">
        <v>6404</v>
      </c>
      <c r="D32" s="15">
        <v>2750</v>
      </c>
      <c r="E32" s="14">
        <f t="shared" si="0"/>
        <v>42.9</v>
      </c>
      <c r="F32" s="14">
        <f t="shared" si="1"/>
        <v>-26</v>
      </c>
      <c r="G32" s="15">
        <v>3716</v>
      </c>
    </row>
    <row r="33" spans="1:7" ht="17.25" customHeight="1">
      <c r="A33" s="128" t="s">
        <v>539</v>
      </c>
      <c r="B33" s="127">
        <v>29</v>
      </c>
      <c r="C33" s="15">
        <v>29</v>
      </c>
      <c r="D33" s="15"/>
      <c r="E33" s="14">
        <f t="shared" si="0"/>
        <v>0</v>
      </c>
      <c r="F33" s="14"/>
      <c r="G33" s="15"/>
    </row>
    <row r="34" spans="1:7" ht="17.25" customHeight="1">
      <c r="A34" s="128" t="s">
        <v>534</v>
      </c>
      <c r="B34" s="127">
        <v>5017</v>
      </c>
      <c r="C34" s="15">
        <v>5017</v>
      </c>
      <c r="D34" s="15">
        <v>5017</v>
      </c>
      <c r="E34" s="14">
        <f t="shared" si="0"/>
        <v>100</v>
      </c>
      <c r="F34" s="14">
        <f t="shared" si="1"/>
        <v>915.6</v>
      </c>
      <c r="G34" s="15">
        <v>494</v>
      </c>
    </row>
    <row r="35" spans="1:7" ht="17.25" customHeight="1">
      <c r="A35" s="128" t="s">
        <v>535</v>
      </c>
      <c r="B35" s="127">
        <v>12</v>
      </c>
      <c r="C35" s="15">
        <v>108</v>
      </c>
      <c r="D35" s="15">
        <v>108</v>
      </c>
      <c r="E35" s="14">
        <f t="shared" si="0"/>
        <v>100</v>
      </c>
      <c r="F35" s="14">
        <f t="shared" si="1"/>
        <v>-34.1</v>
      </c>
      <c r="G35" s="15">
        <v>164</v>
      </c>
    </row>
    <row r="36" spans="1:246" s="119" customFormat="1" ht="18" customHeight="1">
      <c r="A36" s="20" t="s">
        <v>60</v>
      </c>
      <c r="B36" s="137"/>
      <c r="C36" s="138">
        <v>0</v>
      </c>
      <c r="D36" s="139">
        <v>6055</v>
      </c>
      <c r="E36" s="14"/>
      <c r="F36" s="14">
        <f t="shared" si="1"/>
        <v>-96</v>
      </c>
      <c r="G36" s="139">
        <v>149940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44"/>
      <c r="IF36" s="144"/>
      <c r="IG36" s="144"/>
      <c r="IH36" s="144"/>
      <c r="II36" s="144"/>
      <c r="IJ36" s="144"/>
      <c r="IK36" s="144"/>
      <c r="IL36" s="144"/>
    </row>
    <row r="37" spans="1:246" s="119" customFormat="1" ht="18" customHeight="1">
      <c r="A37" s="20" t="s">
        <v>62</v>
      </c>
      <c r="B37" s="139">
        <f>SUM(B38:B41)</f>
        <v>980</v>
      </c>
      <c r="C37" s="139">
        <f>SUM(C38:C41)</f>
        <v>0</v>
      </c>
      <c r="D37" s="139">
        <f>SUM(D38:D41)</f>
        <v>64464</v>
      </c>
      <c r="E37" s="14"/>
      <c r="F37" s="14">
        <f t="shared" si="1"/>
        <v>7.4</v>
      </c>
      <c r="G37" s="139">
        <f>SUM(G38:G41)</f>
        <v>60042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44"/>
      <c r="IF37" s="144"/>
      <c r="IG37" s="144"/>
      <c r="IH37" s="144"/>
      <c r="II37" s="144"/>
      <c r="IJ37" s="144"/>
      <c r="IK37" s="144"/>
      <c r="IL37" s="144"/>
    </row>
    <row r="38" spans="1:7" ht="18" customHeight="1">
      <c r="A38" s="19" t="s">
        <v>312</v>
      </c>
      <c r="B38" s="129"/>
      <c r="C38" s="15"/>
      <c r="D38" s="15"/>
      <c r="E38" s="14"/>
      <c r="F38" s="14"/>
      <c r="G38" s="15"/>
    </row>
    <row r="39" spans="1:7" ht="18" customHeight="1">
      <c r="A39" s="140" t="s">
        <v>289</v>
      </c>
      <c r="B39" s="130"/>
      <c r="C39" s="15"/>
      <c r="D39" s="15">
        <v>39903</v>
      </c>
      <c r="E39" s="14"/>
      <c r="F39" s="14">
        <f t="shared" si="1"/>
        <v>75.1</v>
      </c>
      <c r="G39" s="15">
        <v>22791</v>
      </c>
    </row>
    <row r="40" spans="1:7" ht="18" customHeight="1">
      <c r="A40" s="19" t="s">
        <v>68</v>
      </c>
      <c r="B40" s="129"/>
      <c r="C40" s="18"/>
      <c r="D40" s="18"/>
      <c r="E40" s="14"/>
      <c r="F40" s="14"/>
      <c r="G40" s="18"/>
    </row>
    <row r="41" spans="1:7" ht="18" customHeight="1">
      <c r="A41" s="141" t="s">
        <v>316</v>
      </c>
      <c r="B41" s="127">
        <v>980</v>
      </c>
      <c r="C41" s="15"/>
      <c r="D41" s="15">
        <v>24561</v>
      </c>
      <c r="E41" s="14"/>
      <c r="F41" s="14">
        <f t="shared" si="1"/>
        <v>-34.1</v>
      </c>
      <c r="G41" s="15">
        <v>37251</v>
      </c>
    </row>
    <row r="42" spans="1:246" s="116" customFormat="1" ht="18" customHeight="1">
      <c r="A42" s="12" t="s">
        <v>291</v>
      </c>
      <c r="B42" s="142">
        <f>B6+B36+B37</f>
        <v>191140</v>
      </c>
      <c r="C42" s="142">
        <f>C6+C36+C37</f>
        <v>204780</v>
      </c>
      <c r="D42" s="142">
        <f>D6+D36+D37</f>
        <v>253074</v>
      </c>
      <c r="E42" s="14">
        <f t="shared" si="0"/>
        <v>123.6</v>
      </c>
      <c r="F42" s="14">
        <f t="shared" si="1"/>
        <v>-69.4</v>
      </c>
      <c r="G42" s="142">
        <f>G6+G36+G37</f>
        <v>827043</v>
      </c>
      <c r="IE42" s="144"/>
      <c r="IF42" s="144"/>
      <c r="IG42" s="144"/>
      <c r="IH42" s="144"/>
      <c r="II42" s="144"/>
      <c r="IJ42" s="144"/>
      <c r="IK42" s="144"/>
      <c r="IL42" s="144"/>
    </row>
    <row r="44" spans="2:6" s="120" customFormat="1" ht="40.5" customHeight="1">
      <c r="B44" s="121"/>
      <c r="C44" s="122"/>
      <c r="D44" s="122"/>
      <c r="E44" s="8"/>
      <c r="F44" s="8"/>
    </row>
    <row r="45" ht="14.25" customHeight="1"/>
  </sheetData>
  <sheetProtection/>
  <mergeCells count="7">
    <mergeCell ref="A2:F2"/>
    <mergeCell ref="E3:F3"/>
    <mergeCell ref="E4:F4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15" useFirstPageNumber="1" horizontalDpi="600" verticalDpi="600" orientation="portrait" paperSize="9" scale="85" r:id="rId3"/>
  <headerFooter alignWithMargins="0">
    <oddFooter>&amp;C第 &amp;P 页 &amp;R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23"/>
  <sheetViews>
    <sheetView showZeros="0" zoomScaleSheetLayoutView="100" zoomScalePageLayoutView="0" workbookViewId="0" topLeftCell="A1">
      <selection activeCell="D22" sqref="D22"/>
    </sheetView>
  </sheetViews>
  <sheetFormatPr defaultColWidth="12" defaultRowHeight="11.25"/>
  <cols>
    <col min="1" max="1" width="18" style="104" customWidth="1"/>
    <col min="2" max="2" width="17.66015625" style="105" customWidth="1"/>
    <col min="3" max="4" width="17.66015625" style="106" customWidth="1"/>
    <col min="5" max="6" width="16.16015625" style="107" customWidth="1"/>
    <col min="7" max="7" width="17.66015625" style="107" customWidth="1"/>
    <col min="8" max="10" width="16" style="107" customWidth="1"/>
    <col min="11" max="17" width="9.5" style="107" customWidth="1"/>
    <col min="18" max="19" width="10.5" style="107" customWidth="1"/>
    <col min="20" max="250" width="12" style="107" customWidth="1"/>
    <col min="251" max="251" width="12" style="67" customWidth="1"/>
  </cols>
  <sheetData>
    <row r="1" ht="13.5">
      <c r="A1" s="108" t="s">
        <v>552</v>
      </c>
    </row>
    <row r="2" spans="1:250" s="67" customFormat="1" ht="18" customHeight="1">
      <c r="A2" s="293" t="s">
        <v>618</v>
      </c>
      <c r="B2" s="293"/>
      <c r="C2" s="293"/>
      <c r="D2" s="293"/>
      <c r="E2" s="293"/>
      <c r="F2" s="293"/>
      <c r="G2" s="293"/>
      <c r="H2" s="293"/>
      <c r="I2" s="293"/>
      <c r="J2" s="112"/>
      <c r="K2" s="112"/>
      <c r="L2" s="112"/>
      <c r="M2" s="112"/>
      <c r="N2" s="112"/>
      <c r="O2" s="112"/>
      <c r="P2" s="112"/>
      <c r="Q2" s="112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</row>
    <row r="3" spans="10:11" ht="15" customHeight="1">
      <c r="J3" s="113" t="s">
        <v>73</v>
      </c>
      <c r="K3" s="113"/>
    </row>
    <row r="4" spans="1:251" s="35" customFormat="1" ht="75.75" customHeight="1">
      <c r="A4" s="71" t="s">
        <v>330</v>
      </c>
      <c r="B4" s="71" t="s">
        <v>152</v>
      </c>
      <c r="C4" s="71" t="s">
        <v>331</v>
      </c>
      <c r="D4" s="71" t="s">
        <v>332</v>
      </c>
      <c r="E4" s="71" t="s">
        <v>333</v>
      </c>
      <c r="F4" s="71" t="s">
        <v>334</v>
      </c>
      <c r="G4" s="71" t="s">
        <v>541</v>
      </c>
      <c r="H4" s="71" t="s">
        <v>335</v>
      </c>
      <c r="I4" s="71" t="s">
        <v>336</v>
      </c>
      <c r="J4" s="71" t="s">
        <v>337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5"/>
    </row>
    <row r="5" spans="1:251" s="35" customFormat="1" ht="19.5" customHeight="1">
      <c r="A5" s="71" t="s">
        <v>152</v>
      </c>
      <c r="B5" s="71">
        <f aca="true" t="shared" si="0" ref="B5:J5">SUM(B6:B21)</f>
        <v>5516</v>
      </c>
      <c r="C5" s="71">
        <f t="shared" si="0"/>
        <v>0</v>
      </c>
      <c r="D5" s="71">
        <f t="shared" si="0"/>
        <v>5516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5"/>
    </row>
    <row r="6" spans="1:251" s="35" customFormat="1" ht="19.5" customHeight="1">
      <c r="A6" s="73" t="s">
        <v>21</v>
      </c>
      <c r="B6" s="73">
        <f>SUM(C6:J6)</f>
        <v>0</v>
      </c>
      <c r="C6" s="73"/>
      <c r="D6" s="73"/>
      <c r="E6" s="73"/>
      <c r="F6" s="73"/>
      <c r="G6" s="73"/>
      <c r="H6" s="73"/>
      <c r="I6" s="73"/>
      <c r="J6" s="73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5"/>
    </row>
    <row r="7" spans="1:251" s="35" customFormat="1" ht="19.5" customHeight="1">
      <c r="A7" s="73" t="s">
        <v>22</v>
      </c>
      <c r="B7" s="73">
        <f aca="true" t="shared" si="1" ref="B7:B21">SUM(C7:J7)</f>
        <v>0</v>
      </c>
      <c r="C7" s="73"/>
      <c r="D7" s="73"/>
      <c r="E7" s="73"/>
      <c r="F7" s="73"/>
      <c r="G7" s="73"/>
      <c r="H7" s="73"/>
      <c r="I7" s="73"/>
      <c r="J7" s="73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5"/>
    </row>
    <row r="8" spans="1:251" s="35" customFormat="1" ht="19.5" customHeight="1">
      <c r="A8" s="73" t="s">
        <v>23</v>
      </c>
      <c r="B8" s="73">
        <f t="shared" si="1"/>
        <v>8</v>
      </c>
      <c r="C8" s="73"/>
      <c r="D8" s="73">
        <v>8</v>
      </c>
      <c r="E8" s="73"/>
      <c r="F8" s="73"/>
      <c r="G8" s="73"/>
      <c r="H8" s="73"/>
      <c r="I8" s="73"/>
      <c r="J8" s="73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5"/>
    </row>
    <row r="9" spans="1:251" s="35" customFormat="1" ht="19.5" customHeight="1">
      <c r="A9" s="73" t="s">
        <v>24</v>
      </c>
      <c r="B9" s="73">
        <f t="shared" si="1"/>
        <v>0</v>
      </c>
      <c r="C9" s="73"/>
      <c r="D9" s="73"/>
      <c r="E9" s="73"/>
      <c r="F9" s="73"/>
      <c r="G9" s="73"/>
      <c r="H9" s="73"/>
      <c r="I9" s="73"/>
      <c r="J9" s="73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5"/>
    </row>
    <row r="10" spans="1:251" s="35" customFormat="1" ht="19.5" customHeight="1">
      <c r="A10" s="73" t="s">
        <v>25</v>
      </c>
      <c r="B10" s="73">
        <f t="shared" si="1"/>
        <v>30</v>
      </c>
      <c r="C10" s="73"/>
      <c r="D10" s="73">
        <v>30</v>
      </c>
      <c r="E10" s="73"/>
      <c r="F10" s="73"/>
      <c r="G10" s="73"/>
      <c r="H10" s="73"/>
      <c r="I10" s="73"/>
      <c r="J10" s="73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5"/>
    </row>
    <row r="11" spans="1:251" s="35" customFormat="1" ht="19.5" customHeight="1">
      <c r="A11" s="73" t="s">
        <v>26</v>
      </c>
      <c r="B11" s="73">
        <f t="shared" si="1"/>
        <v>500</v>
      </c>
      <c r="C11" s="73"/>
      <c r="D11" s="73">
        <v>500</v>
      </c>
      <c r="E11" s="73"/>
      <c r="F11" s="73"/>
      <c r="G11" s="73"/>
      <c r="H11" s="73"/>
      <c r="I11" s="73"/>
      <c r="J11" s="73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5"/>
    </row>
    <row r="12" spans="1:251" s="35" customFormat="1" ht="19.5" customHeight="1">
      <c r="A12" s="73" t="s">
        <v>27</v>
      </c>
      <c r="B12" s="73">
        <f t="shared" si="1"/>
        <v>610</v>
      </c>
      <c r="C12" s="73"/>
      <c r="D12" s="73">
        <v>610</v>
      </c>
      <c r="E12" s="73"/>
      <c r="F12" s="73"/>
      <c r="G12" s="73"/>
      <c r="H12" s="73"/>
      <c r="I12" s="73"/>
      <c r="J12" s="73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5"/>
    </row>
    <row r="13" spans="1:251" s="35" customFormat="1" ht="19.5" customHeight="1">
      <c r="A13" s="73" t="s">
        <v>28</v>
      </c>
      <c r="B13" s="73">
        <f t="shared" si="1"/>
        <v>0</v>
      </c>
      <c r="C13" s="73"/>
      <c r="D13" s="73"/>
      <c r="E13" s="73"/>
      <c r="F13" s="73"/>
      <c r="G13" s="73"/>
      <c r="H13" s="73"/>
      <c r="I13" s="73"/>
      <c r="J13" s="73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5"/>
    </row>
    <row r="14" spans="1:251" s="35" customFormat="1" ht="19.5" customHeight="1">
      <c r="A14" s="73" t="s">
        <v>29</v>
      </c>
      <c r="B14" s="73">
        <f t="shared" si="1"/>
        <v>525</v>
      </c>
      <c r="C14" s="73"/>
      <c r="D14" s="73">
        <v>525</v>
      </c>
      <c r="E14" s="73"/>
      <c r="F14" s="73"/>
      <c r="G14" s="73"/>
      <c r="H14" s="73"/>
      <c r="I14" s="73"/>
      <c r="J14" s="73"/>
      <c r="K14" s="111"/>
      <c r="L14" s="111"/>
      <c r="M14" s="11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5"/>
    </row>
    <row r="15" spans="1:251" s="35" customFormat="1" ht="19.5" customHeight="1">
      <c r="A15" s="73" t="s">
        <v>30</v>
      </c>
      <c r="B15" s="73">
        <f t="shared" si="1"/>
        <v>0</v>
      </c>
      <c r="C15" s="73"/>
      <c r="D15" s="73"/>
      <c r="E15" s="73"/>
      <c r="F15" s="73"/>
      <c r="G15" s="73"/>
      <c r="H15" s="73"/>
      <c r="I15" s="73"/>
      <c r="J15" s="73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5"/>
    </row>
    <row r="16" spans="1:251" s="35" customFormat="1" ht="19.5" customHeight="1">
      <c r="A16" s="73" t="s">
        <v>31</v>
      </c>
      <c r="B16" s="73">
        <f t="shared" si="1"/>
        <v>500</v>
      </c>
      <c r="C16" s="73"/>
      <c r="D16" s="73">
        <v>500</v>
      </c>
      <c r="E16" s="73"/>
      <c r="F16" s="73"/>
      <c r="G16" s="73"/>
      <c r="H16" s="73"/>
      <c r="I16" s="73"/>
      <c r="J16" s="73"/>
      <c r="K16" s="111"/>
      <c r="L16" s="111"/>
      <c r="M16" s="111"/>
      <c r="N16" s="114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5"/>
    </row>
    <row r="17" spans="1:251" s="35" customFormat="1" ht="19.5" customHeight="1">
      <c r="A17" s="73" t="s">
        <v>32</v>
      </c>
      <c r="B17" s="73">
        <f t="shared" si="1"/>
        <v>848</v>
      </c>
      <c r="C17" s="73"/>
      <c r="D17" s="73">
        <v>848</v>
      </c>
      <c r="E17" s="73"/>
      <c r="F17" s="73"/>
      <c r="G17" s="73"/>
      <c r="H17" s="73"/>
      <c r="I17" s="73"/>
      <c r="J17" s="73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5"/>
    </row>
    <row r="18" spans="1:251" s="35" customFormat="1" ht="19.5" customHeight="1">
      <c r="A18" s="73" t="s">
        <v>33</v>
      </c>
      <c r="B18" s="73">
        <f t="shared" si="1"/>
        <v>680</v>
      </c>
      <c r="C18" s="73"/>
      <c r="D18" s="73">
        <v>680</v>
      </c>
      <c r="E18" s="73"/>
      <c r="F18" s="73"/>
      <c r="G18" s="73"/>
      <c r="H18" s="73"/>
      <c r="I18" s="73"/>
      <c r="J18" s="73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5"/>
    </row>
    <row r="19" spans="1:251" s="35" customFormat="1" ht="19.5" customHeight="1">
      <c r="A19" s="73" t="s">
        <v>34</v>
      </c>
      <c r="B19" s="73">
        <f t="shared" si="1"/>
        <v>680</v>
      </c>
      <c r="C19" s="73"/>
      <c r="D19" s="73">
        <v>680</v>
      </c>
      <c r="E19" s="73"/>
      <c r="F19" s="73"/>
      <c r="G19" s="73"/>
      <c r="H19" s="73"/>
      <c r="I19" s="73"/>
      <c r="J19" s="73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5"/>
    </row>
    <row r="20" spans="1:251" s="35" customFormat="1" ht="19.5" customHeight="1">
      <c r="A20" s="73" t="s">
        <v>35</v>
      </c>
      <c r="B20" s="73">
        <f t="shared" si="1"/>
        <v>785</v>
      </c>
      <c r="C20" s="73"/>
      <c r="D20" s="73">
        <v>785</v>
      </c>
      <c r="E20" s="73"/>
      <c r="F20" s="73"/>
      <c r="G20" s="73"/>
      <c r="H20" s="73"/>
      <c r="I20" s="73"/>
      <c r="J20" s="73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5"/>
    </row>
    <row r="21" spans="1:251" s="35" customFormat="1" ht="19.5" customHeight="1">
      <c r="A21" s="73" t="s">
        <v>36</v>
      </c>
      <c r="B21" s="73">
        <f t="shared" si="1"/>
        <v>350</v>
      </c>
      <c r="C21" s="73"/>
      <c r="D21" s="73">
        <v>350</v>
      </c>
      <c r="E21" s="73"/>
      <c r="F21" s="73"/>
      <c r="G21" s="73"/>
      <c r="H21" s="73"/>
      <c r="I21" s="73"/>
      <c r="J21" s="73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5"/>
    </row>
    <row r="22" spans="1:251" s="35" customFormat="1" ht="12">
      <c r="A22" s="109"/>
      <c r="C22" s="110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5"/>
    </row>
    <row r="23" spans="1:251" s="35" customFormat="1" ht="15.75" customHeight="1">
      <c r="A23" s="304" t="s">
        <v>338</v>
      </c>
      <c r="B23" s="304"/>
      <c r="C23" s="304"/>
      <c r="D23" s="304"/>
      <c r="E23" s="304"/>
      <c r="F23" s="304"/>
      <c r="G23" s="304"/>
      <c r="H23" s="304"/>
      <c r="I23" s="304"/>
      <c r="J23" s="304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5"/>
    </row>
  </sheetData>
  <sheetProtection/>
  <mergeCells count="2">
    <mergeCell ref="A2:I2"/>
    <mergeCell ref="A23:J23"/>
  </mergeCells>
  <printOptions horizontalCentered="1"/>
  <pageMargins left="0.7479166666666667" right="0.7479166666666667" top="0.5111111111111111" bottom="0.4326388888888889" header="0.5111111111111111" footer="0.3541666666666667"/>
  <pageSetup firstPageNumber="17" useFirstPageNumber="1" horizontalDpi="600" verticalDpi="600" orientation="landscape" paperSize="9" scale="90" r:id="rId1"/>
  <headerFooter alignWithMargins="0">
    <oddFooter>&amp;C第 &amp;P 页 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showZeros="0" zoomScaleSheetLayoutView="100" zoomScalePageLayoutView="0" workbookViewId="0" topLeftCell="A1">
      <selection activeCell="H9" sqref="H9"/>
    </sheetView>
  </sheetViews>
  <sheetFormatPr defaultColWidth="9.16015625" defaultRowHeight="11.25"/>
  <cols>
    <col min="1" max="1" width="29.83203125" style="93" customWidth="1"/>
    <col min="2" max="2" width="12.16015625" style="93" customWidth="1"/>
    <col min="3" max="3" width="12.83203125" style="93" customWidth="1"/>
    <col min="4" max="4" width="12.16015625" style="93" customWidth="1"/>
    <col min="5" max="5" width="9.5" style="93" customWidth="1"/>
    <col min="6" max="6" width="12.33203125" style="93" customWidth="1"/>
    <col min="7" max="7" width="38.16015625" style="93" customWidth="1"/>
    <col min="8" max="9" width="11.5" style="93" customWidth="1"/>
    <col min="10" max="10" width="11.33203125" style="93" customWidth="1"/>
    <col min="11" max="11" width="8.83203125" style="93" customWidth="1"/>
    <col min="12" max="12" width="9.5" style="93" customWidth="1"/>
    <col min="13" max="250" width="9.16015625" style="93" customWidth="1"/>
  </cols>
  <sheetData>
    <row r="1" ht="15" customHeight="1">
      <c r="A1" s="69" t="s">
        <v>553</v>
      </c>
    </row>
    <row r="2" spans="1:252" s="70" customFormat="1" ht="21.75" customHeight="1">
      <c r="A2" s="305" t="s">
        <v>606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/>
      <c r="IR2"/>
    </row>
    <row r="3" spans="3:252" s="91" customFormat="1" ht="16.5" customHeight="1">
      <c r="C3" s="94"/>
      <c r="D3" s="94"/>
      <c r="E3" s="94"/>
      <c r="F3" s="94"/>
      <c r="I3" s="306" t="s">
        <v>339</v>
      </c>
      <c r="J3" s="306"/>
      <c r="K3" s="306"/>
      <c r="L3" s="306"/>
      <c r="IQ3" s="103"/>
      <c r="IR3" s="103"/>
    </row>
    <row r="4" spans="1:252" s="92" customFormat="1" ht="27.75" customHeight="1">
      <c r="A4" s="307" t="s">
        <v>340</v>
      </c>
      <c r="B4" s="309" t="s">
        <v>341</v>
      </c>
      <c r="C4" s="309" t="s">
        <v>342</v>
      </c>
      <c r="D4" s="269" t="s">
        <v>39</v>
      </c>
      <c r="E4" s="264" t="s">
        <v>39</v>
      </c>
      <c r="F4" s="265"/>
      <c r="G4" s="307" t="s">
        <v>340</v>
      </c>
      <c r="H4" s="309" t="s">
        <v>341</v>
      </c>
      <c r="I4" s="309" t="s">
        <v>342</v>
      </c>
      <c r="J4" s="269" t="s">
        <v>39</v>
      </c>
      <c r="K4" s="264" t="s">
        <v>39</v>
      </c>
      <c r="L4" s="26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35"/>
      <c r="IR4" s="35"/>
    </row>
    <row r="5" spans="1:252" s="92" customFormat="1" ht="61.5" customHeight="1">
      <c r="A5" s="308"/>
      <c r="B5" s="310"/>
      <c r="C5" s="310"/>
      <c r="D5" s="269"/>
      <c r="E5" s="86" t="s">
        <v>343</v>
      </c>
      <c r="F5" s="77" t="s">
        <v>607</v>
      </c>
      <c r="G5" s="308"/>
      <c r="H5" s="310"/>
      <c r="I5" s="310"/>
      <c r="J5" s="269"/>
      <c r="K5" s="86" t="s">
        <v>343</v>
      </c>
      <c r="L5" s="77" t="s">
        <v>607</v>
      </c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35"/>
      <c r="IR5" s="35"/>
    </row>
    <row r="6" spans="1:252" s="92" customFormat="1" ht="18" customHeight="1">
      <c r="A6" s="95" t="s">
        <v>344</v>
      </c>
      <c r="B6" s="89"/>
      <c r="C6" s="89"/>
      <c r="D6" s="89"/>
      <c r="E6" s="87"/>
      <c r="F6" s="87"/>
      <c r="G6" s="96" t="s">
        <v>345</v>
      </c>
      <c r="H6" s="97"/>
      <c r="I6" s="97"/>
      <c r="J6" s="97"/>
      <c r="K6" s="87"/>
      <c r="L6" s="87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35"/>
      <c r="IR6" s="35"/>
    </row>
    <row r="7" spans="1:252" s="92" customFormat="1" ht="18" customHeight="1">
      <c r="A7" s="95" t="s">
        <v>346</v>
      </c>
      <c r="B7" s="89"/>
      <c r="C7" s="89"/>
      <c r="D7" s="89"/>
      <c r="E7" s="87"/>
      <c r="F7" s="87"/>
      <c r="G7" s="96" t="s">
        <v>347</v>
      </c>
      <c r="H7" s="89"/>
      <c r="I7" s="89"/>
      <c r="J7" s="89"/>
      <c r="K7" s="87"/>
      <c r="L7" s="87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35"/>
      <c r="IR7" s="35"/>
    </row>
    <row r="8" spans="1:252" s="92" customFormat="1" ht="18" customHeight="1">
      <c r="A8" s="78" t="s">
        <v>348</v>
      </c>
      <c r="B8" s="89">
        <v>1000</v>
      </c>
      <c r="C8" s="89"/>
      <c r="D8" s="98"/>
      <c r="E8" s="87"/>
      <c r="F8" s="87"/>
      <c r="G8" s="72" t="s">
        <v>349</v>
      </c>
      <c r="H8" s="89">
        <v>1000</v>
      </c>
      <c r="I8" s="89"/>
      <c r="J8" s="89"/>
      <c r="K8" s="87"/>
      <c r="L8" s="87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35"/>
      <c r="IR8" s="35"/>
    </row>
    <row r="9" spans="1:252" s="92" customFormat="1" ht="18" customHeight="1">
      <c r="A9" s="78" t="s">
        <v>350</v>
      </c>
      <c r="B9" s="89"/>
      <c r="C9" s="89"/>
      <c r="D9" s="89"/>
      <c r="E9" s="97"/>
      <c r="F9" s="97"/>
      <c r="G9" s="96" t="s">
        <v>351</v>
      </c>
      <c r="H9" s="89"/>
      <c r="I9" s="89"/>
      <c r="J9" s="89"/>
      <c r="K9" s="87"/>
      <c r="L9" s="87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35"/>
      <c r="IR9" s="35"/>
    </row>
    <row r="10" spans="1:252" s="92" customFormat="1" ht="18" customHeight="1">
      <c r="A10" s="78" t="s">
        <v>352</v>
      </c>
      <c r="B10" s="89"/>
      <c r="C10" s="89"/>
      <c r="D10" s="89"/>
      <c r="E10" s="97"/>
      <c r="F10" s="97"/>
      <c r="G10" s="96" t="s">
        <v>353</v>
      </c>
      <c r="H10" s="89"/>
      <c r="I10" s="89"/>
      <c r="J10" s="89"/>
      <c r="K10" s="87"/>
      <c r="L10" s="87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35"/>
      <c r="IR10" s="35"/>
    </row>
    <row r="11" spans="1:252" s="92" customFormat="1" ht="18" customHeight="1">
      <c r="A11" s="99"/>
      <c r="B11" s="89"/>
      <c r="C11" s="89"/>
      <c r="D11" s="89"/>
      <c r="E11" s="97"/>
      <c r="F11" s="97"/>
      <c r="G11" s="96" t="s">
        <v>354</v>
      </c>
      <c r="H11" s="89"/>
      <c r="I11" s="89"/>
      <c r="J11" s="89"/>
      <c r="K11" s="87"/>
      <c r="L11" s="101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35"/>
      <c r="IR11" s="35"/>
    </row>
    <row r="12" spans="1:252" s="92" customFormat="1" ht="18" customHeight="1">
      <c r="A12" s="79" t="s">
        <v>355</v>
      </c>
      <c r="B12" s="80"/>
      <c r="C12" s="80"/>
      <c r="D12" s="80"/>
      <c r="E12" s="88"/>
      <c r="F12" s="81"/>
      <c r="G12" s="79" t="s">
        <v>356</v>
      </c>
      <c r="H12" s="80"/>
      <c r="I12" s="80"/>
      <c r="J12" s="80"/>
      <c r="K12" s="88"/>
      <c r="L12" s="102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35"/>
      <c r="IR12" s="35"/>
    </row>
    <row r="13" spans="1:252" s="92" customFormat="1" ht="18" customHeight="1">
      <c r="A13" s="79" t="s">
        <v>357</v>
      </c>
      <c r="B13" s="80"/>
      <c r="C13" s="80"/>
      <c r="D13" s="80"/>
      <c r="E13" s="84"/>
      <c r="F13" s="81"/>
      <c r="G13" s="82" t="s">
        <v>358</v>
      </c>
      <c r="H13" s="80"/>
      <c r="I13" s="80"/>
      <c r="J13" s="80"/>
      <c r="K13" s="88"/>
      <c r="L13" s="102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35"/>
      <c r="IR13" s="35"/>
    </row>
    <row r="14" spans="1:252" s="92" customFormat="1" ht="18" customHeight="1">
      <c r="A14" s="78" t="s">
        <v>359</v>
      </c>
      <c r="B14" s="89"/>
      <c r="C14" s="89"/>
      <c r="D14" s="89"/>
      <c r="E14" s="97"/>
      <c r="F14" s="97"/>
      <c r="G14" s="83" t="s">
        <v>360</v>
      </c>
      <c r="H14" s="89"/>
      <c r="I14" s="89"/>
      <c r="J14" s="89"/>
      <c r="K14" s="87"/>
      <c r="L14" s="101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35"/>
      <c r="IR14" s="35"/>
    </row>
    <row r="15" spans="1:252" s="92" customFormat="1" ht="18" customHeight="1">
      <c r="A15" s="78"/>
      <c r="B15" s="89"/>
      <c r="C15" s="89"/>
      <c r="D15" s="89"/>
      <c r="E15" s="97"/>
      <c r="F15" s="97"/>
      <c r="G15" s="78" t="s">
        <v>361</v>
      </c>
      <c r="H15" s="89"/>
      <c r="I15" s="89"/>
      <c r="J15" s="89"/>
      <c r="K15" s="101"/>
      <c r="L15" s="101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35"/>
      <c r="IR15" s="35"/>
    </row>
    <row r="16" spans="1:252" s="92" customFormat="1" ht="18" customHeight="1">
      <c r="A16" s="85" t="s">
        <v>290</v>
      </c>
      <c r="B16" s="80"/>
      <c r="C16" s="80"/>
      <c r="D16" s="80"/>
      <c r="E16" s="88"/>
      <c r="F16" s="81"/>
      <c r="G16" s="85" t="s">
        <v>291</v>
      </c>
      <c r="H16" s="80"/>
      <c r="I16" s="80"/>
      <c r="J16" s="80"/>
      <c r="K16" s="88"/>
      <c r="L16" s="102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35"/>
      <c r="IR16" s="35"/>
    </row>
    <row r="17" spans="1:252" s="75" customFormat="1" ht="14.25">
      <c r="A17" s="93"/>
      <c r="B17" s="93"/>
      <c r="C17" s="93"/>
      <c r="D17" s="93"/>
      <c r="E17" s="93"/>
      <c r="F17" s="93"/>
      <c r="G17" s="93"/>
      <c r="H17" s="100"/>
      <c r="I17" s="100"/>
      <c r="J17" s="100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/>
      <c r="IR17"/>
    </row>
    <row r="18" spans="1:252" s="76" customFormat="1" ht="14.25">
      <c r="A18" s="93"/>
      <c r="B18" s="93"/>
      <c r="C18" s="93"/>
      <c r="D18" s="93"/>
      <c r="E18" s="93"/>
      <c r="F18" s="93"/>
      <c r="G18" s="93"/>
      <c r="H18" s="100"/>
      <c r="I18" s="100"/>
      <c r="J18" s="100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/>
      <c r="IR18"/>
    </row>
    <row r="19" spans="1:252" s="75" customFormat="1" ht="14.25">
      <c r="A19" s="93"/>
      <c r="B19" s="93"/>
      <c r="C19" s="93"/>
      <c r="D19" s="93"/>
      <c r="E19" s="93"/>
      <c r="F19" s="93"/>
      <c r="G19" s="93"/>
      <c r="H19" s="100"/>
      <c r="I19" s="100"/>
      <c r="J19" s="100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/>
      <c r="IR19"/>
    </row>
    <row r="20" spans="8:10" ht="14.25">
      <c r="H20" s="100"/>
      <c r="I20" s="100"/>
      <c r="J20" s="100"/>
    </row>
    <row r="21" spans="8:10" ht="14.25">
      <c r="H21" s="100"/>
      <c r="I21" s="100"/>
      <c r="J21" s="100"/>
    </row>
    <row r="22" spans="8:10" ht="14.25">
      <c r="H22" s="100"/>
      <c r="I22" s="100"/>
      <c r="J22" s="100"/>
    </row>
  </sheetData>
  <sheetProtection/>
  <mergeCells count="12">
    <mergeCell ref="I4:I5"/>
    <mergeCell ref="J4:J5"/>
    <mergeCell ref="A2:L2"/>
    <mergeCell ref="I3:L3"/>
    <mergeCell ref="E4:F4"/>
    <mergeCell ref="K4:L4"/>
    <mergeCell ref="A4:A5"/>
    <mergeCell ref="B4:B5"/>
    <mergeCell ref="C4:C5"/>
    <mergeCell ref="D4:D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firstPageNumber="18" useFirstPageNumber="1" fitToHeight="1" fitToWidth="1" horizontalDpi="600" verticalDpi="600" orientation="landscape" paperSize="9" scale="8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8.33203125" style="0" customWidth="1"/>
    <col min="2" max="2" width="89" style="0" customWidth="1"/>
    <col min="3" max="3" width="7.33203125" style="0" bestFit="1" customWidth="1"/>
  </cols>
  <sheetData>
    <row r="1" spans="1:3" ht="25.5">
      <c r="A1" s="251"/>
      <c r="B1" s="252" t="s">
        <v>554</v>
      </c>
      <c r="C1" s="251"/>
    </row>
    <row r="2" spans="1:3" ht="11.25">
      <c r="A2" s="251"/>
      <c r="B2" s="251"/>
      <c r="C2" s="251"/>
    </row>
    <row r="3" spans="1:3" ht="18" customHeight="1">
      <c r="A3" s="253" t="s">
        <v>555</v>
      </c>
      <c r="B3" s="253" t="s">
        <v>556</v>
      </c>
      <c r="C3" s="253" t="s">
        <v>557</v>
      </c>
    </row>
    <row r="4" spans="1:3" ht="18" customHeight="1">
      <c r="A4" s="254">
        <v>1</v>
      </c>
      <c r="B4" s="254" t="s">
        <v>570</v>
      </c>
      <c r="C4" s="255" t="s">
        <v>558</v>
      </c>
    </row>
    <row r="5" spans="1:3" ht="18" customHeight="1">
      <c r="A5" s="254">
        <v>2</v>
      </c>
      <c r="B5" s="254" t="s">
        <v>571</v>
      </c>
      <c r="C5" s="255" t="s">
        <v>559</v>
      </c>
    </row>
    <row r="6" spans="1:3" ht="18" customHeight="1">
      <c r="A6" s="254">
        <v>3</v>
      </c>
      <c r="B6" s="254" t="s">
        <v>572</v>
      </c>
      <c r="C6" s="255" t="s">
        <v>560</v>
      </c>
    </row>
    <row r="7" spans="1:3" ht="18" customHeight="1">
      <c r="A7" s="254">
        <v>4</v>
      </c>
      <c r="B7" s="254" t="s">
        <v>573</v>
      </c>
      <c r="C7" s="255" t="s">
        <v>561</v>
      </c>
    </row>
    <row r="8" spans="1:3" ht="18" customHeight="1">
      <c r="A8" s="254">
        <v>5</v>
      </c>
      <c r="B8" s="254" t="s">
        <v>574</v>
      </c>
      <c r="C8" s="255" t="s">
        <v>562</v>
      </c>
    </row>
    <row r="9" spans="1:3" ht="18" customHeight="1">
      <c r="A9" s="254">
        <v>6</v>
      </c>
      <c r="B9" s="254" t="s">
        <v>575</v>
      </c>
      <c r="C9" s="255" t="s">
        <v>563</v>
      </c>
    </row>
    <row r="10" spans="1:3" ht="18" customHeight="1">
      <c r="A10" s="254">
        <v>7</v>
      </c>
      <c r="B10" s="254" t="s">
        <v>576</v>
      </c>
      <c r="C10" s="255" t="s">
        <v>564</v>
      </c>
    </row>
    <row r="11" spans="1:3" ht="18" customHeight="1">
      <c r="A11" s="254">
        <v>8</v>
      </c>
      <c r="B11" s="254" t="s">
        <v>577</v>
      </c>
      <c r="C11" s="255" t="s">
        <v>565</v>
      </c>
    </row>
    <row r="12" spans="1:3" ht="18" customHeight="1">
      <c r="A12" s="254">
        <v>9</v>
      </c>
      <c r="B12" s="254" t="s">
        <v>578</v>
      </c>
      <c r="C12" s="255" t="s">
        <v>566</v>
      </c>
    </row>
    <row r="13" spans="1:3" ht="18" customHeight="1">
      <c r="A13" s="254">
        <v>10</v>
      </c>
      <c r="B13" s="254" t="s">
        <v>579</v>
      </c>
      <c r="C13" s="255" t="s">
        <v>567</v>
      </c>
    </row>
    <row r="14" spans="1:3" ht="18" customHeight="1">
      <c r="A14" s="254">
        <v>11</v>
      </c>
      <c r="B14" s="254" t="s">
        <v>580</v>
      </c>
      <c r="C14" s="255" t="s">
        <v>568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SheetLayoutView="100" zoomScalePageLayoutView="0" workbookViewId="0" topLeftCell="A1">
      <pane ySplit="5" topLeftCell="A30" activePane="bottomLeft" state="frozen"/>
      <selection pane="topLeft" activeCell="B8" sqref="B8"/>
      <selection pane="bottomLeft" activeCell="A15" sqref="A15"/>
    </sheetView>
  </sheetViews>
  <sheetFormatPr defaultColWidth="12" defaultRowHeight="11.25"/>
  <cols>
    <col min="1" max="1" width="36.83203125" style="224" customWidth="1"/>
    <col min="2" max="2" width="15.33203125" style="53" customWidth="1"/>
    <col min="3" max="3" width="16" style="53" customWidth="1"/>
    <col min="4" max="4" width="15.83203125" style="54" customWidth="1"/>
    <col min="5" max="5" width="10.83203125" style="53" customWidth="1"/>
    <col min="6" max="6" width="11.16015625" style="55" customWidth="1"/>
    <col min="7" max="7" width="12.33203125" style="225" hidden="1" customWidth="1"/>
    <col min="8" max="8" width="11.83203125" style="225" customWidth="1"/>
    <col min="9" max="241" width="12" style="225" customWidth="1"/>
    <col min="242" max="242" width="61.66015625" style="225" customWidth="1"/>
    <col min="243" max="244" width="12" style="225" hidden="1" customWidth="1"/>
    <col min="245" max="245" width="18" style="225" customWidth="1"/>
  </cols>
  <sheetData>
    <row r="1" ht="16.5" customHeight="1">
      <c r="A1" s="52" t="s">
        <v>543</v>
      </c>
    </row>
    <row r="2" spans="1:6" s="197" customFormat="1" ht="25.5">
      <c r="A2" s="263" t="s">
        <v>581</v>
      </c>
      <c r="B2" s="263"/>
      <c r="C2" s="263"/>
      <c r="D2" s="263"/>
      <c r="E2" s="263"/>
      <c r="F2" s="263"/>
    </row>
    <row r="3" spans="1:6" s="220" customFormat="1" ht="18.75" customHeight="1">
      <c r="A3" s="226"/>
      <c r="B3" s="227"/>
      <c r="C3" s="227"/>
      <c r="D3" s="228"/>
      <c r="E3" s="227"/>
      <c r="F3" s="229" t="s">
        <v>73</v>
      </c>
    </row>
    <row r="4" spans="1:6" s="221" customFormat="1" ht="14.25" customHeight="1">
      <c r="A4" s="267" t="s">
        <v>74</v>
      </c>
      <c r="B4" s="268" t="s">
        <v>75</v>
      </c>
      <c r="C4" s="268" t="s">
        <v>76</v>
      </c>
      <c r="D4" s="269" t="s">
        <v>39</v>
      </c>
      <c r="E4" s="264" t="s">
        <v>39</v>
      </c>
      <c r="F4" s="265"/>
    </row>
    <row r="5" spans="1:6" s="221" customFormat="1" ht="42" customHeight="1">
      <c r="A5" s="267"/>
      <c r="B5" s="268"/>
      <c r="C5" s="268"/>
      <c r="D5" s="269"/>
      <c r="E5" s="124" t="s">
        <v>77</v>
      </c>
      <c r="F5" s="56" t="s">
        <v>582</v>
      </c>
    </row>
    <row r="6" spans="1:245" s="221" customFormat="1" ht="24" customHeight="1">
      <c r="A6" s="42" t="s">
        <v>40</v>
      </c>
      <c r="B6" s="230">
        <f>B7+B22</f>
        <v>221576</v>
      </c>
      <c r="C6" s="230">
        <f>C7+C22</f>
        <v>221576</v>
      </c>
      <c r="D6" s="230">
        <f>D7+D22</f>
        <v>227750</v>
      </c>
      <c r="E6" s="21">
        <f>D6/C6*100</f>
        <v>102.8</v>
      </c>
      <c r="F6" s="16">
        <f>(D6-G6)/G6*100</f>
        <v>13.1</v>
      </c>
      <c r="G6" s="230">
        <f>G7+G22</f>
        <v>201433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</row>
    <row r="7" spans="1:245" s="35" customFormat="1" ht="18" customHeight="1">
      <c r="A7" s="57" t="s">
        <v>42</v>
      </c>
      <c r="B7" s="58">
        <f>SUM(B8:B21)</f>
        <v>154301</v>
      </c>
      <c r="C7" s="58">
        <f>SUM(C8:C21)</f>
        <v>154301</v>
      </c>
      <c r="D7" s="58">
        <f>SUM(D8:D21)</f>
        <v>148990</v>
      </c>
      <c r="E7" s="21">
        <f aca="true" t="shared" si="0" ref="E7:E41">D7/C7*100</f>
        <v>96.6</v>
      </c>
      <c r="F7" s="16">
        <f>(D7-G7)/G7*100</f>
        <v>6.2</v>
      </c>
      <c r="G7" s="58">
        <f>SUM(G8:G21)</f>
        <v>140274</v>
      </c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</row>
    <row r="8" spans="1:245" s="35" customFormat="1" ht="18" customHeight="1">
      <c r="A8" s="59" t="s">
        <v>78</v>
      </c>
      <c r="B8" s="46">
        <v>58214</v>
      </c>
      <c r="C8" s="46">
        <v>58214</v>
      </c>
      <c r="D8" s="246">
        <v>47686</v>
      </c>
      <c r="E8" s="21">
        <f t="shared" si="0"/>
        <v>81.9</v>
      </c>
      <c r="F8" s="16">
        <f>(D8-G8)/G8*100</f>
        <v>108.8</v>
      </c>
      <c r="G8" s="246">
        <v>22837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</row>
    <row r="9" spans="1:245" s="35" customFormat="1" ht="18" customHeight="1">
      <c r="A9" s="59" t="s">
        <v>79</v>
      </c>
      <c r="B9" s="231"/>
      <c r="C9" s="231"/>
      <c r="D9" s="247">
        <v>835</v>
      </c>
      <c r="E9" s="21"/>
      <c r="F9" s="16">
        <f aca="true" t="shared" si="1" ref="F9:F41">(D9-G9)/G9*100</f>
        <v>-97.2</v>
      </c>
      <c r="G9" s="247">
        <v>30085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</row>
    <row r="10" spans="1:245" s="35" customFormat="1" ht="18" customHeight="1">
      <c r="A10" s="59" t="s">
        <v>80</v>
      </c>
      <c r="B10" s="231">
        <v>4696</v>
      </c>
      <c r="C10" s="231">
        <v>4696</v>
      </c>
      <c r="D10" s="247">
        <v>7452</v>
      </c>
      <c r="E10" s="21">
        <f t="shared" si="0"/>
        <v>158.7</v>
      </c>
      <c r="F10" s="16">
        <f t="shared" si="1"/>
        <v>74.6</v>
      </c>
      <c r="G10" s="247">
        <v>4269</v>
      </c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</row>
    <row r="11" spans="1:245" s="35" customFormat="1" ht="18" customHeight="1">
      <c r="A11" s="59" t="s">
        <v>81</v>
      </c>
      <c r="B11" s="231">
        <v>4585</v>
      </c>
      <c r="C11" s="231">
        <v>4585</v>
      </c>
      <c r="D11" s="247">
        <v>4790</v>
      </c>
      <c r="E11" s="21">
        <f t="shared" si="0"/>
        <v>104.5</v>
      </c>
      <c r="F11" s="16">
        <f t="shared" si="1"/>
        <v>14.9</v>
      </c>
      <c r="G11" s="247">
        <v>4168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</row>
    <row r="12" spans="1:245" s="35" customFormat="1" ht="18" customHeight="1">
      <c r="A12" s="59" t="s">
        <v>363</v>
      </c>
      <c r="B12" s="231">
        <v>638</v>
      </c>
      <c r="C12" s="231">
        <v>638</v>
      </c>
      <c r="D12" s="247">
        <v>950</v>
      </c>
      <c r="E12" s="21">
        <f t="shared" si="0"/>
        <v>148.9</v>
      </c>
      <c r="F12" s="16">
        <f t="shared" si="1"/>
        <v>63.8</v>
      </c>
      <c r="G12" s="247">
        <v>580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</row>
    <row r="13" spans="1:245" s="35" customFormat="1" ht="18" customHeight="1">
      <c r="A13" s="59" t="s">
        <v>82</v>
      </c>
      <c r="B13" s="232">
        <v>6938</v>
      </c>
      <c r="C13" s="232">
        <v>6938</v>
      </c>
      <c r="D13" s="247">
        <v>7032</v>
      </c>
      <c r="E13" s="21">
        <f t="shared" si="0"/>
        <v>101.4</v>
      </c>
      <c r="F13" s="16">
        <f t="shared" si="1"/>
        <v>11.5</v>
      </c>
      <c r="G13" s="247">
        <v>6307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</row>
    <row r="14" spans="1:245" s="35" customFormat="1" ht="18" customHeight="1">
      <c r="A14" s="59" t="s">
        <v>83</v>
      </c>
      <c r="B14" s="232">
        <v>1857</v>
      </c>
      <c r="C14" s="232">
        <v>1857</v>
      </c>
      <c r="D14" s="247">
        <v>4576</v>
      </c>
      <c r="E14" s="21">
        <f t="shared" si="0"/>
        <v>246.4</v>
      </c>
      <c r="F14" s="16">
        <f t="shared" si="1"/>
        <v>171.1</v>
      </c>
      <c r="G14" s="247">
        <v>1688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</row>
    <row r="15" spans="1:245" s="35" customFormat="1" ht="18" customHeight="1">
      <c r="A15" s="59" t="s">
        <v>364</v>
      </c>
      <c r="B15" s="232">
        <v>10583</v>
      </c>
      <c r="C15" s="232">
        <v>10583</v>
      </c>
      <c r="D15" s="247">
        <v>2929</v>
      </c>
      <c r="E15" s="21">
        <f t="shared" si="0"/>
        <v>27.7</v>
      </c>
      <c r="F15" s="16">
        <f t="shared" si="1"/>
        <v>-69.6</v>
      </c>
      <c r="G15" s="247">
        <v>9621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</row>
    <row r="16" spans="1:245" s="35" customFormat="1" ht="18" customHeight="1">
      <c r="A16" s="59" t="s">
        <v>86</v>
      </c>
      <c r="B16" s="234">
        <v>14560</v>
      </c>
      <c r="C16" s="234">
        <v>14560</v>
      </c>
      <c r="D16" s="247">
        <v>21271</v>
      </c>
      <c r="E16" s="21">
        <f t="shared" si="0"/>
        <v>146.1</v>
      </c>
      <c r="F16" s="16">
        <f t="shared" si="1"/>
        <v>60.7</v>
      </c>
      <c r="G16" s="247">
        <v>13236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</row>
    <row r="17" spans="1:245" s="35" customFormat="1" ht="18" customHeight="1">
      <c r="A17" s="59" t="s">
        <v>84</v>
      </c>
      <c r="B17" s="233">
        <v>24968</v>
      </c>
      <c r="C17" s="233">
        <v>24968</v>
      </c>
      <c r="D17" s="247">
        <v>39383</v>
      </c>
      <c r="E17" s="21">
        <f t="shared" si="0"/>
        <v>157.7</v>
      </c>
      <c r="F17" s="16">
        <f t="shared" si="1"/>
        <v>73.5</v>
      </c>
      <c r="G17" s="247">
        <v>22698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</row>
    <row r="18" spans="1:245" s="35" customFormat="1" ht="18" customHeight="1">
      <c r="A18" s="59" t="s">
        <v>365</v>
      </c>
      <c r="B18" s="233">
        <v>1422</v>
      </c>
      <c r="C18" s="233">
        <v>1422</v>
      </c>
      <c r="D18" s="247">
        <v>1476</v>
      </c>
      <c r="E18" s="21">
        <f t="shared" si="0"/>
        <v>103.8</v>
      </c>
      <c r="F18" s="16">
        <f t="shared" si="1"/>
        <v>14.2</v>
      </c>
      <c r="G18" s="247">
        <v>1293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</row>
    <row r="19" spans="1:245" s="35" customFormat="1" ht="18" customHeight="1">
      <c r="A19" s="59" t="s">
        <v>366</v>
      </c>
      <c r="B19" s="233">
        <v>11420</v>
      </c>
      <c r="C19" s="233">
        <v>11420</v>
      </c>
      <c r="D19" s="247">
        <v>4712</v>
      </c>
      <c r="E19" s="21">
        <f t="shared" si="0"/>
        <v>41.3</v>
      </c>
      <c r="F19" s="16">
        <f t="shared" si="1"/>
        <v>-54.6</v>
      </c>
      <c r="G19" s="247">
        <v>10382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</row>
    <row r="20" spans="1:245" s="35" customFormat="1" ht="18" customHeight="1">
      <c r="A20" s="59" t="s">
        <v>85</v>
      </c>
      <c r="B20" s="233">
        <v>14389</v>
      </c>
      <c r="C20" s="233">
        <v>14389</v>
      </c>
      <c r="D20" s="247">
        <v>5898</v>
      </c>
      <c r="E20" s="21">
        <f t="shared" si="0"/>
        <v>41</v>
      </c>
      <c r="F20" s="16">
        <f t="shared" si="1"/>
        <v>-54.9</v>
      </c>
      <c r="G20" s="247">
        <v>13081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</row>
    <row r="21" spans="1:245" s="35" customFormat="1" ht="18" customHeight="1">
      <c r="A21" s="59" t="s">
        <v>367</v>
      </c>
      <c r="B21" s="234">
        <v>31</v>
      </c>
      <c r="C21" s="234">
        <v>31</v>
      </c>
      <c r="D21" s="247"/>
      <c r="E21" s="21"/>
      <c r="F21" s="16"/>
      <c r="G21" s="247">
        <v>29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</row>
    <row r="22" spans="1:245" s="35" customFormat="1" ht="18" customHeight="1">
      <c r="A22" s="57" t="s">
        <v>58</v>
      </c>
      <c r="B22" s="58">
        <f>SUM(B23:B30)</f>
        <v>67275</v>
      </c>
      <c r="C22" s="58">
        <f>SUM(C23:C30)</f>
        <v>67275</v>
      </c>
      <c r="D22" s="58">
        <f>SUM(D23:D30)</f>
        <v>78760</v>
      </c>
      <c r="E22" s="21">
        <f t="shared" si="0"/>
        <v>117.1</v>
      </c>
      <c r="F22" s="16">
        <f t="shared" si="1"/>
        <v>28.8</v>
      </c>
      <c r="G22" s="58">
        <f>SUM(G23:G30)</f>
        <v>61159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</row>
    <row r="23" spans="1:245" s="35" customFormat="1" ht="18" customHeight="1">
      <c r="A23" s="59" t="s">
        <v>87</v>
      </c>
      <c r="B23" s="46">
        <v>52894</v>
      </c>
      <c r="C23" s="46">
        <v>52894</v>
      </c>
      <c r="D23" s="247">
        <v>15719</v>
      </c>
      <c r="E23" s="21">
        <f t="shared" si="0"/>
        <v>29.7</v>
      </c>
      <c r="F23" s="16">
        <f t="shared" si="1"/>
        <v>-50.3</v>
      </c>
      <c r="G23" s="247">
        <v>31615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</row>
    <row r="24" spans="1:245" s="35" customFormat="1" ht="18" customHeight="1">
      <c r="A24" s="59" t="s">
        <v>88</v>
      </c>
      <c r="B24" s="46">
        <v>5218</v>
      </c>
      <c r="C24" s="46">
        <v>5218</v>
      </c>
      <c r="D24" s="247">
        <v>5865</v>
      </c>
      <c r="E24" s="21">
        <f t="shared" si="0"/>
        <v>112.4</v>
      </c>
      <c r="F24" s="16">
        <f t="shared" si="1"/>
        <v>-68.6</v>
      </c>
      <c r="G24" s="247">
        <v>18663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</row>
    <row r="25" spans="1:245" s="35" customFormat="1" ht="18" customHeight="1">
      <c r="A25" s="59" t="s">
        <v>89</v>
      </c>
      <c r="B25" s="46">
        <v>2315</v>
      </c>
      <c r="C25" s="46">
        <v>2315</v>
      </c>
      <c r="D25" s="247">
        <v>11551</v>
      </c>
      <c r="E25" s="21">
        <f t="shared" si="0"/>
        <v>499</v>
      </c>
      <c r="F25" s="16">
        <f t="shared" si="1"/>
        <v>371.3</v>
      </c>
      <c r="G25" s="247">
        <v>2451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</row>
    <row r="26" spans="1:245" s="35" customFormat="1" ht="18" customHeight="1">
      <c r="A26" s="59" t="s">
        <v>90</v>
      </c>
      <c r="B26" s="46"/>
      <c r="C26" s="46"/>
      <c r="D26" s="247">
        <v>557</v>
      </c>
      <c r="E26" s="21"/>
      <c r="F26" s="16">
        <f t="shared" si="1"/>
        <v>-87.4</v>
      </c>
      <c r="G26" s="247">
        <v>4421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</row>
    <row r="27" spans="1:245" s="35" customFormat="1" ht="18" customHeight="1">
      <c r="A27" s="59" t="s">
        <v>91</v>
      </c>
      <c r="B27" s="46">
        <v>5304</v>
      </c>
      <c r="C27" s="46">
        <v>5304</v>
      </c>
      <c r="D27" s="247">
        <v>43677</v>
      </c>
      <c r="E27" s="21">
        <f t="shared" si="0"/>
        <v>823.5</v>
      </c>
      <c r="F27" s="16">
        <f t="shared" si="1"/>
        <v>1490</v>
      </c>
      <c r="G27" s="247">
        <v>2747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</row>
    <row r="28" spans="1:245" s="35" customFormat="1" ht="18" customHeight="1">
      <c r="A28" s="59" t="s">
        <v>369</v>
      </c>
      <c r="B28" s="46">
        <v>174</v>
      </c>
      <c r="C28" s="46">
        <v>174</v>
      </c>
      <c r="D28" s="247">
        <v>1103</v>
      </c>
      <c r="E28" s="21">
        <f t="shared" si="0"/>
        <v>633.9</v>
      </c>
      <c r="F28" s="16">
        <f t="shared" si="1"/>
        <v>47.3</v>
      </c>
      <c r="G28" s="247">
        <v>749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</row>
    <row r="29" spans="1:245" s="35" customFormat="1" ht="18" customHeight="1">
      <c r="A29" s="59" t="s">
        <v>371</v>
      </c>
      <c r="B29" s="46">
        <v>370</v>
      </c>
      <c r="C29" s="46">
        <v>370</v>
      </c>
      <c r="D29" s="247">
        <v>288</v>
      </c>
      <c r="E29" s="21">
        <f t="shared" si="0"/>
        <v>77.8</v>
      </c>
      <c r="F29" s="16">
        <f t="shared" si="1"/>
        <v>-22.8</v>
      </c>
      <c r="G29" s="247">
        <v>373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</row>
    <row r="30" spans="1:245" s="35" customFormat="1" ht="18" customHeight="1">
      <c r="A30" s="59" t="s">
        <v>92</v>
      </c>
      <c r="B30" s="46">
        <v>1000</v>
      </c>
      <c r="C30" s="46">
        <v>1000</v>
      </c>
      <c r="D30" s="247"/>
      <c r="E30" s="21">
        <f t="shared" si="0"/>
        <v>0</v>
      </c>
      <c r="F30" s="16"/>
      <c r="G30" s="247">
        <v>140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</row>
    <row r="31" spans="1:256" s="222" customFormat="1" ht="18" customHeight="1">
      <c r="A31" s="60" t="s">
        <v>59</v>
      </c>
      <c r="B31" s="48"/>
      <c r="C31" s="43"/>
      <c r="D31" s="65">
        <v>101634</v>
      </c>
      <c r="E31" s="21"/>
      <c r="F31" s="16">
        <f t="shared" si="1"/>
        <v>-26.2</v>
      </c>
      <c r="G31" s="65">
        <v>137750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0"/>
      <c r="IT31" s="90"/>
      <c r="IU31" s="90"/>
      <c r="IV31" s="90"/>
    </row>
    <row r="32" spans="1:245" s="35" customFormat="1" ht="18" customHeight="1">
      <c r="A32" s="61" t="s">
        <v>61</v>
      </c>
      <c r="B32" s="43">
        <f>B33+B37+B38+B39+B40</f>
        <v>428329</v>
      </c>
      <c r="C32" s="43">
        <f>C33+C37+C38+C39+C40</f>
        <v>428329</v>
      </c>
      <c r="D32" s="43">
        <f>D33+D37+D38+D39+D40</f>
        <v>588872</v>
      </c>
      <c r="E32" s="21">
        <f t="shared" si="0"/>
        <v>137.5</v>
      </c>
      <c r="F32" s="16">
        <f t="shared" si="1"/>
        <v>22.2</v>
      </c>
      <c r="G32" s="43">
        <f>G33+G37+G38+G39+G40</f>
        <v>481890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</row>
    <row r="33" spans="1:256" s="223" customFormat="1" ht="18" customHeight="1">
      <c r="A33" s="62" t="s">
        <v>63</v>
      </c>
      <c r="B33" s="40">
        <v>345400</v>
      </c>
      <c r="C33" s="40">
        <v>345400</v>
      </c>
      <c r="D33" s="40">
        <v>498360</v>
      </c>
      <c r="E33" s="21">
        <f t="shared" si="0"/>
        <v>144.3</v>
      </c>
      <c r="F33" s="16">
        <f t="shared" si="1"/>
        <v>11</v>
      </c>
      <c r="G33" s="40">
        <f>SUM(G34:G36)</f>
        <v>448950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  <c r="IO33" s="235"/>
      <c r="IP33" s="235"/>
      <c r="IQ33" s="235"/>
      <c r="IR33" s="235"/>
      <c r="IS33" s="237"/>
      <c r="IT33" s="237"/>
      <c r="IU33" s="237"/>
      <c r="IV33" s="237"/>
    </row>
    <row r="34" spans="1:256" s="222" customFormat="1" ht="18" customHeight="1">
      <c r="A34" s="59" t="s">
        <v>93</v>
      </c>
      <c r="B34" s="63">
        <v>6808</v>
      </c>
      <c r="C34" s="63">
        <v>6808</v>
      </c>
      <c r="D34" s="5">
        <v>21751</v>
      </c>
      <c r="E34" s="21">
        <f t="shared" si="0"/>
        <v>319.5</v>
      </c>
      <c r="F34" s="16">
        <f t="shared" si="1"/>
        <v>219.5</v>
      </c>
      <c r="G34" s="5">
        <v>6808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0"/>
      <c r="IT34" s="90"/>
      <c r="IU34" s="90"/>
      <c r="IV34" s="90"/>
    </row>
    <row r="35" spans="1:256" s="222" customFormat="1" ht="18" customHeight="1">
      <c r="A35" s="59" t="s">
        <v>94</v>
      </c>
      <c r="B35" s="46">
        <v>238592</v>
      </c>
      <c r="C35" s="46">
        <v>238592</v>
      </c>
      <c r="D35" s="5">
        <v>367233</v>
      </c>
      <c r="E35" s="21">
        <f t="shared" si="0"/>
        <v>153.9</v>
      </c>
      <c r="F35" s="16">
        <f t="shared" si="1"/>
        <v>13.6</v>
      </c>
      <c r="G35" s="5">
        <v>323341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0"/>
      <c r="IT35" s="90"/>
      <c r="IU35" s="90"/>
      <c r="IV35" s="90"/>
    </row>
    <row r="36" spans="1:256" s="222" customFormat="1" ht="18" customHeight="1">
      <c r="A36" s="59" t="s">
        <v>95</v>
      </c>
      <c r="B36" s="46">
        <v>100000</v>
      </c>
      <c r="C36" s="46">
        <v>100000</v>
      </c>
      <c r="D36" s="5">
        <v>109376</v>
      </c>
      <c r="E36" s="21">
        <f t="shared" si="0"/>
        <v>109.4</v>
      </c>
      <c r="F36" s="16">
        <f t="shared" si="1"/>
        <v>-7.9</v>
      </c>
      <c r="G36" s="5">
        <v>118801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0"/>
      <c r="IT36" s="90"/>
      <c r="IU36" s="90"/>
      <c r="IV36" s="90"/>
    </row>
    <row r="37" spans="1:256" s="222" customFormat="1" ht="18" customHeight="1">
      <c r="A37" s="62" t="s">
        <v>65</v>
      </c>
      <c r="B37" s="40"/>
      <c r="C37" s="40"/>
      <c r="D37" s="5"/>
      <c r="E37" s="21"/>
      <c r="F37" s="16"/>
      <c r="G37" s="5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0"/>
      <c r="IT37" s="90"/>
      <c r="IU37" s="90"/>
      <c r="IV37" s="90"/>
    </row>
    <row r="38" spans="1:256" s="222" customFormat="1" ht="18" customHeight="1">
      <c r="A38" s="62" t="s">
        <v>67</v>
      </c>
      <c r="B38" s="40">
        <v>48748</v>
      </c>
      <c r="C38" s="40">
        <v>48748</v>
      </c>
      <c r="D38" s="5">
        <v>48748</v>
      </c>
      <c r="E38" s="21">
        <f t="shared" si="0"/>
        <v>100</v>
      </c>
      <c r="F38" s="16">
        <f t="shared" si="1"/>
        <v>386.9</v>
      </c>
      <c r="G38" s="5">
        <v>10012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0"/>
      <c r="IT38" s="90"/>
      <c r="IU38" s="90"/>
      <c r="IV38" s="90"/>
    </row>
    <row r="39" spans="1:256" s="222" customFormat="1" ht="18" customHeight="1">
      <c r="A39" s="62" t="s">
        <v>69</v>
      </c>
      <c r="B39" s="40"/>
      <c r="C39" s="40"/>
      <c r="D39" s="5">
        <v>41764</v>
      </c>
      <c r="E39" s="21"/>
      <c r="F39" s="16">
        <f t="shared" si="1"/>
        <v>82.2</v>
      </c>
      <c r="G39" s="5">
        <v>22928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0"/>
      <c r="IT39" s="90"/>
      <c r="IU39" s="90"/>
      <c r="IV39" s="90"/>
    </row>
    <row r="40" spans="1:256" s="222" customFormat="1" ht="18" customHeight="1">
      <c r="A40" s="62" t="s">
        <v>70</v>
      </c>
      <c r="B40" s="40">
        <v>34181</v>
      </c>
      <c r="C40" s="40">
        <v>34181</v>
      </c>
      <c r="D40" s="5"/>
      <c r="E40" s="21"/>
      <c r="F40" s="16"/>
      <c r="G40" s="5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0"/>
      <c r="IT40" s="90"/>
      <c r="IU40" s="90"/>
      <c r="IV40" s="90"/>
    </row>
    <row r="41" spans="1:256" s="222" customFormat="1" ht="18" customHeight="1">
      <c r="A41" s="64" t="s">
        <v>71</v>
      </c>
      <c r="B41" s="43">
        <f>B6+B31+B32</f>
        <v>649905</v>
      </c>
      <c r="C41" s="43">
        <f>C6+C31+C32</f>
        <v>649905</v>
      </c>
      <c r="D41" s="43">
        <f>D6+D31+D32</f>
        <v>918256</v>
      </c>
      <c r="E41" s="21">
        <f t="shared" si="0"/>
        <v>141.3</v>
      </c>
      <c r="F41" s="16">
        <f t="shared" si="1"/>
        <v>11.8</v>
      </c>
      <c r="G41" s="43">
        <f>G6+G31+G32</f>
        <v>821073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0"/>
      <c r="IT41" s="90"/>
      <c r="IU41" s="90"/>
      <c r="IV41" s="90"/>
    </row>
    <row r="42" spans="1:6" ht="37.5" customHeight="1">
      <c r="A42" s="266"/>
      <c r="B42" s="266"/>
      <c r="C42" s="266"/>
      <c r="D42" s="266"/>
      <c r="E42" s="266"/>
      <c r="F42" s="266"/>
    </row>
    <row r="45" ht="18.75">
      <c r="A45" s="236"/>
    </row>
  </sheetData>
  <sheetProtection/>
  <mergeCells count="7">
    <mergeCell ref="A2:F2"/>
    <mergeCell ref="E4:F4"/>
    <mergeCell ref="A42:F4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6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172"/>
  <sheetViews>
    <sheetView zoomScaleSheetLayoutView="100" zoomScalePageLayoutView="0" workbookViewId="0" topLeftCell="A1">
      <selection activeCell="E169" sqref="E169"/>
    </sheetView>
  </sheetViews>
  <sheetFormatPr defaultColWidth="12.16015625" defaultRowHeight="11.25"/>
  <cols>
    <col min="1" max="1" width="12.5" style="74" bestFit="1" customWidth="1"/>
    <col min="2" max="2" width="46.16015625" style="2" customWidth="1"/>
    <col min="3" max="3" width="26" style="218" customWidth="1"/>
    <col min="4" max="238" width="12.16015625" style="1" customWidth="1"/>
    <col min="239" max="241" width="12.16015625" style="74" customWidth="1"/>
  </cols>
  <sheetData>
    <row r="1" ht="14.25">
      <c r="A1" s="219" t="s">
        <v>544</v>
      </c>
    </row>
    <row r="2" spans="1:3" s="2" customFormat="1" ht="29.25" customHeight="1">
      <c r="A2" s="270" t="s">
        <v>583</v>
      </c>
      <c r="B2" s="270"/>
      <c r="C2" s="270"/>
    </row>
    <row r="3" spans="1:241" s="66" customFormat="1" ht="16.5" customHeight="1">
      <c r="A3" s="1"/>
      <c r="B3" s="271" t="s">
        <v>37</v>
      </c>
      <c r="C3" s="2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s="66" customFormat="1" ht="16.5" customHeight="1">
      <c r="A4" s="249" t="s">
        <v>509</v>
      </c>
      <c r="B4" s="250" t="s">
        <v>510</v>
      </c>
      <c r="C4" s="250" t="s">
        <v>511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s="66" customFormat="1" ht="16.5" customHeight="1">
      <c r="A5" s="249"/>
      <c r="B5" s="250" t="s">
        <v>584</v>
      </c>
      <c r="C5" s="65">
        <v>221094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3" ht="14.25">
      <c r="A6" s="248">
        <v>101</v>
      </c>
      <c r="B6" s="47" t="s">
        <v>372</v>
      </c>
      <c r="C6" s="5">
        <v>143635</v>
      </c>
    </row>
    <row r="7" spans="1:3" ht="14.25">
      <c r="A7" s="248">
        <v>10101</v>
      </c>
      <c r="B7" s="47" t="s">
        <v>78</v>
      </c>
      <c r="C7" s="5">
        <v>47686</v>
      </c>
    </row>
    <row r="8" spans="1:3" ht="14.25">
      <c r="A8" s="248">
        <v>1010101</v>
      </c>
      <c r="B8" s="47" t="s">
        <v>373</v>
      </c>
      <c r="C8" s="5">
        <v>8985</v>
      </c>
    </row>
    <row r="9" spans="1:3" ht="14.25">
      <c r="A9" s="248">
        <v>101010101</v>
      </c>
      <c r="B9" s="49" t="s">
        <v>374</v>
      </c>
      <c r="C9" s="5">
        <v>1185</v>
      </c>
    </row>
    <row r="10" spans="1:3" ht="14.25">
      <c r="A10" s="248">
        <v>101010102</v>
      </c>
      <c r="B10" s="49" t="s">
        <v>375</v>
      </c>
      <c r="C10" s="5">
        <v>11</v>
      </c>
    </row>
    <row r="11" spans="1:3" ht="14.25">
      <c r="A11" s="248">
        <v>101010103</v>
      </c>
      <c r="B11" s="49" t="s">
        <v>376</v>
      </c>
      <c r="C11" s="5">
        <v>6900</v>
      </c>
    </row>
    <row r="12" spans="1:3" ht="14.25">
      <c r="A12" s="248">
        <v>101010104</v>
      </c>
      <c r="B12" s="49" t="s">
        <v>377</v>
      </c>
      <c r="C12" s="5">
        <v>5</v>
      </c>
    </row>
    <row r="13" spans="1:3" ht="14.25">
      <c r="A13" s="248">
        <v>101010105</v>
      </c>
      <c r="B13" s="49" t="s">
        <v>378</v>
      </c>
      <c r="C13" s="5">
        <v>311</v>
      </c>
    </row>
    <row r="14" spans="1:3" ht="14.25">
      <c r="A14" s="248">
        <v>101010106</v>
      </c>
      <c r="B14" s="49" t="s">
        <v>379</v>
      </c>
      <c r="C14" s="5">
        <v>24</v>
      </c>
    </row>
    <row r="15" spans="1:3" ht="14.25">
      <c r="A15" s="248">
        <v>101010119</v>
      </c>
      <c r="B15" s="49" t="s">
        <v>380</v>
      </c>
      <c r="C15" s="5">
        <v>749</v>
      </c>
    </row>
    <row r="16" spans="1:3" ht="14.25">
      <c r="A16" s="248">
        <v>101010120</v>
      </c>
      <c r="B16" s="49" t="s">
        <v>381</v>
      </c>
      <c r="C16" s="5">
        <v>22</v>
      </c>
    </row>
    <row r="17" spans="1:3" ht="14.25">
      <c r="A17" s="248">
        <v>101010129</v>
      </c>
      <c r="B17" s="49" t="s">
        <v>382</v>
      </c>
      <c r="C17" s="5">
        <v>-222</v>
      </c>
    </row>
    <row r="18" spans="1:3" ht="14.25">
      <c r="A18" s="248">
        <v>1010104</v>
      </c>
      <c r="B18" s="49" t="s">
        <v>383</v>
      </c>
      <c r="C18" s="5">
        <v>38701</v>
      </c>
    </row>
    <row r="19" spans="1:3" ht="14.25">
      <c r="A19" s="248">
        <v>101010401</v>
      </c>
      <c r="B19" s="47" t="s">
        <v>384</v>
      </c>
      <c r="C19" s="5">
        <v>38677</v>
      </c>
    </row>
    <row r="20" spans="1:3" ht="14.25">
      <c r="A20" s="248">
        <v>101010420</v>
      </c>
      <c r="B20" s="49" t="s">
        <v>385</v>
      </c>
      <c r="C20" s="5">
        <v>24</v>
      </c>
    </row>
    <row r="21" spans="1:3" ht="14.25">
      <c r="A21" s="248">
        <v>10103</v>
      </c>
      <c r="B21" s="49" t="s">
        <v>79</v>
      </c>
      <c r="C21" s="5">
        <v>835</v>
      </c>
    </row>
    <row r="22" spans="1:3" ht="14.25">
      <c r="A22" s="248">
        <v>1010304</v>
      </c>
      <c r="B22" s="49" t="s">
        <v>386</v>
      </c>
      <c r="C22" s="5">
        <v>627</v>
      </c>
    </row>
    <row r="23" spans="1:3" ht="14.25">
      <c r="A23" s="248">
        <v>1010320</v>
      </c>
      <c r="B23" s="47" t="s">
        <v>387</v>
      </c>
      <c r="C23" s="5">
        <v>208</v>
      </c>
    </row>
    <row r="24" spans="1:3" ht="14.25">
      <c r="A24" s="248">
        <v>10104</v>
      </c>
      <c r="B24" s="47" t="s">
        <v>80</v>
      </c>
      <c r="C24" s="5">
        <v>7452</v>
      </c>
    </row>
    <row r="25" spans="1:3" ht="14.25">
      <c r="A25" s="248">
        <v>1010431</v>
      </c>
      <c r="B25" s="47" t="s">
        <v>388</v>
      </c>
      <c r="C25" s="5">
        <v>75</v>
      </c>
    </row>
    <row r="26" spans="1:3" ht="14.25">
      <c r="A26" s="248">
        <v>1010432</v>
      </c>
      <c r="B26" s="47" t="s">
        <v>389</v>
      </c>
      <c r="C26" s="5">
        <v>1640</v>
      </c>
    </row>
    <row r="27" spans="1:3" ht="14.25">
      <c r="A27" s="248">
        <v>1010433</v>
      </c>
      <c r="B27" s="47" t="s">
        <v>390</v>
      </c>
      <c r="C27" s="5">
        <v>4302</v>
      </c>
    </row>
    <row r="28" spans="1:3" ht="14.25">
      <c r="A28" s="248">
        <v>101043399</v>
      </c>
      <c r="B28" s="47" t="s">
        <v>391</v>
      </c>
      <c r="C28" s="5">
        <v>4302</v>
      </c>
    </row>
    <row r="29" spans="1:3" ht="14.25">
      <c r="A29" s="248">
        <v>1010435</v>
      </c>
      <c r="B29" s="47" t="s">
        <v>392</v>
      </c>
      <c r="C29" s="5">
        <v>135</v>
      </c>
    </row>
    <row r="30" spans="1:3" ht="14.25">
      <c r="A30" s="248">
        <v>101043509</v>
      </c>
      <c r="B30" s="49" t="s">
        <v>393</v>
      </c>
      <c r="C30" s="5">
        <v>135</v>
      </c>
    </row>
    <row r="31" spans="1:3" ht="14.25">
      <c r="A31" s="248">
        <v>1010436</v>
      </c>
      <c r="B31" s="47" t="s">
        <v>394</v>
      </c>
      <c r="C31" s="5">
        <v>102</v>
      </c>
    </row>
    <row r="32" spans="1:3" ht="14.25">
      <c r="A32" s="248">
        <v>1010439</v>
      </c>
      <c r="B32" s="47" t="s">
        <v>395</v>
      </c>
      <c r="C32" s="5">
        <v>86</v>
      </c>
    </row>
    <row r="33" spans="1:3" ht="14.25">
      <c r="A33" s="248">
        <v>1010440</v>
      </c>
      <c r="B33" s="47" t="s">
        <v>396</v>
      </c>
      <c r="C33" s="5">
        <v>61</v>
      </c>
    </row>
    <row r="34" spans="1:3" ht="14.25">
      <c r="A34" s="248">
        <v>101044001</v>
      </c>
      <c r="B34" s="49" t="s">
        <v>585</v>
      </c>
      <c r="C34" s="5">
        <v>4</v>
      </c>
    </row>
    <row r="35" spans="1:3" ht="14.25">
      <c r="A35" s="248">
        <v>101044002</v>
      </c>
      <c r="B35" s="47" t="s">
        <v>397</v>
      </c>
      <c r="C35" s="5">
        <v>51</v>
      </c>
    </row>
    <row r="36" spans="1:3" ht="14.25">
      <c r="A36" s="248">
        <v>101044003</v>
      </c>
      <c r="B36" s="49" t="s">
        <v>398</v>
      </c>
      <c r="C36" s="5">
        <v>6</v>
      </c>
    </row>
    <row r="37" spans="1:3" ht="14.25">
      <c r="A37" s="248">
        <v>1010444</v>
      </c>
      <c r="B37" s="47" t="s">
        <v>400</v>
      </c>
      <c r="C37" s="5">
        <v>417</v>
      </c>
    </row>
    <row r="38" spans="1:3" ht="14.25">
      <c r="A38" s="248">
        <v>101044402</v>
      </c>
      <c r="B38" s="47" t="s">
        <v>397</v>
      </c>
      <c r="C38" s="5">
        <v>79</v>
      </c>
    </row>
    <row r="39" spans="1:3" ht="14.25">
      <c r="A39" s="248">
        <v>101044403</v>
      </c>
      <c r="B39" s="47" t="s">
        <v>398</v>
      </c>
      <c r="C39" s="5">
        <v>338</v>
      </c>
    </row>
    <row r="40" spans="1:3" ht="14.25">
      <c r="A40" s="248">
        <v>1010445</v>
      </c>
      <c r="B40" s="49" t="s">
        <v>401</v>
      </c>
      <c r="C40" s="5">
        <v>192</v>
      </c>
    </row>
    <row r="41" spans="1:3" ht="14.25">
      <c r="A41" s="248">
        <v>101044501</v>
      </c>
      <c r="B41" s="49" t="s">
        <v>399</v>
      </c>
      <c r="C41" s="5">
        <v>192</v>
      </c>
    </row>
    <row r="42" spans="1:3" ht="14.25">
      <c r="A42" s="248">
        <v>1010446</v>
      </c>
      <c r="B42" s="47" t="s">
        <v>587</v>
      </c>
      <c r="C42" s="5">
        <v>15</v>
      </c>
    </row>
    <row r="43" spans="1:3" ht="14.25">
      <c r="A43" s="248">
        <v>101044601</v>
      </c>
      <c r="B43" s="49" t="s">
        <v>586</v>
      </c>
      <c r="C43" s="5">
        <v>15</v>
      </c>
    </row>
    <row r="44" spans="1:3" ht="14.25">
      <c r="A44" s="248">
        <v>1010448</v>
      </c>
      <c r="B44" s="49" t="s">
        <v>402</v>
      </c>
      <c r="C44" s="5">
        <v>172</v>
      </c>
    </row>
    <row r="45" spans="1:3" ht="14.25">
      <c r="A45" s="248">
        <v>101044802</v>
      </c>
      <c r="B45" s="47" t="s">
        <v>403</v>
      </c>
      <c r="C45" s="5">
        <v>9</v>
      </c>
    </row>
    <row r="46" spans="1:3" ht="14.25">
      <c r="A46" s="248">
        <v>101044803</v>
      </c>
      <c r="B46" s="49" t="s">
        <v>404</v>
      </c>
      <c r="C46" s="5">
        <v>163</v>
      </c>
    </row>
    <row r="47" spans="1:3" ht="14.25">
      <c r="A47" s="248">
        <v>1010449</v>
      </c>
      <c r="B47" s="49" t="s">
        <v>405</v>
      </c>
      <c r="C47" s="5">
        <v>114</v>
      </c>
    </row>
    <row r="48" spans="1:3" ht="14.25">
      <c r="A48" s="248">
        <v>101044901</v>
      </c>
      <c r="B48" s="47" t="s">
        <v>588</v>
      </c>
      <c r="C48" s="5">
        <v>9</v>
      </c>
    </row>
    <row r="49" spans="1:3" ht="14.25">
      <c r="A49" s="248">
        <v>101044902</v>
      </c>
      <c r="B49" s="49" t="s">
        <v>403</v>
      </c>
      <c r="C49" s="5">
        <v>105</v>
      </c>
    </row>
    <row r="50" spans="1:3" ht="14.25">
      <c r="A50" s="248">
        <v>1010450</v>
      </c>
      <c r="B50" s="47" t="s">
        <v>406</v>
      </c>
      <c r="C50" s="5">
        <v>141</v>
      </c>
    </row>
    <row r="51" spans="1:3" ht="14.25">
      <c r="A51" s="248">
        <v>101045001</v>
      </c>
      <c r="B51" s="49" t="s">
        <v>407</v>
      </c>
      <c r="C51" s="5">
        <v>141</v>
      </c>
    </row>
    <row r="52" spans="1:3" ht="14.25">
      <c r="A52" s="248">
        <v>10106</v>
      </c>
      <c r="B52" s="49" t="s">
        <v>408</v>
      </c>
      <c r="C52" s="5">
        <v>4790</v>
      </c>
    </row>
    <row r="53" spans="1:3" ht="14.25">
      <c r="A53" s="248">
        <v>1010601</v>
      </c>
      <c r="B53" s="47" t="s">
        <v>409</v>
      </c>
      <c r="C53" s="5">
        <v>4770</v>
      </c>
    </row>
    <row r="54" spans="1:3" ht="14.25">
      <c r="A54" s="248">
        <v>101060109</v>
      </c>
      <c r="B54" s="49" t="s">
        <v>410</v>
      </c>
      <c r="C54" s="5">
        <v>4770</v>
      </c>
    </row>
    <row r="55" spans="1:3" ht="14.25">
      <c r="A55" s="248">
        <v>1010620</v>
      </c>
      <c r="B55" s="47" t="s">
        <v>411</v>
      </c>
      <c r="C55" s="5">
        <v>20</v>
      </c>
    </row>
    <row r="56" spans="1:3" ht="14.25">
      <c r="A56" s="248">
        <v>10109</v>
      </c>
      <c r="B56" s="49" t="s">
        <v>82</v>
      </c>
      <c r="C56" s="5">
        <v>7032</v>
      </c>
    </row>
    <row r="57" spans="1:3" ht="14.25">
      <c r="A57" s="248">
        <v>1010901</v>
      </c>
      <c r="B57" s="47" t="s">
        <v>412</v>
      </c>
      <c r="C57" s="5">
        <v>1495</v>
      </c>
    </row>
    <row r="58" spans="1:3" ht="14.25">
      <c r="A58" s="248">
        <v>101090109</v>
      </c>
      <c r="B58" s="47" t="s">
        <v>413</v>
      </c>
      <c r="C58" s="5">
        <v>1495</v>
      </c>
    </row>
    <row r="59" spans="1:3" ht="14.25">
      <c r="A59" s="248">
        <v>1010902</v>
      </c>
      <c r="B59" s="47" t="s">
        <v>414</v>
      </c>
      <c r="C59" s="5">
        <v>72</v>
      </c>
    </row>
    <row r="60" spans="1:3" ht="14.25">
      <c r="A60" s="248">
        <v>1010903</v>
      </c>
      <c r="B60" s="47" t="s">
        <v>415</v>
      </c>
      <c r="C60" s="5">
        <v>4932</v>
      </c>
    </row>
    <row r="61" spans="1:3" ht="14.25">
      <c r="A61" s="248">
        <v>1010904</v>
      </c>
      <c r="B61" s="47" t="s">
        <v>589</v>
      </c>
      <c r="C61" s="5">
        <v>1</v>
      </c>
    </row>
    <row r="62" spans="1:3" ht="14.25">
      <c r="A62" s="248">
        <v>1010905</v>
      </c>
      <c r="B62" s="47" t="s">
        <v>416</v>
      </c>
      <c r="C62" s="5">
        <v>61</v>
      </c>
    </row>
    <row r="63" spans="1:3" ht="14.25">
      <c r="A63" s="248">
        <v>1010906</v>
      </c>
      <c r="B63" s="49" t="s">
        <v>417</v>
      </c>
      <c r="C63" s="5">
        <v>190</v>
      </c>
    </row>
    <row r="64" spans="1:3" ht="14.25">
      <c r="A64" s="248">
        <v>1010919</v>
      </c>
      <c r="B64" s="47" t="s">
        <v>418</v>
      </c>
      <c r="C64" s="5">
        <v>252</v>
      </c>
    </row>
    <row r="65" spans="1:3" ht="14.25">
      <c r="A65" s="248">
        <v>1010920</v>
      </c>
      <c r="B65" s="47" t="s">
        <v>419</v>
      </c>
      <c r="C65" s="5">
        <v>29</v>
      </c>
    </row>
    <row r="66" spans="1:3" ht="14.25">
      <c r="A66" s="248">
        <v>10110</v>
      </c>
      <c r="B66" s="47" t="s">
        <v>83</v>
      </c>
      <c r="C66" s="5">
        <v>4576</v>
      </c>
    </row>
    <row r="67" spans="1:3" ht="14.25">
      <c r="A67" s="248">
        <v>1011001</v>
      </c>
      <c r="B67" s="47" t="s">
        <v>420</v>
      </c>
      <c r="C67" s="5">
        <v>101</v>
      </c>
    </row>
    <row r="68" spans="1:3" ht="14.25">
      <c r="A68" s="248">
        <v>1011002</v>
      </c>
      <c r="B68" s="47" t="s">
        <v>421</v>
      </c>
      <c r="C68" s="5">
        <v>7</v>
      </c>
    </row>
    <row r="69" spans="1:3" ht="14.25">
      <c r="A69" s="248">
        <v>1011003</v>
      </c>
      <c r="B69" s="47" t="s">
        <v>422</v>
      </c>
      <c r="C69" s="5">
        <v>2510</v>
      </c>
    </row>
    <row r="70" spans="1:3" ht="14.25">
      <c r="A70" s="248">
        <v>1011005</v>
      </c>
      <c r="B70" s="47" t="s">
        <v>423</v>
      </c>
      <c r="C70" s="5">
        <v>1576</v>
      </c>
    </row>
    <row r="71" spans="1:3" ht="14.25">
      <c r="A71" s="248">
        <v>1011006</v>
      </c>
      <c r="B71" s="47" t="s">
        <v>424</v>
      </c>
      <c r="C71" s="5">
        <v>4</v>
      </c>
    </row>
    <row r="72" spans="1:3" ht="14.25">
      <c r="A72" s="248">
        <v>1011019</v>
      </c>
      <c r="B72" s="47" t="s">
        <v>425</v>
      </c>
      <c r="C72" s="5">
        <v>332</v>
      </c>
    </row>
    <row r="73" spans="1:3" ht="14.25">
      <c r="A73" s="248">
        <v>1011020</v>
      </c>
      <c r="B73" s="47" t="s">
        <v>426</v>
      </c>
      <c r="C73" s="5">
        <v>46</v>
      </c>
    </row>
    <row r="74" spans="1:3" ht="14.25">
      <c r="A74" s="248">
        <v>10112</v>
      </c>
      <c r="B74" s="47" t="s">
        <v>86</v>
      </c>
      <c r="C74" s="5">
        <v>21271</v>
      </c>
    </row>
    <row r="75" spans="1:3" ht="14.25">
      <c r="A75" s="248">
        <v>1011201</v>
      </c>
      <c r="B75" s="47" t="s">
        <v>427</v>
      </c>
      <c r="C75" s="5">
        <v>5624</v>
      </c>
    </row>
    <row r="76" spans="1:3" ht="14.25">
      <c r="A76" s="248">
        <v>1011202</v>
      </c>
      <c r="B76" s="47" t="s">
        <v>428</v>
      </c>
      <c r="C76" s="5">
        <v>22</v>
      </c>
    </row>
    <row r="77" spans="1:3" ht="14.25">
      <c r="A77" s="248">
        <v>1011203</v>
      </c>
      <c r="B77" s="47" t="s">
        <v>429</v>
      </c>
      <c r="C77" s="5">
        <v>12759</v>
      </c>
    </row>
    <row r="78" spans="1:3" ht="14.25">
      <c r="A78" s="248">
        <v>1011205</v>
      </c>
      <c r="B78" s="47" t="s">
        <v>430</v>
      </c>
      <c r="C78" s="5">
        <v>11</v>
      </c>
    </row>
    <row r="79" spans="1:3" ht="14.25">
      <c r="A79" s="248">
        <v>1011206</v>
      </c>
      <c r="B79" s="47" t="s">
        <v>431</v>
      </c>
      <c r="C79" s="5">
        <v>2131</v>
      </c>
    </row>
    <row r="80" spans="1:3" ht="14.25">
      <c r="A80" s="248">
        <v>1011219</v>
      </c>
      <c r="B80" s="47" t="s">
        <v>432</v>
      </c>
      <c r="C80" s="5">
        <v>330</v>
      </c>
    </row>
    <row r="81" spans="1:3" ht="14.25">
      <c r="A81" s="248">
        <v>1011220</v>
      </c>
      <c r="B81" s="47" t="s">
        <v>433</v>
      </c>
      <c r="C81" s="5">
        <v>394</v>
      </c>
    </row>
    <row r="82" spans="1:3" ht="14.25">
      <c r="A82" s="248">
        <v>10113</v>
      </c>
      <c r="B82" s="47" t="s">
        <v>84</v>
      </c>
      <c r="C82" s="5">
        <v>39383</v>
      </c>
    </row>
    <row r="83" spans="1:3" ht="14.25">
      <c r="A83" s="248">
        <v>1011301</v>
      </c>
      <c r="B83" s="47" t="s">
        <v>434</v>
      </c>
      <c r="C83" s="5">
        <v>19</v>
      </c>
    </row>
    <row r="84" spans="1:3" ht="14.25">
      <c r="A84" s="248">
        <v>1011302</v>
      </c>
      <c r="B84" s="47" t="s">
        <v>590</v>
      </c>
      <c r="C84" s="5">
        <v>8714</v>
      </c>
    </row>
    <row r="85" spans="1:3" ht="14.25">
      <c r="A85" s="248">
        <v>1011303</v>
      </c>
      <c r="B85" s="47" t="s">
        <v>435</v>
      </c>
      <c r="C85" s="5">
        <v>28837</v>
      </c>
    </row>
    <row r="86" spans="1:3" ht="14.25">
      <c r="A86" s="248">
        <v>1011319</v>
      </c>
      <c r="B86" s="47" t="s">
        <v>436</v>
      </c>
      <c r="C86" s="5">
        <v>913</v>
      </c>
    </row>
    <row r="87" spans="1:3" ht="14.25">
      <c r="A87" s="248">
        <v>1011320</v>
      </c>
      <c r="B87" s="47" t="s">
        <v>437</v>
      </c>
      <c r="C87" s="5">
        <v>900</v>
      </c>
    </row>
    <row r="88" spans="1:3" ht="14.25">
      <c r="A88" s="248">
        <v>10118</v>
      </c>
      <c r="B88" s="47" t="s">
        <v>438</v>
      </c>
      <c r="C88" s="5">
        <v>4712</v>
      </c>
    </row>
    <row r="89" spans="1:3" ht="14.25">
      <c r="A89" s="248">
        <v>1011801</v>
      </c>
      <c r="B89" s="47" t="s">
        <v>439</v>
      </c>
      <c r="C89" s="5">
        <v>4712</v>
      </c>
    </row>
    <row r="90" spans="1:3" ht="14.25">
      <c r="A90" s="248">
        <v>10119</v>
      </c>
      <c r="B90" s="47" t="s">
        <v>440</v>
      </c>
      <c r="C90" s="5">
        <v>5898</v>
      </c>
    </row>
    <row r="91" spans="1:3" ht="14.25">
      <c r="A91" s="248">
        <v>1011901</v>
      </c>
      <c r="B91" s="47" t="s">
        <v>441</v>
      </c>
      <c r="C91" s="5">
        <v>5855</v>
      </c>
    </row>
    <row r="92" spans="1:3" ht="14.25">
      <c r="A92" s="248">
        <v>1011920</v>
      </c>
      <c r="B92" s="47" t="s">
        <v>442</v>
      </c>
      <c r="C92" s="5">
        <v>43</v>
      </c>
    </row>
    <row r="93" spans="1:3" ht="14.25">
      <c r="A93" s="248">
        <v>103</v>
      </c>
      <c r="B93" s="47" t="s">
        <v>443</v>
      </c>
      <c r="C93" s="5">
        <v>77459</v>
      </c>
    </row>
    <row r="94" spans="1:3" ht="14.25">
      <c r="A94" s="248">
        <v>10302</v>
      </c>
      <c r="B94" s="47" t="s">
        <v>87</v>
      </c>
      <c r="C94" s="5">
        <v>15719</v>
      </c>
    </row>
    <row r="95" spans="1:3" ht="14.25">
      <c r="A95" s="248">
        <v>1030203</v>
      </c>
      <c r="B95" s="47" t="s">
        <v>446</v>
      </c>
      <c r="C95" s="5">
        <v>4666</v>
      </c>
    </row>
    <row r="96" spans="1:3" ht="14.25">
      <c r="A96" s="248">
        <v>103020301</v>
      </c>
      <c r="B96" s="47" t="s">
        <v>447</v>
      </c>
      <c r="C96" s="5">
        <v>4666</v>
      </c>
    </row>
    <row r="97" spans="1:3" ht="14.25">
      <c r="A97" s="248">
        <v>1030216</v>
      </c>
      <c r="B97" s="47" t="s">
        <v>448</v>
      </c>
      <c r="C97" s="5">
        <v>2490</v>
      </c>
    </row>
    <row r="98" spans="1:3" ht="14.25">
      <c r="A98" s="248">
        <v>1030218</v>
      </c>
      <c r="B98" s="47" t="s">
        <v>449</v>
      </c>
      <c r="C98" s="5">
        <v>354</v>
      </c>
    </row>
    <row r="99" spans="1:3" ht="14.25">
      <c r="A99" s="248">
        <v>1030219</v>
      </c>
      <c r="B99" s="47" t="s">
        <v>450</v>
      </c>
      <c r="C99" s="5">
        <v>3015</v>
      </c>
    </row>
    <row r="100" spans="1:3" ht="14.25">
      <c r="A100" s="248">
        <v>1030220</v>
      </c>
      <c r="B100" s="47" t="s">
        <v>451</v>
      </c>
      <c r="C100" s="5">
        <v>2412</v>
      </c>
    </row>
    <row r="101" spans="1:3" ht="14.25">
      <c r="A101" s="248">
        <v>1030222</v>
      </c>
      <c r="B101" s="47" t="s">
        <v>452</v>
      </c>
      <c r="C101" s="5">
        <v>143</v>
      </c>
    </row>
    <row r="102" spans="1:3" ht="14.25">
      <c r="A102" s="248">
        <v>1030223</v>
      </c>
      <c r="B102" s="47" t="s">
        <v>591</v>
      </c>
      <c r="C102" s="5">
        <v>2531</v>
      </c>
    </row>
    <row r="103" spans="1:3" ht="14.25">
      <c r="A103" s="248">
        <v>1030299</v>
      </c>
      <c r="B103" s="49" t="s">
        <v>453</v>
      </c>
      <c r="C103" s="5">
        <v>108</v>
      </c>
    </row>
    <row r="104" spans="1:3" ht="14.25">
      <c r="A104" s="248">
        <v>103029901</v>
      </c>
      <c r="B104" s="47" t="s">
        <v>454</v>
      </c>
      <c r="C104" s="5">
        <v>108</v>
      </c>
    </row>
    <row r="105" spans="1:3" ht="14.25">
      <c r="A105" s="248">
        <v>10304</v>
      </c>
      <c r="B105" s="49" t="s">
        <v>455</v>
      </c>
      <c r="C105" s="5">
        <v>5831</v>
      </c>
    </row>
    <row r="106" spans="1:3" ht="14.25">
      <c r="A106" s="248">
        <v>1030401</v>
      </c>
      <c r="B106" s="47" t="s">
        <v>456</v>
      </c>
      <c r="C106" s="5">
        <v>1497</v>
      </c>
    </row>
    <row r="107" spans="1:3" ht="14.25">
      <c r="A107" s="248">
        <v>103040109</v>
      </c>
      <c r="B107" s="49" t="s">
        <v>457</v>
      </c>
      <c r="C107" s="5">
        <v>1</v>
      </c>
    </row>
    <row r="108" spans="1:3" ht="14.25">
      <c r="A108" s="248">
        <v>103040110</v>
      </c>
      <c r="B108" s="47" t="s">
        <v>458</v>
      </c>
      <c r="C108" s="5">
        <v>8</v>
      </c>
    </row>
    <row r="109" spans="1:3" ht="14.25">
      <c r="A109" s="248">
        <v>103040111</v>
      </c>
      <c r="B109" s="47" t="s">
        <v>459</v>
      </c>
      <c r="C109" s="5">
        <v>164</v>
      </c>
    </row>
    <row r="110" spans="1:3" ht="14.25">
      <c r="A110" s="248">
        <v>103040112</v>
      </c>
      <c r="B110" s="47" t="s">
        <v>460</v>
      </c>
      <c r="C110" s="5">
        <v>1</v>
      </c>
    </row>
    <row r="111" spans="1:3" ht="14.25">
      <c r="A111" s="248">
        <v>103040113</v>
      </c>
      <c r="B111" s="47" t="s">
        <v>461</v>
      </c>
      <c r="C111" s="5">
        <v>12</v>
      </c>
    </row>
    <row r="112" spans="1:3" ht="14.25">
      <c r="A112" s="248">
        <v>103040116</v>
      </c>
      <c r="B112" s="47" t="s">
        <v>462</v>
      </c>
      <c r="C112" s="5">
        <v>32</v>
      </c>
    </row>
    <row r="113" spans="1:3" ht="14.25">
      <c r="A113" s="248">
        <v>103040117</v>
      </c>
      <c r="B113" s="47" t="s">
        <v>463</v>
      </c>
      <c r="C113" s="5">
        <v>1279</v>
      </c>
    </row>
    <row r="114" spans="1:3" ht="14.25">
      <c r="A114" s="248">
        <v>1030411</v>
      </c>
      <c r="B114" s="47" t="s">
        <v>464</v>
      </c>
      <c r="C114" s="5">
        <v>2</v>
      </c>
    </row>
    <row r="115" spans="1:3" ht="14.25">
      <c r="A115" s="248">
        <v>103041101</v>
      </c>
      <c r="B115" s="49" t="s">
        <v>465</v>
      </c>
      <c r="C115" s="5">
        <v>2</v>
      </c>
    </row>
    <row r="116" spans="1:3" ht="14.25">
      <c r="A116" s="248">
        <v>1030424</v>
      </c>
      <c r="B116" s="47" t="s">
        <v>466</v>
      </c>
      <c r="C116" s="5">
        <v>3057</v>
      </c>
    </row>
    <row r="117" spans="1:3" ht="14.25">
      <c r="A117" s="248">
        <v>103042401</v>
      </c>
      <c r="B117" s="47" t="s">
        <v>467</v>
      </c>
      <c r="C117" s="5">
        <v>3057</v>
      </c>
    </row>
    <row r="118" spans="1:3" ht="14.25">
      <c r="A118" s="248">
        <v>1030432</v>
      </c>
      <c r="B118" s="49" t="s">
        <v>468</v>
      </c>
      <c r="C118" s="5">
        <v>176</v>
      </c>
    </row>
    <row r="119" spans="1:3" ht="14.25">
      <c r="A119" s="248">
        <v>103043211</v>
      </c>
      <c r="B119" s="49" t="s">
        <v>592</v>
      </c>
      <c r="C119" s="5">
        <v>176</v>
      </c>
    </row>
    <row r="120" spans="1:3" ht="14.25">
      <c r="A120" s="248">
        <v>1030433</v>
      </c>
      <c r="B120" s="49" t="s">
        <v>469</v>
      </c>
      <c r="C120" s="5">
        <v>587</v>
      </c>
    </row>
    <row r="121" spans="1:3" ht="14.25">
      <c r="A121" s="248">
        <v>103043306</v>
      </c>
      <c r="B121" s="49" t="s">
        <v>470</v>
      </c>
      <c r="C121" s="5">
        <v>17</v>
      </c>
    </row>
    <row r="122" spans="1:3" ht="14.25">
      <c r="A122" s="248">
        <v>103043313</v>
      </c>
      <c r="B122" s="49" t="s">
        <v>471</v>
      </c>
      <c r="C122" s="5">
        <v>566</v>
      </c>
    </row>
    <row r="123" spans="1:3" ht="14.25">
      <c r="A123" s="248">
        <v>103043350</v>
      </c>
      <c r="B123" s="49" t="s">
        <v>472</v>
      </c>
      <c r="C123" s="5">
        <v>4</v>
      </c>
    </row>
    <row r="124" spans="1:3" ht="14.25">
      <c r="A124" s="248">
        <v>1030435</v>
      </c>
      <c r="B124" s="49" t="s">
        <v>593</v>
      </c>
      <c r="C124" s="5">
        <v>168</v>
      </c>
    </row>
    <row r="125" spans="1:3" ht="14.25">
      <c r="A125" s="248">
        <v>103043508</v>
      </c>
      <c r="B125" s="47" t="s">
        <v>594</v>
      </c>
      <c r="C125" s="5">
        <v>168</v>
      </c>
    </row>
    <row r="126" spans="1:3" ht="14.25">
      <c r="A126" s="248">
        <v>1030442</v>
      </c>
      <c r="B126" s="49" t="s">
        <v>473</v>
      </c>
      <c r="C126" s="5">
        <v>23</v>
      </c>
    </row>
    <row r="127" spans="1:3" ht="14.25">
      <c r="A127" s="248">
        <v>103044203</v>
      </c>
      <c r="B127" s="47" t="s">
        <v>474</v>
      </c>
      <c r="C127" s="5">
        <v>20</v>
      </c>
    </row>
    <row r="128" spans="1:3" ht="14.25">
      <c r="A128" s="248">
        <v>103044250</v>
      </c>
      <c r="B128" s="49" t="s">
        <v>475</v>
      </c>
      <c r="C128" s="5">
        <v>3</v>
      </c>
    </row>
    <row r="129" spans="1:3" ht="14.25">
      <c r="A129" s="248">
        <v>1030446</v>
      </c>
      <c r="B129" s="47" t="s">
        <v>476</v>
      </c>
      <c r="C129" s="5">
        <v>167</v>
      </c>
    </row>
    <row r="130" spans="1:3" ht="14.25">
      <c r="A130" s="248">
        <v>103044609</v>
      </c>
      <c r="B130" s="49" t="s">
        <v>477</v>
      </c>
      <c r="C130" s="5">
        <v>167</v>
      </c>
    </row>
    <row r="131" spans="1:3" ht="14.25">
      <c r="A131" s="248">
        <v>1030447</v>
      </c>
      <c r="B131" s="47" t="s">
        <v>478</v>
      </c>
      <c r="C131" s="5">
        <v>87</v>
      </c>
    </row>
    <row r="132" spans="1:3" ht="14.25">
      <c r="A132" s="248">
        <v>103044708</v>
      </c>
      <c r="B132" s="49" t="s">
        <v>479</v>
      </c>
      <c r="C132" s="5">
        <v>24</v>
      </c>
    </row>
    <row r="133" spans="1:3" ht="14.25">
      <c r="A133" s="248">
        <v>103044710</v>
      </c>
      <c r="B133" s="49" t="s">
        <v>480</v>
      </c>
      <c r="C133" s="5">
        <v>7</v>
      </c>
    </row>
    <row r="134" spans="1:3" ht="14.25">
      <c r="A134" s="248">
        <v>103044750</v>
      </c>
      <c r="B134" s="47" t="s">
        <v>481</v>
      </c>
      <c r="C134" s="5">
        <v>56</v>
      </c>
    </row>
    <row r="135" spans="1:3" ht="14.25">
      <c r="A135" s="248">
        <v>1030450</v>
      </c>
      <c r="B135" s="49" t="s">
        <v>482</v>
      </c>
      <c r="C135" s="5">
        <v>67</v>
      </c>
    </row>
    <row r="136" spans="1:3" ht="14.25">
      <c r="A136" s="248">
        <v>103045002</v>
      </c>
      <c r="B136" s="49" t="s">
        <v>595</v>
      </c>
      <c r="C136" s="5">
        <v>66</v>
      </c>
    </row>
    <row r="137" spans="1:3" ht="14.25">
      <c r="A137" s="248">
        <v>103045050</v>
      </c>
      <c r="B137" s="49" t="s">
        <v>596</v>
      </c>
      <c r="C137" s="5">
        <v>1</v>
      </c>
    </row>
    <row r="138" spans="1:3" ht="14.25">
      <c r="A138" s="248">
        <v>10305</v>
      </c>
      <c r="B138" s="49" t="s">
        <v>89</v>
      </c>
      <c r="C138" s="5">
        <v>11551</v>
      </c>
    </row>
    <row r="139" spans="1:3" ht="14.25">
      <c r="A139" s="248">
        <v>1030501</v>
      </c>
      <c r="B139" s="47" t="s">
        <v>483</v>
      </c>
      <c r="C139" s="5">
        <v>11551</v>
      </c>
    </row>
    <row r="140" spans="1:3" ht="14.25">
      <c r="A140" s="248">
        <v>103050101</v>
      </c>
      <c r="B140" s="49" t="s">
        <v>484</v>
      </c>
      <c r="C140" s="5">
        <v>739</v>
      </c>
    </row>
    <row r="141" spans="1:3" ht="14.25">
      <c r="A141" s="248">
        <v>103050107</v>
      </c>
      <c r="B141" s="49" t="s">
        <v>485</v>
      </c>
      <c r="C141" s="5">
        <v>90</v>
      </c>
    </row>
    <row r="142" spans="1:3" ht="14.25">
      <c r="A142" s="248">
        <v>103050110</v>
      </c>
      <c r="B142" s="47" t="s">
        <v>486</v>
      </c>
      <c r="C142" s="5">
        <v>34</v>
      </c>
    </row>
    <row r="143" spans="1:3" ht="14.25">
      <c r="A143" s="248">
        <v>103050114</v>
      </c>
      <c r="B143" s="49" t="s">
        <v>487</v>
      </c>
      <c r="C143" s="5">
        <v>151</v>
      </c>
    </row>
    <row r="144" spans="1:3" ht="14.25">
      <c r="A144" s="248">
        <v>103050116</v>
      </c>
      <c r="B144" s="49" t="s">
        <v>488</v>
      </c>
      <c r="C144" s="5">
        <v>2</v>
      </c>
    </row>
    <row r="145" spans="1:3" ht="14.25">
      <c r="A145" s="248">
        <v>103050117</v>
      </c>
      <c r="B145" s="47" t="s">
        <v>489</v>
      </c>
      <c r="C145" s="5">
        <v>7634</v>
      </c>
    </row>
    <row r="146" spans="1:3" ht="14.25">
      <c r="A146" s="248">
        <v>103050122</v>
      </c>
      <c r="B146" s="49" t="s">
        <v>490</v>
      </c>
      <c r="C146" s="5">
        <v>812</v>
      </c>
    </row>
    <row r="147" spans="1:3" ht="14.25">
      <c r="A147" s="248">
        <v>103050199</v>
      </c>
      <c r="B147" s="49" t="s">
        <v>491</v>
      </c>
      <c r="C147" s="5">
        <v>2089</v>
      </c>
    </row>
    <row r="148" spans="1:3" ht="14.25">
      <c r="A148" s="248">
        <v>10306</v>
      </c>
      <c r="B148" s="49" t="s">
        <v>90</v>
      </c>
      <c r="C148" s="5">
        <v>557</v>
      </c>
    </row>
    <row r="149" spans="1:3" ht="14.25">
      <c r="A149" s="248">
        <v>1030603</v>
      </c>
      <c r="B149" s="47" t="s">
        <v>492</v>
      </c>
      <c r="C149" s="5">
        <v>557</v>
      </c>
    </row>
    <row r="150" spans="1:3" ht="14.25">
      <c r="A150" s="248">
        <v>103060399</v>
      </c>
      <c r="B150" s="49" t="s">
        <v>493</v>
      </c>
      <c r="C150" s="5">
        <v>557</v>
      </c>
    </row>
    <row r="151" spans="1:3" ht="14.25">
      <c r="A151" s="248">
        <v>10307</v>
      </c>
      <c r="B151" s="47" t="s">
        <v>91</v>
      </c>
      <c r="C151" s="5">
        <v>43446</v>
      </c>
    </row>
    <row r="152" spans="1:3" ht="14.25">
      <c r="A152" s="248">
        <v>1030701</v>
      </c>
      <c r="B152" s="47" t="s">
        <v>494</v>
      </c>
      <c r="C152" s="5">
        <v>2262</v>
      </c>
    </row>
    <row r="153" spans="1:3" ht="14.25">
      <c r="A153" s="248">
        <v>103070102</v>
      </c>
      <c r="B153" s="49" t="s">
        <v>495</v>
      </c>
      <c r="C153" s="5">
        <v>2262</v>
      </c>
    </row>
    <row r="154" spans="1:3" ht="14.25">
      <c r="A154" s="248">
        <v>1030705</v>
      </c>
      <c r="B154" s="49" t="s">
        <v>496</v>
      </c>
      <c r="C154" s="5">
        <v>998</v>
      </c>
    </row>
    <row r="155" spans="1:3" ht="14.25">
      <c r="A155" s="248">
        <v>103070501</v>
      </c>
      <c r="B155" s="49" t="s">
        <v>497</v>
      </c>
      <c r="C155" s="5">
        <v>211</v>
      </c>
    </row>
    <row r="156" spans="1:3" ht="14.25">
      <c r="A156" s="248">
        <v>103070599</v>
      </c>
      <c r="B156" s="49" t="s">
        <v>498</v>
      </c>
      <c r="C156" s="5">
        <v>787</v>
      </c>
    </row>
    <row r="157" spans="1:3" ht="14.25">
      <c r="A157" s="248">
        <v>1030706</v>
      </c>
      <c r="B157" s="49" t="s">
        <v>499</v>
      </c>
      <c r="C157" s="5">
        <v>39613</v>
      </c>
    </row>
    <row r="158" spans="1:3" ht="14.25">
      <c r="A158" s="248">
        <v>103070601</v>
      </c>
      <c r="B158" s="49" t="s">
        <v>500</v>
      </c>
      <c r="C158" s="5">
        <v>79</v>
      </c>
    </row>
    <row r="159" spans="1:3" ht="14.25">
      <c r="A159" s="248">
        <v>103070602</v>
      </c>
      <c r="B159" s="49" t="s">
        <v>597</v>
      </c>
      <c r="C159" s="5">
        <v>39399</v>
      </c>
    </row>
    <row r="160" spans="1:3" ht="14.25">
      <c r="A160" s="248">
        <v>103070603</v>
      </c>
      <c r="B160" s="49" t="s">
        <v>501</v>
      </c>
      <c r="C160" s="5">
        <v>13</v>
      </c>
    </row>
    <row r="161" spans="1:3" ht="14.25">
      <c r="A161" s="248">
        <v>103070604</v>
      </c>
      <c r="B161" s="49" t="s">
        <v>598</v>
      </c>
      <c r="C161" s="5">
        <v>122</v>
      </c>
    </row>
    <row r="162" spans="1:3" ht="14.25">
      <c r="A162" s="248">
        <v>1030714</v>
      </c>
      <c r="B162" s="47" t="s">
        <v>502</v>
      </c>
      <c r="C162" s="5">
        <v>3</v>
      </c>
    </row>
    <row r="163" spans="1:3" ht="14.25">
      <c r="A163" s="248">
        <v>103071401</v>
      </c>
      <c r="B163" s="47" t="s">
        <v>503</v>
      </c>
      <c r="C163" s="5">
        <v>2</v>
      </c>
    </row>
    <row r="164" spans="1:3" ht="14.25">
      <c r="A164" s="248">
        <v>103071402</v>
      </c>
      <c r="B164" s="49" t="s">
        <v>504</v>
      </c>
      <c r="C164" s="5">
        <v>1</v>
      </c>
    </row>
    <row r="165" spans="1:3" ht="14.25">
      <c r="A165" s="248">
        <v>1030719</v>
      </c>
      <c r="B165" s="47" t="s">
        <v>444</v>
      </c>
      <c r="C165" s="5">
        <v>54</v>
      </c>
    </row>
    <row r="166" spans="1:3" ht="14.25">
      <c r="A166" s="248">
        <v>103071999</v>
      </c>
      <c r="B166" s="47" t="s">
        <v>445</v>
      </c>
      <c r="C166" s="5">
        <v>54</v>
      </c>
    </row>
    <row r="167" spans="1:3" ht="14.25">
      <c r="A167" s="248">
        <v>1030799</v>
      </c>
      <c r="B167" s="47" t="s">
        <v>505</v>
      </c>
      <c r="C167" s="5">
        <v>517</v>
      </c>
    </row>
    <row r="168" spans="1:3" ht="14.25">
      <c r="A168" s="248">
        <v>10308</v>
      </c>
      <c r="B168" s="49" t="s">
        <v>368</v>
      </c>
      <c r="C168" s="5">
        <v>67</v>
      </c>
    </row>
    <row r="169" spans="1:3" ht="14.25">
      <c r="A169" s="248">
        <v>1030802</v>
      </c>
      <c r="B169" s="47" t="s">
        <v>506</v>
      </c>
      <c r="C169" s="5">
        <v>67</v>
      </c>
    </row>
    <row r="170" spans="1:3" ht="14.25">
      <c r="A170" s="248">
        <v>10309</v>
      </c>
      <c r="B170" s="49" t="s">
        <v>370</v>
      </c>
      <c r="C170" s="5">
        <v>288</v>
      </c>
    </row>
    <row r="171" spans="1:3" ht="14.25">
      <c r="A171" s="248">
        <v>1030903</v>
      </c>
      <c r="B171" s="49" t="s">
        <v>507</v>
      </c>
      <c r="C171" s="5">
        <v>280</v>
      </c>
    </row>
    <row r="172" spans="1:3" ht="14.25">
      <c r="A172" s="248">
        <v>1030999</v>
      </c>
      <c r="B172" s="47" t="s">
        <v>508</v>
      </c>
      <c r="C172" s="5">
        <v>8</v>
      </c>
    </row>
  </sheetData>
  <sheetProtection/>
  <mergeCells count="2">
    <mergeCell ref="A2:C2"/>
    <mergeCell ref="B3:C3"/>
  </mergeCells>
  <printOptions horizont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zoomScaleSheetLayoutView="100" zoomScalePageLayoutView="0" workbookViewId="0" topLeftCell="A1">
      <selection activeCell="J10" sqref="J10"/>
    </sheetView>
  </sheetViews>
  <sheetFormatPr defaultColWidth="9.33203125" defaultRowHeight="11.25"/>
  <cols>
    <col min="1" max="1" width="56.66015625" style="0" customWidth="1"/>
    <col min="2" max="2" width="17" style="0" customWidth="1"/>
    <col min="3" max="3" width="18.16015625" style="0" customWidth="1"/>
    <col min="4" max="4" width="16.16015625" style="0" customWidth="1"/>
    <col min="5" max="5" width="14.33203125" style="0" customWidth="1"/>
    <col min="6" max="6" width="13.33203125" style="0" customWidth="1"/>
    <col min="7" max="7" width="15.66015625" style="0" hidden="1" customWidth="1"/>
    <col min="9" max="9" width="10" style="0" bestFit="1" customWidth="1"/>
    <col min="10" max="10" width="14" style="205" bestFit="1" customWidth="1"/>
    <col min="11" max="11" width="13.83203125" style="0" bestFit="1" customWidth="1"/>
  </cols>
  <sheetData>
    <row r="1" ht="27" customHeight="1">
      <c r="A1" s="38" t="s">
        <v>545</v>
      </c>
    </row>
    <row r="2" spans="1:6" ht="30" customHeight="1">
      <c r="A2" s="272" t="s">
        <v>599</v>
      </c>
      <c r="B2" s="272"/>
      <c r="C2" s="272"/>
      <c r="D2" s="272"/>
      <c r="E2" s="272"/>
      <c r="F2" s="272"/>
    </row>
    <row r="3" ht="21" customHeight="1">
      <c r="F3" s="39" t="s">
        <v>73</v>
      </c>
    </row>
    <row r="4" spans="1:6" ht="22.5" customHeight="1">
      <c r="A4" s="275" t="s">
        <v>74</v>
      </c>
      <c r="B4" s="276" t="s">
        <v>97</v>
      </c>
      <c r="C4" s="276" t="s">
        <v>76</v>
      </c>
      <c r="D4" s="277" t="s">
        <v>39</v>
      </c>
      <c r="E4" s="273" t="s">
        <v>39</v>
      </c>
      <c r="F4" s="274"/>
    </row>
    <row r="5" spans="1:6" ht="42.75" customHeight="1">
      <c r="A5" s="275"/>
      <c r="B5" s="276"/>
      <c r="C5" s="276"/>
      <c r="D5" s="277"/>
      <c r="E5" s="198" t="s">
        <v>98</v>
      </c>
      <c r="F5" s="41" t="s">
        <v>600</v>
      </c>
    </row>
    <row r="6" spans="1:10" s="163" customFormat="1" ht="15" customHeight="1">
      <c r="A6" s="206" t="s">
        <v>99</v>
      </c>
      <c r="B6" s="207">
        <f>SUM(B7:B10)</f>
        <v>6808</v>
      </c>
      <c r="C6" s="207">
        <f>SUM(C7:C10)</f>
        <v>6808</v>
      </c>
      <c r="D6" s="207">
        <f>SUM(D7:D10)</f>
        <v>21751</v>
      </c>
      <c r="E6" s="14">
        <f>D6*100/C6</f>
        <v>319.5</v>
      </c>
      <c r="F6" s="14">
        <f aca="true" t="shared" si="0" ref="F6:F53">(D6-G6)/G6*100</f>
        <v>219.5</v>
      </c>
      <c r="G6" s="207">
        <v>6808</v>
      </c>
      <c r="J6" s="217"/>
    </row>
    <row r="7" spans="1:7" ht="15" customHeight="1">
      <c r="A7" s="208" t="s">
        <v>100</v>
      </c>
      <c r="B7" s="209">
        <v>1584</v>
      </c>
      <c r="C7" s="209">
        <v>1584</v>
      </c>
      <c r="D7" s="209">
        <v>1584</v>
      </c>
      <c r="E7" s="210">
        <f>D7*100/C7</f>
        <v>100</v>
      </c>
      <c r="F7" s="14">
        <f>(D7-G7)/G7*100</f>
        <v>0</v>
      </c>
      <c r="G7">
        <v>1584</v>
      </c>
    </row>
    <row r="8" spans="1:7" ht="15" customHeight="1">
      <c r="A8" s="208" t="s">
        <v>601</v>
      </c>
      <c r="B8" s="209">
        <v>3616</v>
      </c>
      <c r="C8" s="209">
        <v>3616</v>
      </c>
      <c r="D8" s="209">
        <v>3616</v>
      </c>
      <c r="E8" s="210">
        <f>D8*100/C8</f>
        <v>100</v>
      </c>
      <c r="F8" s="14">
        <f>(D8-G8)/G8*100</f>
        <v>0</v>
      </c>
      <c r="G8">
        <v>3616</v>
      </c>
    </row>
    <row r="9" spans="1:7" ht="15" customHeight="1">
      <c r="A9" s="208" t="s">
        <v>602</v>
      </c>
      <c r="B9" s="209">
        <v>1608</v>
      </c>
      <c r="C9" s="209">
        <v>1608</v>
      </c>
      <c r="D9" s="209">
        <v>1608</v>
      </c>
      <c r="E9" s="210">
        <f>D9*100/C9</f>
        <v>100</v>
      </c>
      <c r="F9" s="14">
        <f>(D9-G9)/G9*100</f>
        <v>0</v>
      </c>
      <c r="G9">
        <v>1608</v>
      </c>
    </row>
    <row r="10" spans="1:6" ht="15" customHeight="1">
      <c r="A10" s="208" t="s">
        <v>603</v>
      </c>
      <c r="B10" s="209"/>
      <c r="C10" s="209"/>
      <c r="D10" s="209">
        <v>14943</v>
      </c>
      <c r="E10" s="210"/>
      <c r="F10" s="14"/>
    </row>
    <row r="11" spans="1:10" s="163" customFormat="1" ht="15" customHeight="1">
      <c r="A11" s="206" t="s">
        <v>101</v>
      </c>
      <c r="B11" s="207">
        <f>SUM(B12:B31)</f>
        <v>238592</v>
      </c>
      <c r="C11" s="207">
        <f>SUM(C12:C31)</f>
        <v>238592</v>
      </c>
      <c r="D11" s="207">
        <f>SUM(D12:D31)</f>
        <v>367233</v>
      </c>
      <c r="E11" s="14">
        <f>D11*100/C11</f>
        <v>153.9</v>
      </c>
      <c r="F11" s="14">
        <f t="shared" si="0"/>
        <v>13.6</v>
      </c>
      <c r="G11" s="207">
        <v>323341</v>
      </c>
      <c r="J11" s="217"/>
    </row>
    <row r="12" spans="1:7" ht="15" customHeight="1">
      <c r="A12" s="208" t="s">
        <v>102</v>
      </c>
      <c r="B12" s="209">
        <v>13546</v>
      </c>
      <c r="C12" s="209">
        <v>13546</v>
      </c>
      <c r="D12" s="5">
        <v>3879</v>
      </c>
      <c r="E12" s="210">
        <f>D12*100/C12</f>
        <v>28.6</v>
      </c>
      <c r="F12" s="14">
        <f t="shared" si="0"/>
        <v>-71.4</v>
      </c>
      <c r="G12">
        <v>13546</v>
      </c>
    </row>
    <row r="13" spans="1:7" ht="15" customHeight="1">
      <c r="A13" s="208" t="s">
        <v>103</v>
      </c>
      <c r="B13" s="209">
        <v>90831</v>
      </c>
      <c r="C13" s="209">
        <v>90831</v>
      </c>
      <c r="D13" s="209">
        <v>119372</v>
      </c>
      <c r="E13" s="210">
        <f>D13*100/C13</f>
        <v>131.4</v>
      </c>
      <c r="F13" s="14">
        <f t="shared" si="0"/>
        <v>13.7</v>
      </c>
      <c r="G13">
        <v>105017</v>
      </c>
    </row>
    <row r="14" spans="1:7" ht="15" customHeight="1">
      <c r="A14" s="211" t="s">
        <v>104</v>
      </c>
      <c r="B14" s="209">
        <v>18471</v>
      </c>
      <c r="C14" s="209">
        <v>18471</v>
      </c>
      <c r="D14" s="209">
        <v>27810</v>
      </c>
      <c r="E14" s="210">
        <f>D14*100/C14</f>
        <v>150.6</v>
      </c>
      <c r="F14" s="14">
        <f t="shared" si="0"/>
        <v>33.9</v>
      </c>
      <c r="G14">
        <v>20763</v>
      </c>
    </row>
    <row r="15" spans="1:7" ht="15" customHeight="1">
      <c r="A15" s="211" t="s">
        <v>105</v>
      </c>
      <c r="B15" s="209">
        <v>164</v>
      </c>
      <c r="C15" s="209">
        <v>164</v>
      </c>
      <c r="D15" s="209">
        <v>4237</v>
      </c>
      <c r="E15" s="210">
        <f>D15*100/C15</f>
        <v>2583.5</v>
      </c>
      <c r="F15" s="14">
        <f t="shared" si="0"/>
        <v>948.8</v>
      </c>
      <c r="G15">
        <v>404</v>
      </c>
    </row>
    <row r="16" spans="1:6" ht="15" customHeight="1">
      <c r="A16" s="211" t="s">
        <v>106</v>
      </c>
      <c r="B16" s="209"/>
      <c r="C16" s="209"/>
      <c r="D16" s="209"/>
      <c r="E16" s="210"/>
      <c r="F16" s="14"/>
    </row>
    <row r="17" spans="1:7" ht="15" customHeight="1">
      <c r="A17" s="211" t="s">
        <v>0</v>
      </c>
      <c r="B17" s="209">
        <v>24891</v>
      </c>
      <c r="C17" s="209">
        <v>24891</v>
      </c>
      <c r="D17" s="209">
        <v>30177</v>
      </c>
      <c r="E17" s="210">
        <f>D17*100/C17</f>
        <v>121.2</v>
      </c>
      <c r="F17" s="14">
        <f t="shared" si="0"/>
        <v>21.2</v>
      </c>
      <c r="G17">
        <v>24891</v>
      </c>
    </row>
    <row r="18" spans="1:6" ht="15" customHeight="1">
      <c r="A18" s="211" t="s">
        <v>107</v>
      </c>
      <c r="B18" s="209"/>
      <c r="C18" s="209"/>
      <c r="D18" s="209"/>
      <c r="E18" s="210"/>
      <c r="F18" s="14"/>
    </row>
    <row r="19" spans="1:7" ht="15" customHeight="1">
      <c r="A19" s="211" t="s">
        <v>108</v>
      </c>
      <c r="B19" s="209"/>
      <c r="C19" s="209"/>
      <c r="D19" s="209">
        <v>4244</v>
      </c>
      <c r="E19" s="210"/>
      <c r="F19" s="14">
        <f t="shared" si="0"/>
        <v>16.9</v>
      </c>
      <c r="G19">
        <v>3631</v>
      </c>
    </row>
    <row r="20" spans="1:7" ht="15" customHeight="1">
      <c r="A20" s="211" t="s">
        <v>1</v>
      </c>
      <c r="B20" s="209"/>
      <c r="C20" s="209"/>
      <c r="D20" s="209">
        <v>20889</v>
      </c>
      <c r="E20" s="210"/>
      <c r="F20" s="14">
        <f t="shared" si="0"/>
        <v>53</v>
      </c>
      <c r="G20">
        <v>13653</v>
      </c>
    </row>
    <row r="21" spans="1:7" ht="15" customHeight="1">
      <c r="A21" s="211" t="s">
        <v>512</v>
      </c>
      <c r="B21" s="209"/>
      <c r="C21" s="209"/>
      <c r="D21" s="209">
        <v>15607</v>
      </c>
      <c r="E21" s="210"/>
      <c r="F21" s="14">
        <f t="shared" si="0"/>
        <v>39.2</v>
      </c>
      <c r="G21">
        <v>11213</v>
      </c>
    </row>
    <row r="22" spans="1:7" ht="15" customHeight="1">
      <c r="A22" s="211" t="s">
        <v>513</v>
      </c>
      <c r="B22" s="209"/>
      <c r="C22" s="209"/>
      <c r="D22" s="209">
        <v>27633</v>
      </c>
      <c r="E22" s="210"/>
      <c r="F22" s="14">
        <f t="shared" si="0"/>
        <v>0.5</v>
      </c>
      <c r="G22">
        <v>27508</v>
      </c>
    </row>
    <row r="23" spans="1:7" ht="15" customHeight="1">
      <c r="A23" s="211" t="s">
        <v>109</v>
      </c>
      <c r="B23" s="209"/>
      <c r="C23" s="209"/>
      <c r="D23" s="209">
        <v>3739</v>
      </c>
      <c r="E23" s="210"/>
      <c r="F23" s="14">
        <f t="shared" si="0"/>
        <v>-19.4</v>
      </c>
      <c r="G23">
        <v>4637</v>
      </c>
    </row>
    <row r="24" spans="1:7" ht="15" customHeight="1">
      <c r="A24" s="211" t="s">
        <v>110</v>
      </c>
      <c r="B24" s="209"/>
      <c r="C24" s="209"/>
      <c r="D24" s="209">
        <v>891</v>
      </c>
      <c r="E24" s="210"/>
      <c r="F24" s="14">
        <f t="shared" si="0"/>
        <v>-0.8</v>
      </c>
      <c r="G24">
        <v>898</v>
      </c>
    </row>
    <row r="25" spans="1:7" ht="15" customHeight="1">
      <c r="A25" s="208" t="s">
        <v>111</v>
      </c>
      <c r="B25" s="209">
        <v>13110</v>
      </c>
      <c r="C25" s="209">
        <v>13110</v>
      </c>
      <c r="D25" s="209">
        <v>14327</v>
      </c>
      <c r="E25" s="210">
        <f>D25*100/C25</f>
        <v>109.3</v>
      </c>
      <c r="F25" s="14">
        <f t="shared" si="0"/>
        <v>-1.6</v>
      </c>
      <c r="G25">
        <v>14567</v>
      </c>
    </row>
    <row r="26" spans="1:7" ht="15" customHeight="1">
      <c r="A26" s="208" t="s">
        <v>112</v>
      </c>
      <c r="B26" s="209">
        <v>42276</v>
      </c>
      <c r="C26" s="209">
        <v>42276</v>
      </c>
      <c r="D26" s="209">
        <v>42329</v>
      </c>
      <c r="E26" s="210">
        <f>D26*100/C26</f>
        <v>100.1</v>
      </c>
      <c r="F26" s="14">
        <f t="shared" si="0"/>
        <v>0.1</v>
      </c>
      <c r="G26">
        <v>42275</v>
      </c>
    </row>
    <row r="27" spans="1:6" ht="15" customHeight="1">
      <c r="A27" s="208" t="s">
        <v>113</v>
      </c>
      <c r="B27" s="209"/>
      <c r="C27" s="209"/>
      <c r="D27" s="209">
        <v>1520</v>
      </c>
      <c r="E27" s="210"/>
      <c r="F27" s="14"/>
    </row>
    <row r="28" spans="1:6" ht="15" customHeight="1">
      <c r="A28" s="208" t="s">
        <v>114</v>
      </c>
      <c r="B28" s="209"/>
      <c r="C28" s="209"/>
      <c r="D28" s="209">
        <v>9413</v>
      </c>
      <c r="E28" s="210"/>
      <c r="F28" s="14"/>
    </row>
    <row r="29" spans="1:6" ht="15" customHeight="1">
      <c r="A29" s="208" t="s">
        <v>115</v>
      </c>
      <c r="B29" s="209"/>
      <c r="C29" s="209"/>
      <c r="D29" s="209">
        <v>2724</v>
      </c>
      <c r="E29" s="210"/>
      <c r="F29" s="14"/>
    </row>
    <row r="30" spans="1:7" ht="15" customHeight="1">
      <c r="A30" s="208" t="s">
        <v>2</v>
      </c>
      <c r="B30" s="209">
        <v>8573</v>
      </c>
      <c r="C30" s="209">
        <v>8573</v>
      </c>
      <c r="D30" s="209">
        <v>27186</v>
      </c>
      <c r="E30" s="210">
        <f>D30*100/C30</f>
        <v>317.1</v>
      </c>
      <c r="F30" s="14">
        <f t="shared" si="0"/>
        <v>1</v>
      </c>
      <c r="G30">
        <v>26930</v>
      </c>
    </row>
    <row r="31" spans="1:7" ht="15" customHeight="1">
      <c r="A31" s="208" t="s">
        <v>116</v>
      </c>
      <c r="B31" s="209">
        <v>26730</v>
      </c>
      <c r="C31" s="209">
        <v>26730</v>
      </c>
      <c r="D31" s="209">
        <v>11256</v>
      </c>
      <c r="E31" s="210">
        <f>D31*100/C31</f>
        <v>42.1</v>
      </c>
      <c r="F31" s="14">
        <f t="shared" si="0"/>
        <v>-16.1</v>
      </c>
      <c r="G31">
        <v>13408</v>
      </c>
    </row>
    <row r="32" spans="1:10" s="163" customFormat="1" ht="15" customHeight="1">
      <c r="A32" s="212" t="s">
        <v>117</v>
      </c>
      <c r="B32" s="213">
        <f>SUM(B33:B52)</f>
        <v>100000</v>
      </c>
      <c r="C32" s="213">
        <f>SUM(C33:C52)</f>
        <v>100000</v>
      </c>
      <c r="D32" s="213">
        <f>SUM(D33:D52)</f>
        <v>109376</v>
      </c>
      <c r="E32" s="214">
        <f>D32*100/C32</f>
        <v>109.4</v>
      </c>
      <c r="F32" s="14">
        <f t="shared" si="0"/>
        <v>-7.9</v>
      </c>
      <c r="G32" s="213">
        <v>118801</v>
      </c>
      <c r="J32" s="217"/>
    </row>
    <row r="33" spans="1:7" ht="15" customHeight="1">
      <c r="A33" s="208" t="s">
        <v>118</v>
      </c>
      <c r="B33" s="209"/>
      <c r="C33" s="209"/>
      <c r="D33" s="209">
        <v>421</v>
      </c>
      <c r="E33" s="214"/>
      <c r="F33" s="14">
        <f t="shared" si="0"/>
        <v>-38.3</v>
      </c>
      <c r="G33">
        <v>682</v>
      </c>
    </row>
    <row r="34" spans="1:6" ht="15" customHeight="1">
      <c r="A34" s="208" t="s">
        <v>119</v>
      </c>
      <c r="B34" s="209"/>
      <c r="C34" s="209"/>
      <c r="D34" s="209"/>
      <c r="E34" s="214"/>
      <c r="F34" s="14"/>
    </row>
    <row r="35" spans="1:6" ht="15" customHeight="1">
      <c r="A35" s="208" t="s">
        <v>120</v>
      </c>
      <c r="B35" s="209"/>
      <c r="C35" s="209"/>
      <c r="D35" s="209"/>
      <c r="E35" s="214"/>
      <c r="F35" s="14"/>
    </row>
    <row r="36" spans="1:7" ht="15" customHeight="1">
      <c r="A36" s="208" t="s">
        <v>121</v>
      </c>
      <c r="B36" s="209">
        <v>2500</v>
      </c>
      <c r="C36" s="209">
        <v>2500</v>
      </c>
      <c r="D36" s="209">
        <v>457</v>
      </c>
      <c r="E36" s="214">
        <f>D36*100/C36</f>
        <v>18.3</v>
      </c>
      <c r="F36" s="14">
        <f t="shared" si="0"/>
        <v>-56.8</v>
      </c>
      <c r="G36">
        <v>1059</v>
      </c>
    </row>
    <row r="37" spans="1:7" ht="15" customHeight="1">
      <c r="A37" s="208" t="s">
        <v>122</v>
      </c>
      <c r="B37" s="209">
        <v>25500</v>
      </c>
      <c r="C37" s="209">
        <v>25500</v>
      </c>
      <c r="D37" s="209">
        <v>20337</v>
      </c>
      <c r="E37" s="214">
        <f>D37*100/C37</f>
        <v>79.8</v>
      </c>
      <c r="F37" s="14">
        <f t="shared" si="0"/>
        <v>-8.1</v>
      </c>
      <c r="G37">
        <v>22120</v>
      </c>
    </row>
    <row r="38" spans="1:7" ht="15" customHeight="1">
      <c r="A38" s="208" t="s">
        <v>123</v>
      </c>
      <c r="B38" s="209"/>
      <c r="C38" s="209"/>
      <c r="D38" s="209">
        <v>50</v>
      </c>
      <c r="E38" s="214"/>
      <c r="F38" s="14">
        <f t="shared" si="0"/>
        <v>-34.2</v>
      </c>
      <c r="G38">
        <v>76</v>
      </c>
    </row>
    <row r="39" spans="1:7" ht="15" customHeight="1">
      <c r="A39" s="208" t="s">
        <v>124</v>
      </c>
      <c r="B39" s="209"/>
      <c r="C39" s="209"/>
      <c r="D39" s="209">
        <v>3051</v>
      </c>
      <c r="E39" s="214"/>
      <c r="F39" s="14">
        <f t="shared" si="0"/>
        <v>-10.3</v>
      </c>
      <c r="G39">
        <v>3403</v>
      </c>
    </row>
    <row r="40" spans="1:7" ht="15" customHeight="1">
      <c r="A40" s="208" t="s">
        <v>125</v>
      </c>
      <c r="B40" s="209">
        <v>5000</v>
      </c>
      <c r="C40" s="209">
        <v>5000</v>
      </c>
      <c r="D40" s="209">
        <v>15720</v>
      </c>
      <c r="E40" s="214">
        <f>D40*100/C40</f>
        <v>314.4</v>
      </c>
      <c r="F40" s="14">
        <f t="shared" si="0"/>
        <v>-33.9</v>
      </c>
      <c r="G40">
        <v>23780</v>
      </c>
    </row>
    <row r="41" spans="1:7" ht="15" customHeight="1">
      <c r="A41" s="208" t="s">
        <v>126</v>
      </c>
      <c r="B41" s="209">
        <v>17000</v>
      </c>
      <c r="C41" s="209">
        <v>17000</v>
      </c>
      <c r="D41" s="209">
        <v>10255</v>
      </c>
      <c r="E41" s="214">
        <f>D41*100/C41</f>
        <v>60.3</v>
      </c>
      <c r="F41" s="14">
        <f t="shared" si="0"/>
        <v>-25.4</v>
      </c>
      <c r="G41">
        <v>13745</v>
      </c>
    </row>
    <row r="42" spans="1:7" ht="15" customHeight="1">
      <c r="A42" s="208" t="s">
        <v>127</v>
      </c>
      <c r="B42" s="209"/>
      <c r="C42" s="209"/>
      <c r="D42" s="209">
        <v>651</v>
      </c>
      <c r="E42" s="214"/>
      <c r="F42" s="14">
        <f t="shared" si="0"/>
        <v>-91.6</v>
      </c>
      <c r="G42">
        <v>7720</v>
      </c>
    </row>
    <row r="43" spans="1:7" ht="15" customHeight="1">
      <c r="A43" s="208" t="s">
        <v>128</v>
      </c>
      <c r="B43" s="209">
        <v>20000</v>
      </c>
      <c r="C43" s="209">
        <v>20000</v>
      </c>
      <c r="D43" s="209">
        <v>2024</v>
      </c>
      <c r="E43" s="214">
        <f>D43*100/C43</f>
        <v>10.1</v>
      </c>
      <c r="F43" s="14">
        <f t="shared" si="0"/>
        <v>1865</v>
      </c>
      <c r="G43">
        <v>103</v>
      </c>
    </row>
    <row r="44" spans="1:7" ht="15" customHeight="1">
      <c r="A44" s="208" t="s">
        <v>129</v>
      </c>
      <c r="B44" s="209">
        <v>30000</v>
      </c>
      <c r="C44" s="209">
        <v>30000</v>
      </c>
      <c r="D44" s="209">
        <v>32897</v>
      </c>
      <c r="E44" s="214">
        <f>D44*100/C44</f>
        <v>109.7</v>
      </c>
      <c r="F44" s="14">
        <f t="shared" si="0"/>
        <v>4.1</v>
      </c>
      <c r="G44">
        <v>31600</v>
      </c>
    </row>
    <row r="45" spans="1:7" ht="15" customHeight="1">
      <c r="A45" s="208" t="s">
        <v>130</v>
      </c>
      <c r="B45" s="209"/>
      <c r="C45" s="209"/>
      <c r="D45" s="209">
        <v>6122</v>
      </c>
      <c r="E45" s="214"/>
      <c r="F45" s="14">
        <f t="shared" si="0"/>
        <v>434.2</v>
      </c>
      <c r="G45">
        <v>1146</v>
      </c>
    </row>
    <row r="46" spans="1:7" ht="15" customHeight="1">
      <c r="A46" s="208" t="s">
        <v>131</v>
      </c>
      <c r="B46" s="209"/>
      <c r="C46" s="209"/>
      <c r="D46" s="209">
        <v>90</v>
      </c>
      <c r="E46" s="214"/>
      <c r="F46" s="14">
        <f t="shared" si="0"/>
        <v>-92.1</v>
      </c>
      <c r="G46">
        <v>1139</v>
      </c>
    </row>
    <row r="47" spans="1:7" ht="15" customHeight="1">
      <c r="A47" s="208" t="s">
        <v>132</v>
      </c>
      <c r="B47" s="209"/>
      <c r="C47" s="209"/>
      <c r="D47" s="209">
        <v>560</v>
      </c>
      <c r="E47" s="214"/>
      <c r="F47" s="14">
        <f t="shared" si="0"/>
        <v>-11.4</v>
      </c>
      <c r="G47">
        <v>632</v>
      </c>
    </row>
    <row r="48" spans="1:7" ht="15" customHeight="1">
      <c r="A48" s="208" t="s">
        <v>133</v>
      </c>
      <c r="B48" s="209"/>
      <c r="C48" s="209"/>
      <c r="D48" s="209"/>
      <c r="E48" s="214"/>
      <c r="F48" s="14">
        <f t="shared" si="0"/>
        <v>-100</v>
      </c>
      <c r="G48">
        <v>2</v>
      </c>
    </row>
    <row r="49" spans="1:7" ht="15" customHeight="1">
      <c r="A49" s="208" t="s">
        <v>134</v>
      </c>
      <c r="B49" s="209"/>
      <c r="C49" s="209"/>
      <c r="D49" s="209">
        <v>2154</v>
      </c>
      <c r="E49" s="214"/>
      <c r="F49" s="14">
        <f t="shared" si="0"/>
        <v>6848.4</v>
      </c>
      <c r="G49">
        <v>31</v>
      </c>
    </row>
    <row r="50" spans="1:7" ht="15" customHeight="1">
      <c r="A50" s="208" t="s">
        <v>135</v>
      </c>
      <c r="B50" s="209"/>
      <c r="C50" s="209"/>
      <c r="D50" s="209">
        <v>14587</v>
      </c>
      <c r="E50" s="214"/>
      <c r="F50" s="14">
        <f t="shared" si="0"/>
        <v>26.2</v>
      </c>
      <c r="G50">
        <v>11563</v>
      </c>
    </row>
    <row r="51" spans="1:6" ht="15" customHeight="1">
      <c r="A51" s="208" t="s">
        <v>136</v>
      </c>
      <c r="B51" s="209"/>
      <c r="C51" s="209"/>
      <c r="D51" s="209"/>
      <c r="E51" s="214"/>
      <c r="F51" s="14"/>
    </row>
    <row r="52" spans="1:6" ht="15" customHeight="1">
      <c r="A52" s="208" t="s">
        <v>137</v>
      </c>
      <c r="B52" s="209"/>
      <c r="C52" s="209"/>
      <c r="D52" s="209"/>
      <c r="E52" s="215"/>
      <c r="F52" s="14"/>
    </row>
    <row r="53" spans="1:10" s="163" customFormat="1" ht="15" customHeight="1">
      <c r="A53" s="216" t="s">
        <v>4</v>
      </c>
      <c r="B53" s="207">
        <f>B6+B11+B32</f>
        <v>345400</v>
      </c>
      <c r="C53" s="207">
        <f>C6+C11+C32</f>
        <v>345400</v>
      </c>
      <c r="D53" s="207">
        <f>D6+D11+D32</f>
        <v>498360</v>
      </c>
      <c r="E53" s="14">
        <f>D53*100/C53</f>
        <v>144.3</v>
      </c>
      <c r="F53" s="14">
        <f t="shared" si="0"/>
        <v>11</v>
      </c>
      <c r="G53" s="207">
        <v>448950</v>
      </c>
      <c r="J53" s="217"/>
    </row>
  </sheetData>
  <sheetProtection/>
  <mergeCells count="6">
    <mergeCell ref="A2:F2"/>
    <mergeCell ref="E4:F4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7" useFirstPageNumber="1" fitToHeight="1" fitToWidth="1" horizontalDpi="600" verticalDpi="600" orientation="portrait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zoomScaleSheetLayoutView="100" zoomScalePageLayoutView="0" workbookViewId="0" topLeftCell="A1">
      <selection activeCell="J9" sqref="J9"/>
    </sheetView>
  </sheetViews>
  <sheetFormatPr defaultColWidth="9.33203125" defaultRowHeight="11.25"/>
  <cols>
    <col min="1" max="1" width="34.83203125" style="0" customWidth="1"/>
    <col min="2" max="2" width="17.66015625" style="0" bestFit="1" customWidth="1"/>
    <col min="3" max="3" width="19" style="0" customWidth="1"/>
    <col min="4" max="4" width="16.66015625" style="0" customWidth="1"/>
    <col min="5" max="5" width="12.5" style="0" customWidth="1"/>
    <col min="6" max="6" width="11.66015625" style="0" customWidth="1"/>
    <col min="7" max="7" width="11.66015625" style="0" hidden="1" customWidth="1"/>
  </cols>
  <sheetData>
    <row r="1" ht="22.5" customHeight="1">
      <c r="A1" s="38" t="s">
        <v>546</v>
      </c>
    </row>
    <row r="2" spans="1:6" s="197" customFormat="1" ht="19.5" customHeight="1">
      <c r="A2" s="278" t="s">
        <v>604</v>
      </c>
      <c r="B2" s="278"/>
      <c r="C2" s="278"/>
      <c r="D2" s="278"/>
      <c r="E2" s="278"/>
      <c r="F2" s="278"/>
    </row>
    <row r="3" ht="21" customHeight="1">
      <c r="F3" s="39" t="s">
        <v>73</v>
      </c>
    </row>
    <row r="4" spans="1:6" ht="13.5">
      <c r="A4" s="279" t="s">
        <v>138</v>
      </c>
      <c r="B4" s="276" t="s">
        <v>97</v>
      </c>
      <c r="C4" s="276" t="s">
        <v>76</v>
      </c>
      <c r="D4" s="277" t="s">
        <v>39</v>
      </c>
      <c r="E4" s="273" t="s">
        <v>39</v>
      </c>
      <c r="F4" s="274"/>
    </row>
    <row r="5" spans="1:6" ht="54">
      <c r="A5" s="279"/>
      <c r="B5" s="276"/>
      <c r="C5" s="276"/>
      <c r="D5" s="277"/>
      <c r="E5" s="198" t="s">
        <v>139</v>
      </c>
      <c r="F5" s="41" t="s">
        <v>605</v>
      </c>
    </row>
    <row r="6" spans="1:7" s="35" customFormat="1" ht="17.25" customHeight="1">
      <c r="A6" s="42" t="s">
        <v>41</v>
      </c>
      <c r="B6" s="48">
        <f>SUM(B7:B29)</f>
        <v>609766</v>
      </c>
      <c r="C6" s="48">
        <f>SUM(C7:C29)</f>
        <v>609766</v>
      </c>
      <c r="D6" s="48">
        <f>SUM(D7:D29)</f>
        <v>753092</v>
      </c>
      <c r="E6" s="21">
        <f>D6*100/C6</f>
        <v>123.5</v>
      </c>
      <c r="F6" s="21">
        <f>(D6-G6)/G6*100</f>
        <v>21</v>
      </c>
      <c r="G6" s="48">
        <f>SUM(G7:G29)</f>
        <v>622207</v>
      </c>
    </row>
    <row r="7" spans="1:7" s="35" customFormat="1" ht="17.25" customHeight="1">
      <c r="A7" s="44" t="s">
        <v>43</v>
      </c>
      <c r="B7" s="50">
        <v>32469</v>
      </c>
      <c r="C7" s="50">
        <v>32469</v>
      </c>
      <c r="D7" s="45">
        <v>36731</v>
      </c>
      <c r="E7" s="21">
        <f aca="true" t="shared" si="0" ref="E7:E39">D7*100/C7</f>
        <v>113.1</v>
      </c>
      <c r="F7" s="21">
        <f aca="true" t="shared" si="1" ref="F7:F39">(D7-G7)/G7*100</f>
        <v>11.4</v>
      </c>
      <c r="G7" s="45">
        <v>32979</v>
      </c>
    </row>
    <row r="8" spans="1:7" s="35" customFormat="1" ht="17.25" customHeight="1">
      <c r="A8" s="44" t="s">
        <v>44</v>
      </c>
      <c r="B8" s="50"/>
      <c r="C8" s="50"/>
      <c r="D8" s="45"/>
      <c r="E8" s="21"/>
      <c r="F8" s="21"/>
      <c r="G8" s="45"/>
    </row>
    <row r="9" spans="1:7" s="35" customFormat="1" ht="17.25" customHeight="1">
      <c r="A9" s="44" t="s">
        <v>45</v>
      </c>
      <c r="B9" s="50">
        <v>1221</v>
      </c>
      <c r="C9" s="50">
        <v>1221</v>
      </c>
      <c r="D9" s="45">
        <v>677</v>
      </c>
      <c r="E9" s="21">
        <f t="shared" si="0"/>
        <v>55.4</v>
      </c>
      <c r="F9" s="21">
        <f t="shared" si="1"/>
        <v>-21.1</v>
      </c>
      <c r="G9" s="45">
        <v>858</v>
      </c>
    </row>
    <row r="10" spans="1:7" s="35" customFormat="1" ht="17.25" customHeight="1">
      <c r="A10" s="44" t="s">
        <v>46</v>
      </c>
      <c r="B10" s="50">
        <v>21599</v>
      </c>
      <c r="C10" s="50">
        <v>21599</v>
      </c>
      <c r="D10" s="45">
        <v>31812</v>
      </c>
      <c r="E10" s="21">
        <f t="shared" si="0"/>
        <v>147.3</v>
      </c>
      <c r="F10" s="21">
        <f t="shared" si="1"/>
        <v>73.7</v>
      </c>
      <c r="G10" s="45">
        <v>18317</v>
      </c>
    </row>
    <row r="11" spans="1:7" s="35" customFormat="1" ht="17.25" customHeight="1">
      <c r="A11" s="44" t="s">
        <v>47</v>
      </c>
      <c r="B11" s="50">
        <v>138107</v>
      </c>
      <c r="C11" s="50">
        <v>138107</v>
      </c>
      <c r="D11" s="45">
        <v>138928</v>
      </c>
      <c r="E11" s="21">
        <f t="shared" si="0"/>
        <v>100.6</v>
      </c>
      <c r="F11" s="21">
        <f t="shared" si="1"/>
        <v>-6.9</v>
      </c>
      <c r="G11" s="45">
        <v>149235</v>
      </c>
    </row>
    <row r="12" spans="1:7" s="35" customFormat="1" ht="17.25" customHeight="1">
      <c r="A12" s="44" t="s">
        <v>48</v>
      </c>
      <c r="B12" s="50">
        <v>6209</v>
      </c>
      <c r="C12" s="50">
        <v>6209</v>
      </c>
      <c r="D12" s="45">
        <v>1325</v>
      </c>
      <c r="E12" s="21">
        <f t="shared" si="0"/>
        <v>21.3</v>
      </c>
      <c r="F12" s="21">
        <f t="shared" si="1"/>
        <v>-62.1</v>
      </c>
      <c r="G12" s="45">
        <v>3497</v>
      </c>
    </row>
    <row r="13" spans="1:7" s="35" customFormat="1" ht="17.25" customHeight="1">
      <c r="A13" s="44" t="s">
        <v>49</v>
      </c>
      <c r="B13" s="50">
        <v>4766</v>
      </c>
      <c r="C13" s="50">
        <v>4766</v>
      </c>
      <c r="D13" s="45">
        <v>6222</v>
      </c>
      <c r="E13" s="21">
        <f t="shared" si="0"/>
        <v>130.5</v>
      </c>
      <c r="F13" s="21">
        <f t="shared" si="1"/>
        <v>3.9</v>
      </c>
      <c r="G13" s="45">
        <v>5991</v>
      </c>
    </row>
    <row r="14" spans="1:7" s="35" customFormat="1" ht="17.25" customHeight="1">
      <c r="A14" s="44" t="s">
        <v>50</v>
      </c>
      <c r="B14" s="50">
        <v>60764</v>
      </c>
      <c r="C14" s="50">
        <v>60764</v>
      </c>
      <c r="D14" s="45">
        <v>78673</v>
      </c>
      <c r="E14" s="21">
        <f t="shared" si="0"/>
        <v>129.5</v>
      </c>
      <c r="F14" s="21">
        <f t="shared" si="1"/>
        <v>4.9</v>
      </c>
      <c r="G14" s="45">
        <v>75016</v>
      </c>
    </row>
    <row r="15" spans="1:7" s="35" customFormat="1" ht="17.25" customHeight="1">
      <c r="A15" s="44" t="s">
        <v>51</v>
      </c>
      <c r="B15" s="50">
        <v>67814</v>
      </c>
      <c r="C15" s="50">
        <v>67814</v>
      </c>
      <c r="D15" s="45">
        <v>108031</v>
      </c>
      <c r="E15" s="21">
        <f t="shared" si="0"/>
        <v>159.3</v>
      </c>
      <c r="F15" s="21">
        <f t="shared" si="1"/>
        <v>40.8</v>
      </c>
      <c r="G15" s="45">
        <v>76753</v>
      </c>
    </row>
    <row r="16" spans="1:7" s="35" customFormat="1" ht="17.25" customHeight="1">
      <c r="A16" s="44" t="s">
        <v>52</v>
      </c>
      <c r="B16" s="50">
        <v>11498</v>
      </c>
      <c r="C16" s="50">
        <v>11498</v>
      </c>
      <c r="D16" s="45">
        <v>3391</v>
      </c>
      <c r="E16" s="21">
        <f t="shared" si="0"/>
        <v>29.5</v>
      </c>
      <c r="F16" s="21">
        <f t="shared" si="1"/>
        <v>-61.6</v>
      </c>
      <c r="G16" s="45">
        <v>8835</v>
      </c>
    </row>
    <row r="17" spans="1:7" s="35" customFormat="1" ht="17.25" customHeight="1">
      <c r="A17" s="44" t="s">
        <v>53</v>
      </c>
      <c r="B17" s="50">
        <v>76914</v>
      </c>
      <c r="C17" s="50">
        <v>76914</v>
      </c>
      <c r="D17" s="45">
        <v>134226</v>
      </c>
      <c r="E17" s="21">
        <f t="shared" si="0"/>
        <v>174.5</v>
      </c>
      <c r="F17" s="21">
        <f t="shared" si="1"/>
        <v>55.8</v>
      </c>
      <c r="G17" s="45">
        <v>86133</v>
      </c>
    </row>
    <row r="18" spans="1:7" s="35" customFormat="1" ht="17.25" customHeight="1">
      <c r="A18" s="44" t="s">
        <v>54</v>
      </c>
      <c r="B18" s="50">
        <v>103722</v>
      </c>
      <c r="C18" s="50">
        <v>103722</v>
      </c>
      <c r="D18" s="45">
        <v>107954</v>
      </c>
      <c r="E18" s="21">
        <f t="shared" si="0"/>
        <v>104.1</v>
      </c>
      <c r="F18" s="21">
        <f t="shared" si="1"/>
        <v>-5.4</v>
      </c>
      <c r="G18" s="45">
        <v>114129</v>
      </c>
    </row>
    <row r="19" spans="1:7" s="35" customFormat="1" ht="17.25" customHeight="1">
      <c r="A19" s="44" t="s">
        <v>55</v>
      </c>
      <c r="B19" s="50">
        <v>2724</v>
      </c>
      <c r="C19" s="50">
        <v>2724</v>
      </c>
      <c r="D19" s="45">
        <v>11336</v>
      </c>
      <c r="E19" s="21">
        <f t="shared" si="0"/>
        <v>416.2</v>
      </c>
      <c r="F19" s="21">
        <f t="shared" si="1"/>
        <v>159.5</v>
      </c>
      <c r="G19" s="45">
        <v>4368</v>
      </c>
    </row>
    <row r="20" spans="1:7" s="35" customFormat="1" ht="17.25" customHeight="1">
      <c r="A20" s="44" t="s">
        <v>140</v>
      </c>
      <c r="B20" s="50">
        <v>3808</v>
      </c>
      <c r="C20" s="50">
        <v>3808</v>
      </c>
      <c r="D20" s="45">
        <v>14923</v>
      </c>
      <c r="E20" s="21">
        <f t="shared" si="0"/>
        <v>391.9</v>
      </c>
      <c r="F20" s="21">
        <f t="shared" si="1"/>
        <v>577.7</v>
      </c>
      <c r="G20" s="45">
        <v>2202</v>
      </c>
    </row>
    <row r="21" spans="1:7" s="35" customFormat="1" ht="17.25" customHeight="1">
      <c r="A21" s="44" t="s">
        <v>56</v>
      </c>
      <c r="B21" s="50">
        <v>1932</v>
      </c>
      <c r="C21" s="50">
        <v>1932</v>
      </c>
      <c r="D21" s="45">
        <v>64</v>
      </c>
      <c r="E21" s="21">
        <f t="shared" si="0"/>
        <v>3.3</v>
      </c>
      <c r="F21" s="21">
        <f t="shared" si="1"/>
        <v>-98.3</v>
      </c>
      <c r="G21" s="45">
        <v>3874</v>
      </c>
    </row>
    <row r="22" spans="1:7" s="35" customFormat="1" ht="17.25" customHeight="1">
      <c r="A22" s="44" t="s">
        <v>57</v>
      </c>
      <c r="B22" s="50">
        <v>40</v>
      </c>
      <c r="C22" s="50">
        <v>40</v>
      </c>
      <c r="D22" s="45">
        <v>1330</v>
      </c>
      <c r="E22" s="21">
        <f t="shared" si="0"/>
        <v>3325</v>
      </c>
      <c r="F22" s="21">
        <f t="shared" si="1"/>
        <v>3594.4</v>
      </c>
      <c r="G22" s="45">
        <v>36</v>
      </c>
    </row>
    <row r="23" spans="1:7" s="35" customFormat="1" ht="17.25" customHeight="1">
      <c r="A23" s="44" t="s">
        <v>141</v>
      </c>
      <c r="B23" s="50">
        <v>6104</v>
      </c>
      <c r="C23" s="50">
        <v>6104</v>
      </c>
      <c r="D23" s="45">
        <v>31989</v>
      </c>
      <c r="E23" s="21">
        <f t="shared" si="0"/>
        <v>524.1</v>
      </c>
      <c r="F23" s="21">
        <f t="shared" si="1"/>
        <v>411.7</v>
      </c>
      <c r="G23" s="45">
        <v>6252</v>
      </c>
    </row>
    <row r="24" spans="1:7" s="35" customFormat="1" ht="17.25" customHeight="1">
      <c r="A24" s="44" t="s">
        <v>142</v>
      </c>
      <c r="B24" s="50">
        <v>12240</v>
      </c>
      <c r="C24" s="50">
        <v>12240</v>
      </c>
      <c r="D24" s="45">
        <v>31427</v>
      </c>
      <c r="E24" s="21">
        <f t="shared" si="0"/>
        <v>256.8</v>
      </c>
      <c r="F24" s="21">
        <f t="shared" si="1"/>
        <v>20.5</v>
      </c>
      <c r="G24" s="45">
        <v>26075</v>
      </c>
    </row>
    <row r="25" spans="1:7" s="35" customFormat="1" ht="17.25" customHeight="1">
      <c r="A25" s="44" t="s">
        <v>143</v>
      </c>
      <c r="B25" s="50">
        <v>1321</v>
      </c>
      <c r="C25" s="50">
        <v>1321</v>
      </c>
      <c r="D25" s="45">
        <v>703</v>
      </c>
      <c r="E25" s="21">
        <f t="shared" si="0"/>
        <v>53.2</v>
      </c>
      <c r="F25" s="21">
        <f t="shared" si="1"/>
        <v>7</v>
      </c>
      <c r="G25" s="45">
        <v>657</v>
      </c>
    </row>
    <row r="26" spans="1:7" s="35" customFormat="1" ht="17.25" customHeight="1">
      <c r="A26" s="44" t="s">
        <v>144</v>
      </c>
      <c r="B26" s="50">
        <v>6000</v>
      </c>
      <c r="C26" s="50">
        <v>6000</v>
      </c>
      <c r="D26" s="45"/>
      <c r="E26" s="21"/>
      <c r="F26" s="21"/>
      <c r="G26" s="45"/>
    </row>
    <row r="27" spans="1:7" s="35" customFormat="1" ht="17.25" customHeight="1">
      <c r="A27" s="44" t="s">
        <v>145</v>
      </c>
      <c r="B27" s="50">
        <v>40260</v>
      </c>
      <c r="C27" s="50">
        <v>40260</v>
      </c>
      <c r="D27" s="45">
        <v>2948</v>
      </c>
      <c r="E27" s="21">
        <f t="shared" si="0"/>
        <v>7.3</v>
      </c>
      <c r="F27" s="21">
        <f t="shared" si="1"/>
        <v>1210.2</v>
      </c>
      <c r="G27" s="45">
        <v>225</v>
      </c>
    </row>
    <row r="28" spans="1:7" s="35" customFormat="1" ht="17.25" customHeight="1">
      <c r="A28" s="44" t="s">
        <v>146</v>
      </c>
      <c r="B28" s="50">
        <v>10095</v>
      </c>
      <c r="C28" s="50">
        <v>10095</v>
      </c>
      <c r="D28" s="45">
        <v>10306</v>
      </c>
      <c r="E28" s="21">
        <f t="shared" si="0"/>
        <v>102.1</v>
      </c>
      <c r="F28" s="21">
        <f t="shared" si="1"/>
        <v>55.5</v>
      </c>
      <c r="G28" s="45">
        <v>6626</v>
      </c>
    </row>
    <row r="29" spans="1:7" s="35" customFormat="1" ht="17.25" customHeight="1">
      <c r="A29" s="44" t="s">
        <v>147</v>
      </c>
      <c r="B29" s="51">
        <v>159</v>
      </c>
      <c r="C29" s="51">
        <v>159</v>
      </c>
      <c r="D29" s="45">
        <v>96</v>
      </c>
      <c r="E29" s="21">
        <f t="shared" si="0"/>
        <v>60.4</v>
      </c>
      <c r="F29" s="21">
        <f t="shared" si="1"/>
        <v>-35.6</v>
      </c>
      <c r="G29" s="45">
        <v>149</v>
      </c>
    </row>
    <row r="30" spans="1:7" s="35" customFormat="1" ht="17.25" customHeight="1">
      <c r="A30" s="199" t="s">
        <v>60</v>
      </c>
      <c r="B30" s="200">
        <v>24500</v>
      </c>
      <c r="C30" s="201">
        <v>24500</v>
      </c>
      <c r="D30" s="202">
        <v>69522</v>
      </c>
      <c r="E30" s="21">
        <f t="shared" si="0"/>
        <v>283.8</v>
      </c>
      <c r="F30" s="21">
        <f t="shared" si="1"/>
        <v>-11.2</v>
      </c>
      <c r="G30" s="202">
        <v>78250</v>
      </c>
    </row>
    <row r="31" spans="1:7" s="35" customFormat="1" ht="17.25" customHeight="1">
      <c r="A31" s="47" t="s">
        <v>62</v>
      </c>
      <c r="B31" s="48">
        <f>SUM(B32:B37)</f>
        <v>15639</v>
      </c>
      <c r="C31" s="48">
        <f>SUM(C32:C37)</f>
        <v>15639</v>
      </c>
      <c r="D31" s="48">
        <f>SUM(D32:D37)</f>
        <v>95642</v>
      </c>
      <c r="E31" s="21">
        <f t="shared" si="0"/>
        <v>611.6</v>
      </c>
      <c r="F31" s="21">
        <f t="shared" si="1"/>
        <v>-20.7</v>
      </c>
      <c r="G31" s="48">
        <f>SUM(G32:G37)</f>
        <v>120616</v>
      </c>
    </row>
    <row r="32" spans="1:7" s="35" customFormat="1" ht="17.25" customHeight="1">
      <c r="A32" s="49" t="s">
        <v>64</v>
      </c>
      <c r="B32" s="50"/>
      <c r="C32" s="51"/>
      <c r="D32" s="5"/>
      <c r="E32" s="21"/>
      <c r="F32" s="21"/>
      <c r="G32" s="5"/>
    </row>
    <row r="33" spans="1:7" s="35" customFormat="1" ht="17.25" customHeight="1">
      <c r="A33" s="49" t="s">
        <v>66</v>
      </c>
      <c r="B33" s="50">
        <v>14196</v>
      </c>
      <c r="C33" s="50">
        <v>14196</v>
      </c>
      <c r="D33" s="5">
        <v>18926</v>
      </c>
      <c r="E33" s="21">
        <f t="shared" si="0"/>
        <v>133.3</v>
      </c>
      <c r="F33" s="21">
        <f t="shared" si="1"/>
        <v>-31.9</v>
      </c>
      <c r="G33" s="5">
        <v>27781</v>
      </c>
    </row>
    <row r="34" spans="1:7" s="35" customFormat="1" ht="17.25" customHeight="1">
      <c r="A34" s="49" t="s">
        <v>148</v>
      </c>
      <c r="B34" s="37"/>
      <c r="C34" s="37"/>
      <c r="D34" s="5"/>
      <c r="E34" s="21"/>
      <c r="F34" s="21"/>
      <c r="G34" s="5"/>
    </row>
    <row r="35" spans="1:7" s="35" customFormat="1" ht="17.25" customHeight="1">
      <c r="A35" s="49" t="s">
        <v>608</v>
      </c>
      <c r="B35" s="50"/>
      <c r="C35" s="50"/>
      <c r="D35" s="5"/>
      <c r="E35" s="21"/>
      <c r="F35" s="21"/>
      <c r="G35" s="5"/>
    </row>
    <row r="36" spans="1:7" s="35" customFormat="1" ht="17.25" customHeight="1">
      <c r="A36" s="49" t="s">
        <v>149</v>
      </c>
      <c r="B36" s="37"/>
      <c r="C36" s="37"/>
      <c r="D36" s="5">
        <v>54408</v>
      </c>
      <c r="E36" s="21"/>
      <c r="F36" s="21">
        <f t="shared" si="1"/>
        <v>23.4</v>
      </c>
      <c r="G36" s="5">
        <v>44087</v>
      </c>
    </row>
    <row r="37" spans="1:7" s="35" customFormat="1" ht="17.25" customHeight="1">
      <c r="A37" s="4" t="s">
        <v>150</v>
      </c>
      <c r="B37" s="50">
        <v>1443</v>
      </c>
      <c r="C37" s="50">
        <v>1443</v>
      </c>
      <c r="D37" s="5">
        <v>22308</v>
      </c>
      <c r="E37" s="21">
        <f t="shared" si="0"/>
        <v>1545.9</v>
      </c>
      <c r="F37" s="21">
        <f t="shared" si="1"/>
        <v>-54.2</v>
      </c>
      <c r="G37" s="5">
        <v>48748</v>
      </c>
    </row>
    <row r="38" spans="1:7" s="35" customFormat="1" ht="17.25" customHeight="1">
      <c r="A38" s="49" t="s">
        <v>151</v>
      </c>
      <c r="B38" s="37">
        <v>1443</v>
      </c>
      <c r="C38" s="37">
        <v>1443</v>
      </c>
      <c r="D38" s="5">
        <v>22308</v>
      </c>
      <c r="E38" s="21">
        <f t="shared" si="0"/>
        <v>1545.9</v>
      </c>
      <c r="F38" s="21">
        <f t="shared" si="1"/>
        <v>-54.2</v>
      </c>
      <c r="G38" s="5">
        <v>48748</v>
      </c>
    </row>
    <row r="39" spans="1:7" s="35" customFormat="1" ht="17.25" customHeight="1">
      <c r="A39" s="203" t="s">
        <v>72</v>
      </c>
      <c r="B39" s="204">
        <f>B6+B30+B31</f>
        <v>649905</v>
      </c>
      <c r="C39" s="204">
        <f>C6+C30+C31</f>
        <v>649905</v>
      </c>
      <c r="D39" s="204">
        <f>D6+D30+D31</f>
        <v>918256</v>
      </c>
      <c r="E39" s="21">
        <f t="shared" si="0"/>
        <v>141.3</v>
      </c>
      <c r="F39" s="21">
        <f t="shared" si="1"/>
        <v>11.8</v>
      </c>
      <c r="G39" s="204">
        <f>G6+G30+G31</f>
        <v>821073</v>
      </c>
    </row>
  </sheetData>
  <sheetProtection/>
  <mergeCells count="6">
    <mergeCell ref="A2:F2"/>
    <mergeCell ref="E4:F4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8" useFirstPageNumber="1" fitToHeight="1" fitToWidth="1" horizontalDpi="600" verticalDpi="600" orientation="portrait" paperSize="9" scale="94" r:id="rId1"/>
  <headerFooter alignWithMargins="0">
    <oddFooter>&amp;C第 &amp;P 页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R75"/>
  <sheetViews>
    <sheetView showZeros="0" zoomScaleSheetLayoutView="100" zoomScalePageLayoutView="0" workbookViewId="0" topLeftCell="A1">
      <selection activeCell="F72" sqref="F72"/>
    </sheetView>
  </sheetViews>
  <sheetFormatPr defaultColWidth="12" defaultRowHeight="11.25"/>
  <cols>
    <col min="1" max="1" width="17.5" style="185" customWidth="1"/>
    <col min="2" max="3" width="12" style="185" customWidth="1"/>
    <col min="4" max="4" width="17.5" style="185" customWidth="1"/>
    <col min="5" max="5" width="18.33203125" style="185" customWidth="1"/>
    <col min="6" max="6" width="24.16015625" style="188" customWidth="1"/>
    <col min="7" max="252" width="12" style="185" customWidth="1"/>
  </cols>
  <sheetData>
    <row r="1" spans="1:9" s="68" customFormat="1" ht="14.25">
      <c r="A1" s="189" t="s">
        <v>547</v>
      </c>
      <c r="B1" s="190"/>
      <c r="C1" s="190"/>
      <c r="D1" s="191"/>
      <c r="F1" s="190"/>
      <c r="G1" s="190"/>
      <c r="H1" s="190"/>
      <c r="I1" s="190"/>
    </row>
    <row r="2" spans="1:6" s="185" customFormat="1" ht="34.5" customHeight="1">
      <c r="A2" s="285" t="s">
        <v>609</v>
      </c>
      <c r="B2" s="285"/>
      <c r="C2" s="285"/>
      <c r="D2" s="285"/>
      <c r="E2" s="285"/>
      <c r="F2" s="285"/>
    </row>
    <row r="3" spans="1:6" s="185" customFormat="1" ht="12.75" customHeight="1">
      <c r="A3" s="192"/>
      <c r="B3" s="192"/>
      <c r="C3" s="192"/>
      <c r="D3" s="192"/>
      <c r="E3" s="192"/>
      <c r="F3" s="186" t="s">
        <v>73</v>
      </c>
    </row>
    <row r="4" spans="1:252" s="186" customFormat="1" ht="22.5" customHeight="1">
      <c r="A4" s="286" t="s">
        <v>38</v>
      </c>
      <c r="B4" s="286"/>
      <c r="C4" s="286"/>
      <c r="D4" s="286"/>
      <c r="E4" s="193" t="s">
        <v>97</v>
      </c>
      <c r="F4" s="193" t="s">
        <v>39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</row>
    <row r="5" spans="1:6" s="187" customFormat="1" ht="17.25" customHeight="1">
      <c r="A5" s="287" t="s">
        <v>152</v>
      </c>
      <c r="B5" s="287"/>
      <c r="C5" s="287"/>
      <c r="D5" s="287"/>
      <c r="E5" s="194">
        <f>E6+E16+E44++E58+E60+E62+E72</f>
        <v>170630</v>
      </c>
      <c r="F5" s="194">
        <f>F6+F16+F44++F58+F60+F62+F72</f>
        <v>233709</v>
      </c>
    </row>
    <row r="6" spans="1:6" s="187" customFormat="1" ht="17.25" customHeight="1">
      <c r="A6" s="289" t="s">
        <v>153</v>
      </c>
      <c r="B6" s="288" t="s">
        <v>154</v>
      </c>
      <c r="C6" s="288"/>
      <c r="D6" s="288"/>
      <c r="E6" s="195">
        <f>SUM(E7:E15)</f>
        <v>132939</v>
      </c>
      <c r="F6" s="195">
        <f>SUM(F7:F15)</f>
        <v>175455</v>
      </c>
    </row>
    <row r="7" spans="1:6" s="187" customFormat="1" ht="17.25" customHeight="1">
      <c r="A7" s="289"/>
      <c r="B7" s="288" t="s">
        <v>155</v>
      </c>
      <c r="C7" s="288"/>
      <c r="D7" s="288"/>
      <c r="E7" s="5">
        <v>53391</v>
      </c>
      <c r="F7" s="5">
        <v>56684</v>
      </c>
    </row>
    <row r="8" spans="1:6" s="187" customFormat="1" ht="17.25" customHeight="1">
      <c r="A8" s="289"/>
      <c r="B8" s="288" t="s">
        <v>156</v>
      </c>
      <c r="C8" s="288"/>
      <c r="D8" s="288"/>
      <c r="E8" s="5">
        <v>16612</v>
      </c>
      <c r="F8" s="5">
        <v>28214</v>
      </c>
    </row>
    <row r="9" spans="1:6" s="187" customFormat="1" ht="17.25" customHeight="1">
      <c r="A9" s="289"/>
      <c r="B9" s="288" t="s">
        <v>157</v>
      </c>
      <c r="C9" s="288"/>
      <c r="D9" s="288"/>
      <c r="E9" s="5">
        <v>861</v>
      </c>
      <c r="F9" s="5">
        <v>1457</v>
      </c>
    </row>
    <row r="10" spans="1:6" s="187" customFormat="1" ht="17.25" customHeight="1">
      <c r="A10" s="289"/>
      <c r="B10" s="288" t="s">
        <v>158</v>
      </c>
      <c r="C10" s="288"/>
      <c r="D10" s="288"/>
      <c r="E10" s="5">
        <v>5207</v>
      </c>
      <c r="F10" s="5">
        <v>18034</v>
      </c>
    </row>
    <row r="11" spans="1:6" s="187" customFormat="1" ht="17.25" customHeight="1">
      <c r="A11" s="289"/>
      <c r="B11" s="288" t="s">
        <v>159</v>
      </c>
      <c r="C11" s="288"/>
      <c r="D11" s="288"/>
      <c r="E11" s="5">
        <v>0</v>
      </c>
      <c r="F11" s="5">
        <v>1179</v>
      </c>
    </row>
    <row r="12" spans="1:6" s="187" customFormat="1" ht="17.25" customHeight="1">
      <c r="A12" s="289"/>
      <c r="B12" s="280" t="s">
        <v>160</v>
      </c>
      <c r="C12" s="280"/>
      <c r="D12" s="280"/>
      <c r="E12" s="5">
        <v>35131</v>
      </c>
      <c r="F12" s="5">
        <v>32167</v>
      </c>
    </row>
    <row r="13" spans="1:6" s="187" customFormat="1" ht="17.25" customHeight="1">
      <c r="A13" s="289"/>
      <c r="B13" s="280" t="s">
        <v>161</v>
      </c>
      <c r="C13" s="280"/>
      <c r="D13" s="280"/>
      <c r="E13" s="5">
        <v>21736</v>
      </c>
      <c r="F13" s="5">
        <v>25488</v>
      </c>
    </row>
    <row r="14" spans="1:6" s="187" customFormat="1" ht="17.25" customHeight="1">
      <c r="A14" s="289"/>
      <c r="B14" s="280" t="s">
        <v>162</v>
      </c>
      <c r="C14" s="280"/>
      <c r="D14" s="280"/>
      <c r="E14" s="5">
        <v>1</v>
      </c>
      <c r="F14" s="5">
        <v>253</v>
      </c>
    </row>
    <row r="15" spans="1:6" s="187" customFormat="1" ht="17.25" customHeight="1">
      <c r="A15" s="289"/>
      <c r="B15" s="288" t="s">
        <v>163</v>
      </c>
      <c r="C15" s="288"/>
      <c r="D15" s="288"/>
      <c r="E15" s="5"/>
      <c r="F15" s="5">
        <v>11979</v>
      </c>
    </row>
    <row r="16" spans="1:6" s="187" customFormat="1" ht="17.25" customHeight="1">
      <c r="A16" s="288" t="s">
        <v>164</v>
      </c>
      <c r="B16" s="288" t="s">
        <v>154</v>
      </c>
      <c r="C16" s="288"/>
      <c r="D16" s="288"/>
      <c r="E16" s="195">
        <f>SUM(E17:E43)</f>
        <v>10758</v>
      </c>
      <c r="F16" s="195">
        <f>SUM(F17:F43)</f>
        <v>17305</v>
      </c>
    </row>
    <row r="17" spans="1:6" s="187" customFormat="1" ht="17.25" customHeight="1">
      <c r="A17" s="288"/>
      <c r="B17" s="288" t="s">
        <v>165</v>
      </c>
      <c r="C17" s="288"/>
      <c r="D17" s="288"/>
      <c r="E17" s="5">
        <v>3469</v>
      </c>
      <c r="F17" s="5">
        <v>1420</v>
      </c>
    </row>
    <row r="18" spans="1:6" s="187" customFormat="1" ht="17.25" customHeight="1">
      <c r="A18" s="288"/>
      <c r="B18" s="288" t="s">
        <v>166</v>
      </c>
      <c r="C18" s="288"/>
      <c r="D18" s="288"/>
      <c r="E18" s="5">
        <v>0</v>
      </c>
      <c r="F18" s="5">
        <v>109</v>
      </c>
    </row>
    <row r="19" spans="1:6" s="187" customFormat="1" ht="17.25" customHeight="1">
      <c r="A19" s="288"/>
      <c r="B19" s="288" t="s">
        <v>167</v>
      </c>
      <c r="C19" s="288"/>
      <c r="D19" s="288"/>
      <c r="E19" s="5">
        <v>0</v>
      </c>
      <c r="F19" s="5">
        <v>11</v>
      </c>
    </row>
    <row r="20" spans="1:6" s="187" customFormat="1" ht="17.25" customHeight="1">
      <c r="A20" s="288"/>
      <c r="B20" s="288" t="s">
        <v>168</v>
      </c>
      <c r="C20" s="288"/>
      <c r="D20" s="288"/>
      <c r="E20" s="5">
        <v>0</v>
      </c>
      <c r="F20" s="5">
        <v>9</v>
      </c>
    </row>
    <row r="21" spans="1:6" s="187" customFormat="1" ht="17.25" customHeight="1">
      <c r="A21" s="288"/>
      <c r="B21" s="288" t="s">
        <v>169</v>
      </c>
      <c r="C21" s="288"/>
      <c r="D21" s="288"/>
      <c r="E21" s="5">
        <v>0</v>
      </c>
      <c r="F21" s="5">
        <v>95</v>
      </c>
    </row>
    <row r="22" spans="1:6" s="187" customFormat="1" ht="17.25" customHeight="1">
      <c r="A22" s="288"/>
      <c r="B22" s="288" t="s">
        <v>170</v>
      </c>
      <c r="C22" s="288"/>
      <c r="D22" s="288"/>
      <c r="E22" s="5">
        <v>0</v>
      </c>
      <c r="F22" s="5">
        <v>405</v>
      </c>
    </row>
    <row r="23" spans="1:6" s="187" customFormat="1" ht="17.25" customHeight="1">
      <c r="A23" s="288"/>
      <c r="B23" s="288" t="s">
        <v>171</v>
      </c>
      <c r="C23" s="288"/>
      <c r="D23" s="288"/>
      <c r="E23" s="5">
        <v>0</v>
      </c>
      <c r="F23" s="5">
        <v>618</v>
      </c>
    </row>
    <row r="24" spans="1:6" s="187" customFormat="1" ht="17.25" customHeight="1">
      <c r="A24" s="288"/>
      <c r="B24" s="288" t="s">
        <v>172</v>
      </c>
      <c r="C24" s="288"/>
      <c r="D24" s="288"/>
      <c r="E24" s="5">
        <v>0</v>
      </c>
      <c r="F24" s="5">
        <v>0</v>
      </c>
    </row>
    <row r="25" spans="1:6" s="187" customFormat="1" ht="17.25" customHeight="1">
      <c r="A25" s="288"/>
      <c r="B25" s="288" t="s">
        <v>173</v>
      </c>
      <c r="C25" s="288"/>
      <c r="D25" s="288"/>
      <c r="E25" s="5">
        <v>0</v>
      </c>
      <c r="F25" s="5">
        <v>1589</v>
      </c>
    </row>
    <row r="26" spans="1:6" s="187" customFormat="1" ht="17.25" customHeight="1">
      <c r="A26" s="288"/>
      <c r="B26" s="288" t="s">
        <v>174</v>
      </c>
      <c r="C26" s="288"/>
      <c r="D26" s="288"/>
      <c r="E26" s="5">
        <v>0</v>
      </c>
      <c r="F26" s="5">
        <v>475</v>
      </c>
    </row>
    <row r="27" spans="1:6" s="187" customFormat="1" ht="17.25" customHeight="1">
      <c r="A27" s="288"/>
      <c r="B27" s="288" t="s">
        <v>175</v>
      </c>
      <c r="C27" s="288"/>
      <c r="D27" s="288"/>
      <c r="E27" s="5">
        <v>0</v>
      </c>
      <c r="F27" s="5">
        <v>32</v>
      </c>
    </row>
    <row r="28" spans="1:6" s="187" customFormat="1" ht="17.25" customHeight="1">
      <c r="A28" s="288"/>
      <c r="B28" s="288" t="s">
        <v>176</v>
      </c>
      <c r="C28" s="288"/>
      <c r="D28" s="288"/>
      <c r="E28" s="5">
        <v>0</v>
      </c>
      <c r="F28" s="5">
        <v>1044</v>
      </c>
    </row>
    <row r="29" spans="1:6" s="187" customFormat="1" ht="17.25" customHeight="1">
      <c r="A29" s="288"/>
      <c r="B29" s="288" t="s">
        <v>177</v>
      </c>
      <c r="C29" s="288"/>
      <c r="D29" s="288"/>
      <c r="E29" s="5">
        <v>0</v>
      </c>
      <c r="F29" s="5">
        <v>55</v>
      </c>
    </row>
    <row r="30" spans="1:6" s="187" customFormat="1" ht="17.25" customHeight="1">
      <c r="A30" s="288"/>
      <c r="B30" s="288" t="s">
        <v>178</v>
      </c>
      <c r="C30" s="288"/>
      <c r="D30" s="288"/>
      <c r="E30" s="5">
        <v>0</v>
      </c>
      <c r="F30" s="5">
        <v>68</v>
      </c>
    </row>
    <row r="31" spans="1:6" s="187" customFormat="1" ht="17.25" customHeight="1">
      <c r="A31" s="288"/>
      <c r="B31" s="288" t="s">
        <v>179</v>
      </c>
      <c r="C31" s="288"/>
      <c r="D31" s="288"/>
      <c r="E31" s="5">
        <v>0</v>
      </c>
      <c r="F31" s="5">
        <v>94</v>
      </c>
    </row>
    <row r="32" spans="1:6" s="187" customFormat="1" ht="17.25" customHeight="1">
      <c r="A32" s="288"/>
      <c r="B32" s="288" t="s">
        <v>180</v>
      </c>
      <c r="C32" s="288"/>
      <c r="D32" s="288"/>
      <c r="E32" s="5">
        <v>0</v>
      </c>
      <c r="F32" s="5">
        <v>149</v>
      </c>
    </row>
    <row r="33" spans="1:6" s="187" customFormat="1" ht="17.25" customHeight="1">
      <c r="A33" s="288"/>
      <c r="B33" s="288" t="s">
        <v>181</v>
      </c>
      <c r="C33" s="288"/>
      <c r="D33" s="288"/>
      <c r="E33" s="5">
        <v>0</v>
      </c>
      <c r="F33" s="5">
        <v>432</v>
      </c>
    </row>
    <row r="34" spans="1:6" s="187" customFormat="1" ht="17.25" customHeight="1">
      <c r="A34" s="288"/>
      <c r="B34" s="288" t="s">
        <v>182</v>
      </c>
      <c r="C34" s="288"/>
      <c r="D34" s="288"/>
      <c r="E34" s="5">
        <v>0</v>
      </c>
      <c r="F34" s="5">
        <v>48</v>
      </c>
    </row>
    <row r="35" spans="1:6" s="187" customFormat="1" ht="17.25" customHeight="1">
      <c r="A35" s="288"/>
      <c r="B35" s="288" t="s">
        <v>183</v>
      </c>
      <c r="C35" s="288"/>
      <c r="D35" s="288"/>
      <c r="E35" s="5">
        <v>0</v>
      </c>
      <c r="F35" s="5">
        <v>28</v>
      </c>
    </row>
    <row r="36" spans="1:6" s="187" customFormat="1" ht="17.25" customHeight="1">
      <c r="A36" s="288"/>
      <c r="B36" s="288" t="s">
        <v>184</v>
      </c>
      <c r="C36" s="288"/>
      <c r="D36" s="288"/>
      <c r="E36" s="5">
        <v>0</v>
      </c>
      <c r="F36" s="5">
        <v>1031</v>
      </c>
    </row>
    <row r="37" spans="1:6" s="187" customFormat="1" ht="17.25" customHeight="1">
      <c r="A37" s="288"/>
      <c r="B37" s="288" t="s">
        <v>185</v>
      </c>
      <c r="C37" s="288"/>
      <c r="D37" s="288"/>
      <c r="E37" s="5">
        <v>0</v>
      </c>
      <c r="F37" s="5">
        <v>1758</v>
      </c>
    </row>
    <row r="38" spans="1:6" s="187" customFormat="1" ht="17.25" customHeight="1">
      <c r="A38" s="288"/>
      <c r="B38" s="288" t="s">
        <v>186</v>
      </c>
      <c r="C38" s="288"/>
      <c r="D38" s="288"/>
      <c r="E38" s="5">
        <v>0</v>
      </c>
      <c r="F38" s="5">
        <v>24</v>
      </c>
    </row>
    <row r="39" spans="1:6" s="187" customFormat="1" ht="17.25" customHeight="1">
      <c r="A39" s="288"/>
      <c r="B39" s="288" t="s">
        <v>187</v>
      </c>
      <c r="C39" s="288"/>
      <c r="D39" s="288"/>
      <c r="E39" s="5">
        <v>42</v>
      </c>
      <c r="F39" s="5">
        <v>7</v>
      </c>
    </row>
    <row r="40" spans="1:6" s="187" customFormat="1" ht="17.25" customHeight="1">
      <c r="A40" s="288"/>
      <c r="B40" s="288" t="s">
        <v>188</v>
      </c>
      <c r="C40" s="288"/>
      <c r="D40" s="288"/>
      <c r="E40" s="5">
        <v>275</v>
      </c>
      <c r="F40" s="5">
        <v>509</v>
      </c>
    </row>
    <row r="41" spans="1:6" s="187" customFormat="1" ht="17.25" customHeight="1">
      <c r="A41" s="288"/>
      <c r="B41" s="288" t="s">
        <v>189</v>
      </c>
      <c r="C41" s="288"/>
      <c r="D41" s="288"/>
      <c r="E41" s="5">
        <v>0</v>
      </c>
      <c r="F41" s="5">
        <v>1723</v>
      </c>
    </row>
    <row r="42" spans="1:6" s="187" customFormat="1" ht="17.25" customHeight="1">
      <c r="A42" s="288"/>
      <c r="B42" s="288" t="s">
        <v>190</v>
      </c>
      <c r="C42" s="288"/>
      <c r="D42" s="288"/>
      <c r="E42" s="5">
        <v>0</v>
      </c>
      <c r="F42" s="5">
        <v>0</v>
      </c>
    </row>
    <row r="43" spans="1:6" s="187" customFormat="1" ht="17.25" customHeight="1">
      <c r="A43" s="288"/>
      <c r="B43" s="288" t="s">
        <v>191</v>
      </c>
      <c r="C43" s="288"/>
      <c r="D43" s="288"/>
      <c r="E43" s="5">
        <v>6972</v>
      </c>
      <c r="F43" s="5">
        <v>5572</v>
      </c>
    </row>
    <row r="44" spans="1:6" s="187" customFormat="1" ht="17.25" customHeight="1">
      <c r="A44" s="288" t="s">
        <v>192</v>
      </c>
      <c r="B44" s="288" t="s">
        <v>154</v>
      </c>
      <c r="C44" s="288"/>
      <c r="D44" s="288"/>
      <c r="E44" s="195">
        <f>SUM(E45:E57)</f>
        <v>26933</v>
      </c>
      <c r="F44" s="195">
        <f>SUM(F45:F57)</f>
        <v>32057</v>
      </c>
    </row>
    <row r="45" spans="1:6" s="187" customFormat="1" ht="17.25" customHeight="1">
      <c r="A45" s="288"/>
      <c r="B45" s="288" t="s">
        <v>193</v>
      </c>
      <c r="C45" s="288"/>
      <c r="D45" s="288"/>
      <c r="E45" s="5">
        <v>545</v>
      </c>
      <c r="F45" s="5">
        <v>304</v>
      </c>
    </row>
    <row r="46" spans="1:6" s="187" customFormat="1" ht="17.25" customHeight="1">
      <c r="A46" s="288"/>
      <c r="B46" s="288" t="s">
        <v>194</v>
      </c>
      <c r="C46" s="288"/>
      <c r="D46" s="288"/>
      <c r="E46" s="5"/>
      <c r="F46" s="5"/>
    </row>
    <row r="47" spans="1:6" s="187" customFormat="1" ht="17.25" customHeight="1">
      <c r="A47" s="288"/>
      <c r="B47" s="288" t="s">
        <v>195</v>
      </c>
      <c r="C47" s="288"/>
      <c r="D47" s="288"/>
      <c r="E47" s="5"/>
      <c r="F47" s="5"/>
    </row>
    <row r="48" spans="1:6" s="187" customFormat="1" ht="17.25" customHeight="1">
      <c r="A48" s="288"/>
      <c r="B48" s="288" t="s">
        <v>196</v>
      </c>
      <c r="C48" s="288"/>
      <c r="D48" s="288"/>
      <c r="E48" s="195"/>
      <c r="F48" s="5">
        <v>2870</v>
      </c>
    </row>
    <row r="49" spans="1:6" s="187" customFormat="1" ht="17.25" customHeight="1">
      <c r="A49" s="288"/>
      <c r="B49" s="288" t="s">
        <v>197</v>
      </c>
      <c r="C49" s="288"/>
      <c r="D49" s="288"/>
      <c r="E49" s="5">
        <v>550</v>
      </c>
      <c r="F49" s="5">
        <v>4669</v>
      </c>
    </row>
    <row r="50" spans="1:6" s="187" customFormat="1" ht="17.25" customHeight="1">
      <c r="A50" s="288"/>
      <c r="B50" s="288" t="s">
        <v>198</v>
      </c>
      <c r="C50" s="288"/>
      <c r="D50" s="288"/>
      <c r="E50" s="195"/>
      <c r="F50" s="5">
        <v>4</v>
      </c>
    </row>
    <row r="51" spans="1:6" s="187" customFormat="1" ht="17.25" customHeight="1">
      <c r="A51" s="288"/>
      <c r="B51" s="288" t="s">
        <v>199</v>
      </c>
      <c r="C51" s="288"/>
      <c r="D51" s="288"/>
      <c r="E51" s="5">
        <v>5094</v>
      </c>
      <c r="F51" s="5">
        <v>9083</v>
      </c>
    </row>
    <row r="52" spans="1:6" s="187" customFormat="1" ht="17.25" customHeight="1">
      <c r="A52" s="288"/>
      <c r="B52" s="288" t="s">
        <v>200</v>
      </c>
      <c r="C52" s="288"/>
      <c r="D52" s="288"/>
      <c r="E52" s="195"/>
      <c r="F52" s="5">
        <v>12</v>
      </c>
    </row>
    <row r="53" spans="1:6" s="187" customFormat="1" ht="17.25" customHeight="1">
      <c r="A53" s="288"/>
      <c r="B53" s="288" t="s">
        <v>201</v>
      </c>
      <c r="C53" s="288"/>
      <c r="D53" s="288"/>
      <c r="E53" s="195"/>
      <c r="F53" s="5">
        <v>125</v>
      </c>
    </row>
    <row r="54" spans="1:6" s="187" customFormat="1" ht="17.25" customHeight="1">
      <c r="A54" s="288"/>
      <c r="B54" s="288" t="s">
        <v>202</v>
      </c>
      <c r="C54" s="288"/>
      <c r="D54" s="288"/>
      <c r="E54" s="5">
        <v>12259</v>
      </c>
      <c r="F54" s="5">
        <v>13075</v>
      </c>
    </row>
    <row r="55" spans="1:6" s="187" customFormat="1" ht="17.25" customHeight="1">
      <c r="A55" s="288"/>
      <c r="B55" s="288" t="s">
        <v>610</v>
      </c>
      <c r="C55" s="288"/>
      <c r="D55" s="288"/>
      <c r="E55" s="195"/>
      <c r="F55" s="195">
        <v>2</v>
      </c>
    </row>
    <row r="56" spans="1:6" s="187" customFormat="1" ht="17.25" customHeight="1">
      <c r="A56" s="288"/>
      <c r="B56" s="288" t="s">
        <v>611</v>
      </c>
      <c r="C56" s="288"/>
      <c r="D56" s="288"/>
      <c r="E56" s="195"/>
      <c r="F56" s="5">
        <v>7</v>
      </c>
    </row>
    <row r="57" spans="1:6" s="187" customFormat="1" ht="17.25" customHeight="1">
      <c r="A57" s="288"/>
      <c r="B57" s="288" t="s">
        <v>203</v>
      </c>
      <c r="C57" s="288"/>
      <c r="D57" s="288"/>
      <c r="E57" s="5">
        <v>8485</v>
      </c>
      <c r="F57" s="5">
        <v>1906</v>
      </c>
    </row>
    <row r="58" spans="1:6" s="187" customFormat="1" ht="17.25" customHeight="1">
      <c r="A58" s="280" t="s">
        <v>514</v>
      </c>
      <c r="B58" s="282" t="s">
        <v>518</v>
      </c>
      <c r="C58" s="283"/>
      <c r="D58" s="284"/>
      <c r="E58" s="5"/>
      <c r="F58" s="5">
        <f>F59</f>
        <v>1453</v>
      </c>
    </row>
    <row r="59" spans="1:6" s="187" customFormat="1" ht="17.25" customHeight="1">
      <c r="A59" s="281"/>
      <c r="B59" s="282" t="s">
        <v>516</v>
      </c>
      <c r="C59" s="283"/>
      <c r="D59" s="284"/>
      <c r="E59" s="5"/>
      <c r="F59" s="5">
        <v>1453</v>
      </c>
    </row>
    <row r="60" spans="1:6" s="187" customFormat="1" ht="17.25" customHeight="1">
      <c r="A60" s="280" t="s">
        <v>515</v>
      </c>
      <c r="B60" s="282" t="s">
        <v>519</v>
      </c>
      <c r="C60" s="283"/>
      <c r="D60" s="284"/>
      <c r="E60" s="5"/>
      <c r="F60" s="5"/>
    </row>
    <row r="61" spans="1:6" s="187" customFormat="1" ht="17.25" customHeight="1">
      <c r="A61" s="281"/>
      <c r="B61" s="282" t="s">
        <v>517</v>
      </c>
      <c r="C61" s="283"/>
      <c r="D61" s="284"/>
      <c r="E61" s="5"/>
      <c r="F61" s="5"/>
    </row>
    <row r="62" spans="1:6" s="187" customFormat="1" ht="17.25" customHeight="1">
      <c r="A62" s="288" t="s">
        <v>204</v>
      </c>
      <c r="B62" s="288" t="s">
        <v>154</v>
      </c>
      <c r="C62" s="288"/>
      <c r="D62" s="288"/>
      <c r="E62" s="195">
        <f>SUM(E63:E71)</f>
        <v>0</v>
      </c>
      <c r="F62" s="195">
        <f>SUM(F63:F71)</f>
        <v>7439</v>
      </c>
    </row>
    <row r="63" spans="1:6" s="187" customFormat="1" ht="17.25" customHeight="1">
      <c r="A63" s="288"/>
      <c r="B63" s="288" t="s">
        <v>205</v>
      </c>
      <c r="C63" s="288"/>
      <c r="D63" s="288"/>
      <c r="E63" s="195">
        <v>0</v>
      </c>
      <c r="F63" s="195"/>
    </row>
    <row r="64" spans="1:6" s="187" customFormat="1" ht="17.25" customHeight="1">
      <c r="A64" s="288"/>
      <c r="B64" s="288" t="s">
        <v>206</v>
      </c>
      <c r="C64" s="288"/>
      <c r="D64" s="288"/>
      <c r="E64" s="195">
        <v>0</v>
      </c>
      <c r="F64" s="5">
        <v>396</v>
      </c>
    </row>
    <row r="65" spans="1:6" s="187" customFormat="1" ht="17.25" customHeight="1">
      <c r="A65" s="288"/>
      <c r="B65" s="288" t="s">
        <v>207</v>
      </c>
      <c r="C65" s="288"/>
      <c r="D65" s="288"/>
      <c r="E65" s="195">
        <v>0</v>
      </c>
      <c r="F65" s="5">
        <v>1484</v>
      </c>
    </row>
    <row r="66" spans="1:6" s="187" customFormat="1" ht="17.25" customHeight="1">
      <c r="A66" s="288"/>
      <c r="B66" s="288" t="s">
        <v>208</v>
      </c>
      <c r="C66" s="288"/>
      <c r="D66" s="288"/>
      <c r="E66" s="195">
        <v>0</v>
      </c>
      <c r="F66" s="195">
        <v>625</v>
      </c>
    </row>
    <row r="67" spans="1:6" s="187" customFormat="1" ht="17.25" customHeight="1">
      <c r="A67" s="288"/>
      <c r="B67" s="288" t="s">
        <v>209</v>
      </c>
      <c r="C67" s="288"/>
      <c r="D67" s="288"/>
      <c r="E67" s="195">
        <v>0</v>
      </c>
      <c r="F67" s="5">
        <v>8</v>
      </c>
    </row>
    <row r="68" spans="1:6" s="187" customFormat="1" ht="17.25" customHeight="1">
      <c r="A68" s="288"/>
      <c r="B68" s="288" t="s">
        <v>210</v>
      </c>
      <c r="C68" s="288"/>
      <c r="D68" s="288"/>
      <c r="E68" s="195">
        <v>0</v>
      </c>
      <c r="F68" s="195"/>
    </row>
    <row r="69" spans="1:6" s="187" customFormat="1" ht="17.25" customHeight="1">
      <c r="A69" s="288"/>
      <c r="B69" s="288" t="s">
        <v>211</v>
      </c>
      <c r="C69" s="288"/>
      <c r="D69" s="288"/>
      <c r="E69" s="195">
        <v>0</v>
      </c>
      <c r="F69" s="5"/>
    </row>
    <row r="70" spans="1:6" s="187" customFormat="1" ht="17.25" customHeight="1">
      <c r="A70" s="288"/>
      <c r="B70" s="288" t="s">
        <v>212</v>
      </c>
      <c r="C70" s="288"/>
      <c r="D70" s="288"/>
      <c r="E70" s="195">
        <v>0</v>
      </c>
      <c r="F70" s="5">
        <v>45</v>
      </c>
    </row>
    <row r="71" spans="1:6" s="187" customFormat="1" ht="17.25" customHeight="1">
      <c r="A71" s="280"/>
      <c r="B71" s="280" t="s">
        <v>204</v>
      </c>
      <c r="C71" s="280"/>
      <c r="D71" s="280"/>
      <c r="E71" s="196">
        <v>0</v>
      </c>
      <c r="F71" s="5">
        <v>4881</v>
      </c>
    </row>
    <row r="72" spans="1:6" s="187" customFormat="1" ht="17.25" customHeight="1">
      <c r="A72" s="292" t="s">
        <v>213</v>
      </c>
      <c r="B72" s="288" t="s">
        <v>154</v>
      </c>
      <c r="C72" s="288"/>
      <c r="D72" s="288"/>
      <c r="E72" s="195">
        <f>E73</f>
        <v>0</v>
      </c>
      <c r="F72" s="195">
        <f>F73</f>
        <v>0</v>
      </c>
    </row>
    <row r="73" spans="1:6" s="187" customFormat="1" ht="17.25" customHeight="1">
      <c r="A73" s="292"/>
      <c r="B73" s="288" t="s">
        <v>213</v>
      </c>
      <c r="C73" s="288"/>
      <c r="D73" s="288"/>
      <c r="E73" s="195">
        <v>0</v>
      </c>
      <c r="F73" s="195"/>
    </row>
    <row r="74" spans="1:6" s="187" customFormat="1" ht="12">
      <c r="A74" s="290"/>
      <c r="B74" s="290"/>
      <c r="C74" s="290"/>
      <c r="D74" s="290"/>
      <c r="E74" s="290"/>
      <c r="F74" s="291"/>
    </row>
    <row r="75" spans="1:6" s="187" customFormat="1" ht="36.75" customHeight="1">
      <c r="A75" s="290"/>
      <c r="B75" s="290"/>
      <c r="C75" s="290"/>
      <c r="D75" s="290"/>
      <c r="E75" s="290"/>
      <c r="F75" s="291"/>
    </row>
  </sheetData>
  <sheetProtection/>
  <mergeCells count="79">
    <mergeCell ref="A74:F75"/>
    <mergeCell ref="B71:D71"/>
    <mergeCell ref="B72:D72"/>
    <mergeCell ref="B73:D73"/>
    <mergeCell ref="A72:A73"/>
    <mergeCell ref="B67:D67"/>
    <mergeCell ref="B68:D68"/>
    <mergeCell ref="B70:D70"/>
    <mergeCell ref="B64:D64"/>
    <mergeCell ref="B65:D65"/>
    <mergeCell ref="B66:D66"/>
    <mergeCell ref="A16:A43"/>
    <mergeCell ref="A44:A57"/>
    <mergeCell ref="A62:A71"/>
    <mergeCell ref="B54:D54"/>
    <mergeCell ref="B55:D55"/>
    <mergeCell ref="B56:D56"/>
    <mergeCell ref="B57:D57"/>
    <mergeCell ref="B62:D62"/>
    <mergeCell ref="B69:D69"/>
    <mergeCell ref="B48:D48"/>
    <mergeCell ref="B49:D49"/>
    <mergeCell ref="B50:D50"/>
    <mergeCell ref="B51:D51"/>
    <mergeCell ref="B52:D52"/>
    <mergeCell ref="B53:D53"/>
    <mergeCell ref="B63:D6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2:F2"/>
    <mergeCell ref="A4:D4"/>
    <mergeCell ref="A5:D5"/>
    <mergeCell ref="B6:D6"/>
    <mergeCell ref="A6:A15"/>
    <mergeCell ref="B7:D7"/>
    <mergeCell ref="B8:D8"/>
    <mergeCell ref="B9:D9"/>
    <mergeCell ref="B10:D10"/>
    <mergeCell ref="B11:D11"/>
    <mergeCell ref="A58:A59"/>
    <mergeCell ref="A60:A61"/>
    <mergeCell ref="B58:D58"/>
    <mergeCell ref="B59:D59"/>
    <mergeCell ref="B60:D60"/>
    <mergeCell ref="B61:D61"/>
  </mergeCells>
  <printOptions horizontalCentered="1"/>
  <pageMargins left="0.7479166666666667" right="0.7479166666666667" top="0.9840277777777777" bottom="0.9840277777777777" header="0.5111111111111111" footer="0.5111111111111111"/>
  <pageSetup firstPageNumber="9" useFirstPageNumber="1" horizontalDpi="600" verticalDpi="600" orientation="portrait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zoomScaleSheetLayoutView="100" zoomScalePageLayoutView="0" workbookViewId="0" topLeftCell="A1">
      <selection activeCell="D19" sqref="D19"/>
    </sheetView>
  </sheetViews>
  <sheetFormatPr defaultColWidth="12" defaultRowHeight="11.25"/>
  <cols>
    <col min="1" max="1" width="20.33203125" style="104" customWidth="1"/>
    <col min="2" max="2" width="17.83203125" style="105" customWidth="1"/>
    <col min="3" max="5" width="17.83203125" style="106" customWidth="1"/>
    <col min="6" max="6" width="18.16015625" style="107" customWidth="1"/>
    <col min="7" max="7" width="10.5" style="107" customWidth="1"/>
    <col min="8" max="8" width="17.33203125" style="107" customWidth="1"/>
    <col min="9" max="24" width="10.5" style="107" customWidth="1"/>
    <col min="25" max="255" width="12" style="107" customWidth="1"/>
    <col min="256" max="16384" width="12" style="67" customWidth="1"/>
  </cols>
  <sheetData>
    <row r="1" ht="13.5">
      <c r="A1" s="108" t="s">
        <v>548</v>
      </c>
    </row>
    <row r="2" spans="1:22" ht="30.75" customHeight="1">
      <c r="A2" s="293" t="s">
        <v>612</v>
      </c>
      <c r="B2" s="293"/>
      <c r="C2" s="293"/>
      <c r="D2" s="293"/>
      <c r="E2" s="29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55" s="66" customFormat="1" ht="25.5" customHeight="1">
      <c r="A3" s="104"/>
      <c r="B3" s="105"/>
      <c r="C3" s="106"/>
      <c r="D3" s="106"/>
      <c r="E3" s="178" t="s">
        <v>73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s="66" customFormat="1" ht="28.5">
      <c r="A4" s="179" t="s">
        <v>214</v>
      </c>
      <c r="B4" s="179" t="s">
        <v>215</v>
      </c>
      <c r="C4" s="179" t="s">
        <v>216</v>
      </c>
      <c r="D4" s="179" t="s">
        <v>217</v>
      </c>
      <c r="E4" s="179" t="s">
        <v>218</v>
      </c>
      <c r="F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</row>
    <row r="5" spans="1:255" s="66" customFormat="1" ht="21" customHeight="1">
      <c r="A5" s="181" t="s">
        <v>5</v>
      </c>
      <c r="B5" s="182">
        <f>C5+D5+E5</f>
        <v>25297</v>
      </c>
      <c r="C5" s="182"/>
      <c r="D5" s="182">
        <v>23020</v>
      </c>
      <c r="E5" s="182">
        <v>2277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</row>
    <row r="6" spans="1:255" s="66" customFormat="1" ht="21" customHeight="1">
      <c r="A6" s="181" t="s">
        <v>6</v>
      </c>
      <c r="B6" s="182">
        <f aca="true" t="shared" si="0" ref="B6:B20">C6+D6+E6</f>
        <v>3447</v>
      </c>
      <c r="C6" s="182"/>
      <c r="D6" s="182">
        <v>1051</v>
      </c>
      <c r="E6" s="182">
        <v>2396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</row>
    <row r="7" spans="1:255" s="66" customFormat="1" ht="21" customHeight="1">
      <c r="A7" s="181" t="s">
        <v>7</v>
      </c>
      <c r="B7" s="182">
        <f t="shared" si="0"/>
        <v>4035</v>
      </c>
      <c r="C7" s="182"/>
      <c r="D7" s="182">
        <v>1718</v>
      </c>
      <c r="E7" s="182">
        <v>2317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  <c r="IT7" s="180"/>
      <c r="IU7" s="180"/>
    </row>
    <row r="8" spans="1:255" s="66" customFormat="1" ht="21" customHeight="1">
      <c r="A8" s="181" t="s">
        <v>8</v>
      </c>
      <c r="B8" s="182">
        <f t="shared" si="0"/>
        <v>7708</v>
      </c>
      <c r="C8" s="182"/>
      <c r="D8" s="182">
        <v>6213</v>
      </c>
      <c r="E8" s="182">
        <v>1495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</row>
    <row r="9" spans="1:255" s="66" customFormat="1" ht="21" customHeight="1">
      <c r="A9" s="181" t="s">
        <v>9</v>
      </c>
      <c r="B9" s="182">
        <f t="shared" si="0"/>
        <v>3747</v>
      </c>
      <c r="C9" s="182"/>
      <c r="D9" s="182">
        <v>1003</v>
      </c>
      <c r="E9" s="182">
        <v>2744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</row>
    <row r="10" spans="1:255" s="66" customFormat="1" ht="21" customHeight="1">
      <c r="A10" s="181" t="s">
        <v>10</v>
      </c>
      <c r="B10" s="182">
        <f t="shared" si="0"/>
        <v>3190</v>
      </c>
      <c r="C10" s="182"/>
      <c r="D10" s="182">
        <v>1009</v>
      </c>
      <c r="E10" s="182">
        <v>2181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</row>
    <row r="11" spans="1:255" s="66" customFormat="1" ht="21" customHeight="1">
      <c r="A11" s="181" t="s">
        <v>11</v>
      </c>
      <c r="B11" s="182">
        <f t="shared" si="0"/>
        <v>8566</v>
      </c>
      <c r="C11" s="182"/>
      <c r="D11" s="182">
        <v>1140</v>
      </c>
      <c r="E11" s="182">
        <v>7426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  <c r="IT11" s="180"/>
      <c r="IU11" s="180"/>
    </row>
    <row r="12" spans="1:255" s="66" customFormat="1" ht="21" customHeight="1">
      <c r="A12" s="181" t="s">
        <v>12</v>
      </c>
      <c r="B12" s="182">
        <f t="shared" si="0"/>
        <v>8064</v>
      </c>
      <c r="C12" s="182"/>
      <c r="D12" s="182">
        <v>1633</v>
      </c>
      <c r="E12" s="182">
        <v>6431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  <c r="IT12" s="180"/>
      <c r="IU12" s="180"/>
    </row>
    <row r="13" spans="1:255" s="66" customFormat="1" ht="21" customHeight="1">
      <c r="A13" s="181" t="s">
        <v>20</v>
      </c>
      <c r="B13" s="182">
        <f t="shared" si="0"/>
        <v>3068</v>
      </c>
      <c r="C13" s="182"/>
      <c r="D13" s="182">
        <v>1084</v>
      </c>
      <c r="E13" s="182">
        <v>1984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</row>
    <row r="14" spans="1:255" s="66" customFormat="1" ht="21" customHeight="1">
      <c r="A14" s="181" t="s">
        <v>13</v>
      </c>
      <c r="B14" s="182">
        <f t="shared" si="0"/>
        <v>2410</v>
      </c>
      <c r="C14" s="182"/>
      <c r="D14" s="182">
        <v>949</v>
      </c>
      <c r="E14" s="182">
        <v>1461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</row>
    <row r="15" spans="1:255" s="66" customFormat="1" ht="21" customHeight="1">
      <c r="A15" s="181" t="s">
        <v>14</v>
      </c>
      <c r="B15" s="182">
        <f t="shared" si="0"/>
        <v>3744</v>
      </c>
      <c r="C15" s="182"/>
      <c r="D15" s="182">
        <v>1010</v>
      </c>
      <c r="E15" s="182">
        <v>2734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  <c r="IT15" s="180"/>
      <c r="IU15" s="180"/>
    </row>
    <row r="16" spans="1:255" s="66" customFormat="1" ht="21" customHeight="1">
      <c r="A16" s="181" t="s">
        <v>15</v>
      </c>
      <c r="B16" s="182">
        <f t="shared" si="0"/>
        <v>5829</v>
      </c>
      <c r="C16" s="182"/>
      <c r="D16" s="182">
        <v>1310</v>
      </c>
      <c r="E16" s="182">
        <v>4519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</row>
    <row r="17" spans="1:255" s="66" customFormat="1" ht="21" customHeight="1">
      <c r="A17" s="181" t="s">
        <v>16</v>
      </c>
      <c r="B17" s="182">
        <f t="shared" si="0"/>
        <v>5748</v>
      </c>
      <c r="C17" s="182"/>
      <c r="D17" s="182">
        <v>1466</v>
      </c>
      <c r="E17" s="182">
        <v>4282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  <c r="IN17" s="180"/>
      <c r="IO17" s="180"/>
      <c r="IP17" s="180"/>
      <c r="IQ17" s="180"/>
      <c r="IR17" s="180"/>
      <c r="IS17" s="180"/>
      <c r="IT17" s="180"/>
      <c r="IU17" s="180"/>
    </row>
    <row r="18" spans="1:255" s="66" customFormat="1" ht="21" customHeight="1">
      <c r="A18" s="181" t="s">
        <v>17</v>
      </c>
      <c r="B18" s="182">
        <f t="shared" si="0"/>
        <v>5662</v>
      </c>
      <c r="C18" s="182"/>
      <c r="D18" s="182">
        <v>1036</v>
      </c>
      <c r="E18" s="182">
        <v>4626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  <c r="IO18" s="180"/>
      <c r="IP18" s="180"/>
      <c r="IQ18" s="180"/>
      <c r="IR18" s="180"/>
      <c r="IS18" s="180"/>
      <c r="IT18" s="180"/>
      <c r="IU18" s="180"/>
    </row>
    <row r="19" spans="1:255" s="66" customFormat="1" ht="21" customHeight="1">
      <c r="A19" s="181" t="s">
        <v>18</v>
      </c>
      <c r="B19" s="182">
        <f t="shared" si="0"/>
        <v>8583</v>
      </c>
      <c r="C19" s="182"/>
      <c r="D19" s="182">
        <v>2764</v>
      </c>
      <c r="E19" s="182">
        <v>5819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  <c r="IR19" s="180"/>
      <c r="IS19" s="180"/>
      <c r="IT19" s="180"/>
      <c r="IU19" s="180"/>
    </row>
    <row r="20" spans="1:255" s="66" customFormat="1" ht="21" customHeight="1">
      <c r="A20" s="181" t="s">
        <v>19</v>
      </c>
      <c r="B20" s="182">
        <f t="shared" si="0"/>
        <v>3306</v>
      </c>
      <c r="C20" s="182"/>
      <c r="D20" s="182">
        <v>1106</v>
      </c>
      <c r="E20" s="182">
        <v>2200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180"/>
    </row>
    <row r="21" spans="1:255" s="66" customFormat="1" ht="21" customHeight="1">
      <c r="A21" s="183" t="s">
        <v>152</v>
      </c>
      <c r="B21" s="184">
        <f>SUM(B5:B20)</f>
        <v>102404</v>
      </c>
      <c r="C21" s="184">
        <f>SUM(C5:C20)</f>
        <v>0</v>
      </c>
      <c r="D21" s="184">
        <f>SUM(D5:D20)</f>
        <v>47512</v>
      </c>
      <c r="E21" s="184">
        <f>SUM(E5:E20)</f>
        <v>54892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0"/>
      <c r="IN21" s="180"/>
      <c r="IO21" s="180"/>
      <c r="IP21" s="180"/>
      <c r="IQ21" s="180"/>
      <c r="IR21" s="180"/>
      <c r="IS21" s="180"/>
      <c r="IT21" s="180"/>
      <c r="IU21" s="180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 &amp;P 页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showZeros="0" zoomScaleSheetLayoutView="100" zoomScalePageLayoutView="0" workbookViewId="0" topLeftCell="A1">
      <selection activeCell="F19" sqref="F19"/>
    </sheetView>
  </sheetViews>
  <sheetFormatPr defaultColWidth="12" defaultRowHeight="11.25"/>
  <cols>
    <col min="1" max="1" width="12" style="165" customWidth="1"/>
    <col min="2" max="2" width="49.16015625" style="67" customWidth="1"/>
    <col min="3" max="3" width="32.5" style="166" customWidth="1"/>
    <col min="4" max="4" width="0" style="67" hidden="1" customWidth="1"/>
    <col min="5" max="6" width="12" style="67" customWidth="1"/>
    <col min="7" max="7" width="12.83203125" style="67" bestFit="1" customWidth="1"/>
    <col min="8" max="16384" width="12" style="67" customWidth="1"/>
  </cols>
  <sheetData>
    <row r="1" ht="25.5" customHeight="1">
      <c r="A1" s="167" t="s">
        <v>549</v>
      </c>
    </row>
    <row r="2" spans="1:3" ht="24" customHeight="1">
      <c r="A2" s="294" t="s">
        <v>613</v>
      </c>
      <c r="B2" s="294"/>
      <c r="C2" s="294"/>
    </row>
    <row r="3" spans="1:3" ht="22.5" customHeight="1">
      <c r="A3" s="168"/>
      <c r="B3" s="169"/>
      <c r="C3" s="170" t="s">
        <v>73</v>
      </c>
    </row>
    <row r="4" spans="1:3" s="164" customFormat="1" ht="24" customHeight="1">
      <c r="A4" s="171" t="s">
        <v>96</v>
      </c>
      <c r="B4" s="171" t="s">
        <v>219</v>
      </c>
      <c r="C4" s="172" t="s">
        <v>220</v>
      </c>
    </row>
    <row r="5" spans="1:3" ht="15.75" customHeight="1">
      <c r="A5" s="173"/>
      <c r="B5" s="36" t="s">
        <v>221</v>
      </c>
      <c r="C5" s="174">
        <f>C6+C7+C8+C9+C11+C16+C17+C22+C32+C39+C45+C49+C56+C61+C64+C68+C69+C73+C76+C77</f>
        <v>54892</v>
      </c>
    </row>
    <row r="6" spans="1:4" ht="15.75" customHeight="1">
      <c r="A6" s="173">
        <v>201</v>
      </c>
      <c r="B6" s="175" t="s">
        <v>222</v>
      </c>
      <c r="C6" s="176">
        <v>261</v>
      </c>
      <c r="D6" s="67">
        <v>533</v>
      </c>
    </row>
    <row r="7" spans="1:3" ht="15.75" customHeight="1">
      <c r="A7" s="173">
        <v>202</v>
      </c>
      <c r="B7" s="175" t="s">
        <v>223</v>
      </c>
      <c r="C7" s="176">
        <v>0</v>
      </c>
    </row>
    <row r="8" spans="1:3" ht="15.75" customHeight="1">
      <c r="A8" s="173">
        <v>203</v>
      </c>
      <c r="B8" s="175" t="s">
        <v>224</v>
      </c>
      <c r="C8" s="176"/>
    </row>
    <row r="9" spans="1:4" ht="15.75" customHeight="1">
      <c r="A9" s="173">
        <v>204</v>
      </c>
      <c r="B9" s="175" t="s">
        <v>225</v>
      </c>
      <c r="C9" s="176">
        <v>20</v>
      </c>
      <c r="D9" s="67">
        <v>79</v>
      </c>
    </row>
    <row r="10" spans="1:3" ht="15.75" customHeight="1">
      <c r="A10" s="173"/>
      <c r="B10" s="177" t="s">
        <v>520</v>
      </c>
      <c r="C10" s="176">
        <v>20</v>
      </c>
    </row>
    <row r="11" spans="1:3" ht="15.75" customHeight="1">
      <c r="A11" s="173">
        <v>205</v>
      </c>
      <c r="B11" s="175" t="s">
        <v>226</v>
      </c>
      <c r="C11" s="176"/>
    </row>
    <row r="12" spans="1:3" ht="15.75" customHeight="1">
      <c r="A12" s="173"/>
      <c r="B12" s="177" t="s">
        <v>227</v>
      </c>
      <c r="C12" s="176"/>
    </row>
    <row r="13" spans="1:3" ht="15.75" customHeight="1">
      <c r="A13" s="173"/>
      <c r="B13" s="177" t="s">
        <v>228</v>
      </c>
      <c r="C13" s="176"/>
    </row>
    <row r="14" spans="1:3" ht="15.75" customHeight="1">
      <c r="A14" s="173"/>
      <c r="B14" s="177" t="s">
        <v>229</v>
      </c>
      <c r="C14" s="176"/>
    </row>
    <row r="15" spans="1:3" ht="15.75" customHeight="1">
      <c r="A15" s="173"/>
      <c r="B15" s="177" t="s">
        <v>230</v>
      </c>
      <c r="C15" s="176"/>
    </row>
    <row r="16" spans="1:3" ht="15.75" customHeight="1">
      <c r="A16" s="173">
        <v>206</v>
      </c>
      <c r="B16" s="175" t="s">
        <v>231</v>
      </c>
      <c r="C16" s="176"/>
    </row>
    <row r="17" spans="1:4" ht="15.75" customHeight="1">
      <c r="A17" s="173">
        <v>207</v>
      </c>
      <c r="B17" s="175" t="s">
        <v>232</v>
      </c>
      <c r="C17" s="176"/>
      <c r="D17" s="67">
        <v>430</v>
      </c>
    </row>
    <row r="18" spans="1:3" ht="15.75" customHeight="1">
      <c r="A18" s="173"/>
      <c r="B18" s="177" t="s">
        <v>521</v>
      </c>
      <c r="C18" s="176"/>
    </row>
    <row r="19" spans="1:3" ht="24" customHeight="1">
      <c r="A19" s="173"/>
      <c r="B19" s="177" t="s">
        <v>233</v>
      </c>
      <c r="C19" s="176"/>
    </row>
    <row r="20" spans="1:3" ht="15.75" customHeight="1">
      <c r="A20" s="173"/>
      <c r="B20" s="177" t="s">
        <v>234</v>
      </c>
      <c r="C20" s="176"/>
    </row>
    <row r="21" spans="1:3" ht="15.75" customHeight="1">
      <c r="A21" s="173"/>
      <c r="B21" s="177" t="s">
        <v>235</v>
      </c>
      <c r="C21" s="176"/>
    </row>
    <row r="22" spans="1:4" ht="15.75" customHeight="1">
      <c r="A22" s="173">
        <v>208</v>
      </c>
      <c r="B22" s="175" t="s">
        <v>236</v>
      </c>
      <c r="C22" s="176">
        <v>8</v>
      </c>
      <c r="D22" s="67">
        <v>1070</v>
      </c>
    </row>
    <row r="23" spans="1:3" ht="15.75" customHeight="1">
      <c r="A23" s="173"/>
      <c r="B23" s="177" t="s">
        <v>237</v>
      </c>
      <c r="C23" s="176"/>
    </row>
    <row r="24" spans="1:3" ht="15.75" customHeight="1">
      <c r="A24" s="173"/>
      <c r="B24" s="177" t="s">
        <v>238</v>
      </c>
      <c r="C24" s="176"/>
    </row>
    <row r="25" spans="1:3" ht="15.75" customHeight="1">
      <c r="A25" s="173"/>
      <c r="B25" s="177" t="s">
        <v>239</v>
      </c>
      <c r="C25" s="176">
        <v>8</v>
      </c>
    </row>
    <row r="26" spans="1:3" ht="15.75" customHeight="1">
      <c r="A26" s="173"/>
      <c r="B26" s="177" t="s">
        <v>240</v>
      </c>
      <c r="C26" s="176"/>
    </row>
    <row r="27" spans="1:3" ht="15.75" customHeight="1">
      <c r="A27" s="173"/>
      <c r="B27" s="177" t="s">
        <v>241</v>
      </c>
      <c r="C27" s="176"/>
    </row>
    <row r="28" spans="1:3" ht="15.75" customHeight="1">
      <c r="A28" s="173"/>
      <c r="B28" s="177" t="s">
        <v>242</v>
      </c>
      <c r="C28" s="176"/>
    </row>
    <row r="29" spans="1:3" ht="15.75" customHeight="1">
      <c r="A29" s="173"/>
      <c r="B29" s="177" t="s">
        <v>243</v>
      </c>
      <c r="C29" s="176"/>
    </row>
    <row r="30" spans="1:3" ht="15.75" customHeight="1">
      <c r="A30" s="173"/>
      <c r="B30" s="177" t="s">
        <v>244</v>
      </c>
      <c r="C30" s="176"/>
    </row>
    <row r="31" spans="1:3" ht="15.75" customHeight="1">
      <c r="A31" s="173"/>
      <c r="B31" s="177" t="s">
        <v>245</v>
      </c>
      <c r="C31" s="176"/>
    </row>
    <row r="32" spans="1:4" ht="15.75" customHeight="1">
      <c r="A32" s="173">
        <v>210</v>
      </c>
      <c r="B32" s="175" t="s">
        <v>246</v>
      </c>
      <c r="C32" s="176">
        <v>931</v>
      </c>
      <c r="D32" s="67">
        <v>1125</v>
      </c>
    </row>
    <row r="33" spans="1:3" ht="15.75" customHeight="1">
      <c r="A33" s="173"/>
      <c r="B33" s="177" t="s">
        <v>247</v>
      </c>
      <c r="C33" s="176"/>
    </row>
    <row r="34" spans="1:3" ht="15.75" customHeight="1">
      <c r="A34" s="173"/>
      <c r="B34" s="177" t="s">
        <v>248</v>
      </c>
      <c r="C34" s="176"/>
    </row>
    <row r="35" spans="1:3" ht="15.75" customHeight="1">
      <c r="A35" s="173"/>
      <c r="B35" s="177" t="s">
        <v>249</v>
      </c>
      <c r="C35" s="176"/>
    </row>
    <row r="36" spans="1:3" ht="15.75" customHeight="1">
      <c r="A36" s="173"/>
      <c r="B36" s="177" t="s">
        <v>250</v>
      </c>
      <c r="C36" s="176"/>
    </row>
    <row r="37" spans="1:3" ht="15.75" customHeight="1">
      <c r="A37" s="173"/>
      <c r="B37" s="177" t="s">
        <v>251</v>
      </c>
      <c r="C37" s="176"/>
    </row>
    <row r="38" spans="1:3" ht="15.75" customHeight="1">
      <c r="A38" s="173"/>
      <c r="B38" s="177" t="s">
        <v>252</v>
      </c>
      <c r="C38" s="176">
        <v>931</v>
      </c>
    </row>
    <row r="39" spans="1:4" ht="15.75" customHeight="1">
      <c r="A39" s="173">
        <v>211</v>
      </c>
      <c r="B39" s="175" t="s">
        <v>253</v>
      </c>
      <c r="C39" s="176">
        <v>6</v>
      </c>
      <c r="D39" s="67">
        <v>100</v>
      </c>
    </row>
    <row r="40" spans="1:3" ht="15.75" customHeight="1">
      <c r="A40" s="173"/>
      <c r="B40" s="177" t="s">
        <v>254</v>
      </c>
      <c r="C40" s="176"/>
    </row>
    <row r="41" spans="1:3" ht="15.75" customHeight="1">
      <c r="A41" s="173"/>
      <c r="B41" s="177" t="s">
        <v>255</v>
      </c>
      <c r="C41" s="176"/>
    </row>
    <row r="42" spans="1:3" ht="15.75" customHeight="1">
      <c r="A42" s="173"/>
      <c r="B42" s="177" t="s">
        <v>256</v>
      </c>
      <c r="C42" s="176"/>
    </row>
    <row r="43" spans="1:3" ht="15.75" customHeight="1">
      <c r="A43" s="173"/>
      <c r="B43" s="177" t="s">
        <v>257</v>
      </c>
      <c r="C43" s="176"/>
    </row>
    <row r="44" spans="1:3" ht="15.75" customHeight="1">
      <c r="A44" s="173"/>
      <c r="B44" s="177" t="s">
        <v>614</v>
      </c>
      <c r="C44" s="176">
        <v>6</v>
      </c>
    </row>
    <row r="45" spans="1:4" ht="15.75" customHeight="1">
      <c r="A45" s="173">
        <v>212</v>
      </c>
      <c r="B45" s="175" t="s">
        <v>258</v>
      </c>
      <c r="C45" s="176">
        <v>5263</v>
      </c>
      <c r="D45" s="67">
        <v>8052</v>
      </c>
    </row>
    <row r="46" spans="1:3" ht="15.75" customHeight="1">
      <c r="A46" s="173"/>
      <c r="B46" s="177" t="s">
        <v>522</v>
      </c>
      <c r="C46" s="176">
        <v>1841</v>
      </c>
    </row>
    <row r="47" spans="1:3" ht="15.75" customHeight="1">
      <c r="A47" s="173"/>
      <c r="B47" s="177" t="s">
        <v>615</v>
      </c>
      <c r="C47" s="176">
        <v>2977</v>
      </c>
    </row>
    <row r="48" spans="1:3" ht="15.75" customHeight="1">
      <c r="A48" s="173"/>
      <c r="B48" s="177" t="s">
        <v>523</v>
      </c>
      <c r="C48" s="176">
        <v>445</v>
      </c>
    </row>
    <row r="49" spans="1:4" ht="15.75" customHeight="1">
      <c r="A49" s="173">
        <v>213</v>
      </c>
      <c r="B49" s="175" t="s">
        <v>259</v>
      </c>
      <c r="C49" s="176">
        <v>39781</v>
      </c>
      <c r="D49" s="67">
        <v>23403</v>
      </c>
    </row>
    <row r="50" spans="1:3" ht="15.75" customHeight="1">
      <c r="A50" s="173"/>
      <c r="B50" s="177" t="s">
        <v>260</v>
      </c>
      <c r="C50" s="176">
        <v>2256</v>
      </c>
    </row>
    <row r="51" spans="1:3" ht="15.75" customHeight="1">
      <c r="A51" s="173"/>
      <c r="B51" s="177" t="s">
        <v>261</v>
      </c>
      <c r="C51" s="176"/>
    </row>
    <row r="52" spans="1:3" ht="15.75" customHeight="1">
      <c r="A52" s="173"/>
      <c r="B52" s="177" t="s">
        <v>262</v>
      </c>
      <c r="C52" s="176"/>
    </row>
    <row r="53" spans="1:3" ht="15.75" customHeight="1">
      <c r="A53" s="173"/>
      <c r="B53" s="177" t="s">
        <v>263</v>
      </c>
      <c r="C53" s="176">
        <v>27464</v>
      </c>
    </row>
    <row r="54" spans="1:3" ht="15.75" customHeight="1">
      <c r="A54" s="173"/>
      <c r="B54" s="177" t="s">
        <v>524</v>
      </c>
      <c r="C54" s="176">
        <v>567</v>
      </c>
    </row>
    <row r="55" spans="1:3" ht="15.75" customHeight="1">
      <c r="A55" s="173"/>
      <c r="B55" s="177" t="s">
        <v>525</v>
      </c>
      <c r="C55" s="176">
        <v>9494</v>
      </c>
    </row>
    <row r="56" spans="1:3" ht="15.75" customHeight="1">
      <c r="A56" s="173">
        <v>214</v>
      </c>
      <c r="B56" s="175" t="s">
        <v>264</v>
      </c>
      <c r="C56" s="176">
        <v>182</v>
      </c>
    </row>
    <row r="57" spans="1:3" ht="15.75" customHeight="1">
      <c r="A57" s="173"/>
      <c r="B57" s="177" t="s">
        <v>265</v>
      </c>
      <c r="C57" s="176">
        <v>182</v>
      </c>
    </row>
    <row r="58" spans="1:3" ht="15.75" customHeight="1">
      <c r="A58" s="173"/>
      <c r="B58" s="177" t="s">
        <v>266</v>
      </c>
      <c r="C58" s="176"/>
    </row>
    <row r="59" spans="1:3" ht="15.75" customHeight="1">
      <c r="A59" s="173"/>
      <c r="B59" s="177" t="s">
        <v>267</v>
      </c>
      <c r="C59" s="176"/>
    </row>
    <row r="60" spans="1:3" ht="15.75" customHeight="1">
      <c r="A60" s="173"/>
      <c r="B60" s="177" t="s">
        <v>268</v>
      </c>
      <c r="C60" s="176"/>
    </row>
    <row r="61" spans="1:3" ht="15.75" customHeight="1">
      <c r="A61" s="173">
        <v>215</v>
      </c>
      <c r="B61" s="175" t="s">
        <v>269</v>
      </c>
      <c r="C61" s="176"/>
    </row>
    <row r="62" spans="1:3" ht="15.75" customHeight="1">
      <c r="A62" s="173"/>
      <c r="B62" s="177" t="s">
        <v>270</v>
      </c>
      <c r="C62" s="176"/>
    </row>
    <row r="63" spans="1:3" ht="15.75" customHeight="1">
      <c r="A63" s="173"/>
      <c r="B63" s="177" t="s">
        <v>271</v>
      </c>
      <c r="C63" s="176"/>
    </row>
    <row r="64" spans="1:3" ht="15.75" customHeight="1">
      <c r="A64" s="173">
        <v>216</v>
      </c>
      <c r="B64" s="175" t="s">
        <v>272</v>
      </c>
      <c r="C64" s="176"/>
    </row>
    <row r="65" spans="1:3" ht="15.75" customHeight="1">
      <c r="A65" s="173"/>
      <c r="B65" s="177" t="s">
        <v>273</v>
      </c>
      <c r="C65" s="176"/>
    </row>
    <row r="66" spans="1:3" ht="15.75" customHeight="1">
      <c r="A66" s="173"/>
      <c r="B66" s="177" t="s">
        <v>274</v>
      </c>
      <c r="C66" s="176"/>
    </row>
    <row r="67" spans="1:3" ht="15.75" customHeight="1">
      <c r="A67" s="173"/>
      <c r="B67" s="177" t="s">
        <v>275</v>
      </c>
      <c r="C67" s="176"/>
    </row>
    <row r="68" spans="1:3" ht="15.75" customHeight="1">
      <c r="A68" s="173">
        <v>217</v>
      </c>
      <c r="B68" s="175" t="s">
        <v>276</v>
      </c>
      <c r="C68" s="176"/>
    </row>
    <row r="69" spans="1:3" ht="15.75" customHeight="1">
      <c r="A69" s="173">
        <v>220</v>
      </c>
      <c r="B69" s="175" t="s">
        <v>277</v>
      </c>
      <c r="C69" s="176"/>
    </row>
    <row r="70" spans="1:3" ht="27" customHeight="1">
      <c r="A70" s="173"/>
      <c r="B70" s="177" t="s">
        <v>278</v>
      </c>
      <c r="C70" s="176"/>
    </row>
    <row r="71" spans="1:3" ht="15.75" customHeight="1">
      <c r="A71" s="173"/>
      <c r="B71" s="177" t="s">
        <v>279</v>
      </c>
      <c r="C71" s="176"/>
    </row>
    <row r="72" spans="1:3" ht="15.75" customHeight="1">
      <c r="A72" s="173"/>
      <c r="B72" s="177" t="s">
        <v>280</v>
      </c>
      <c r="C72" s="176"/>
    </row>
    <row r="73" spans="1:3" ht="15.75" customHeight="1">
      <c r="A73" s="173">
        <v>221</v>
      </c>
      <c r="B73" s="175" t="s">
        <v>281</v>
      </c>
      <c r="C73" s="176">
        <v>8440</v>
      </c>
    </row>
    <row r="74" spans="1:3" ht="15.75" customHeight="1">
      <c r="A74" s="173"/>
      <c r="B74" s="177" t="s">
        <v>282</v>
      </c>
      <c r="C74" s="176">
        <v>8410</v>
      </c>
    </row>
    <row r="75" spans="1:3" ht="15.75" customHeight="1">
      <c r="A75" s="173"/>
      <c r="B75" s="177" t="s">
        <v>616</v>
      </c>
      <c r="C75" s="176">
        <v>30</v>
      </c>
    </row>
    <row r="76" spans="1:3" ht="15.75" customHeight="1">
      <c r="A76" s="173">
        <v>222</v>
      </c>
      <c r="B76" s="175" t="s">
        <v>283</v>
      </c>
      <c r="C76" s="176"/>
    </row>
    <row r="77" spans="1:4" ht="15.75" customHeight="1">
      <c r="A77" s="173">
        <v>229</v>
      </c>
      <c r="B77" s="175" t="s">
        <v>213</v>
      </c>
      <c r="C77" s="176"/>
      <c r="D77" s="67">
        <v>2</v>
      </c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1111111111111" footer="0.5111111111111111"/>
  <pageSetup firstPageNumber="12" useFirstPageNumber="1" fitToHeight="0" fitToWidth="1" horizontalDpi="600" verticalDpi="600" orientation="portrait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张振旺</dc:creator>
  <cp:keywords/>
  <dc:description/>
  <cp:lastModifiedBy>微软用户</cp:lastModifiedBy>
  <cp:lastPrinted>2017-08-30T03:46:22Z</cp:lastPrinted>
  <dcterms:created xsi:type="dcterms:W3CDTF">2016-07-23T09:25:00Z</dcterms:created>
  <dcterms:modified xsi:type="dcterms:W3CDTF">2018-08-15T01:05:29Z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